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1.xml" ContentType="application/vnd.openxmlformats-officedocument.drawing+xml"/>
  <Override PartName="/xl/comments26.xml" ContentType="application/vnd.openxmlformats-officedocument.spreadsheetml.comments+xml"/>
  <Override PartName="/xl/drawings/drawing12.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3.xml" ContentType="application/vnd.openxmlformats-officedocument.drawing+xml"/>
  <Override PartName="/xl/comments30.xml" ContentType="application/vnd.openxmlformats-officedocument.spreadsheetml.comments+xml"/>
  <Override PartName="/xl/drawings/drawing14.xml" ContentType="application/vnd.openxmlformats-officedocument.drawing+xml"/>
  <Override PartName="/xl/comments31.xml" ContentType="application/vnd.openxmlformats-officedocument.spreadsheetml.comments+xml"/>
  <Override PartName="/xl/drawings/drawing15.xml" ContentType="application/vnd.openxmlformats-officedocument.drawing+xml"/>
  <Override PartName="/xl/comments32.xml" ContentType="application/vnd.openxmlformats-officedocument.spreadsheetml.comments+xml"/>
  <Override PartName="/xl/drawings/drawing16.xml" ContentType="application/vnd.openxmlformats-officedocument.drawing+xml"/>
  <Override PartName="/xl/comments33.xml" ContentType="application/vnd.openxmlformats-officedocument.spreadsheetml.comments+xml"/>
  <Override PartName="/xl/drawings/drawing17.xml" ContentType="application/vnd.openxmlformats-officedocument.drawing+xml"/>
  <Override PartName="/xl/comments34.xml" ContentType="application/vnd.openxmlformats-officedocument.spreadsheetml.comments+xml"/>
  <Override PartName="/xl/drawings/drawing18.xml" ContentType="application/vnd.openxmlformats-officedocument.drawing+xml"/>
  <Override PartName="/xl/comments3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8E4C4695-B867-47B6-8966-4472EB93EEA4}" xr6:coauthVersionLast="47" xr6:coauthVersionMax="47" xr10:uidLastSave="{00000000-0000-0000-0000-000000000000}"/>
  <bookViews>
    <workbookView xWindow="-108" yWindow="-108" windowWidth="23256" windowHeight="14160" tabRatio="900" xr2:uid="{00000000-000D-0000-FFFF-FFFF00000000}"/>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0" r:id="rId10"/>
    <sheet name="様式9-8" sheetId="8" r:id="rId11"/>
    <sheet name="様式9-9" sheetId="71" r:id="rId12"/>
    <sheet name="様式9-10" sheetId="10" r:id="rId13"/>
    <sheet name="様式10-1" sheetId="12" r:id="rId14"/>
    <sheet name="様式10-2-1" sheetId="13" r:id="rId15"/>
    <sheet name="様式10-2-2" sheetId="14" r:id="rId16"/>
    <sheet name="様式10-2-3" sheetId="15" r:id="rId17"/>
    <sheet name="様式10-2-4" sheetId="16" r:id="rId18"/>
    <sheet name="様式10-2-5" sheetId="68" r:id="rId19"/>
    <sheet name="様式10-2-6" sheetId="69" r:id="rId20"/>
    <sheet name="様式10-2-7" sheetId="17" r:id="rId21"/>
    <sheet name="様式10-2-8" sheetId="18" r:id="rId22"/>
    <sheet name="様式10-2-9" sheetId="42" r:id="rId23"/>
    <sheet name="様式10-2-10" sheetId="43" r:id="rId24"/>
    <sheet name="様式10-2-11" sheetId="44" r:id="rId25"/>
    <sheet name="様式10-3-1" sheetId="26" r:id="rId26"/>
    <sheet name="様式10-3-2" sheetId="52" r:id="rId27"/>
    <sheet name="様式10-3-3" sheetId="62" r:id="rId28"/>
    <sheet name="様式10-4" sheetId="60" r:id="rId29"/>
    <sheet name="様式11 " sheetId="45" r:id="rId30"/>
    <sheet name="様式12" sheetId="33" r:id="rId31"/>
    <sheet name="様式13" sheetId="46" r:id="rId32"/>
    <sheet name="様式14" sheetId="47" r:id="rId33"/>
    <sheet name="様式15" sheetId="48" r:id="rId34"/>
    <sheet name="様式16" sheetId="53" r:id="rId35"/>
    <sheet name="参考１）行政財産" sheetId="65" r:id="rId36"/>
    <sheet name="参考２）工事費利益加算" sheetId="66" r:id="rId37"/>
    <sheet name="参考３）消費電力量計算シート" sheetId="64" r:id="rId38"/>
  </sheets>
  <definedNames>
    <definedName name="_xlnm._FilterDatabase" localSheetId="37" hidden="1">'参考３）消費電力量計算シート'!$B$8:$S$78</definedName>
    <definedName name="_xlnm.Print_Area" localSheetId="35">'参考１）行政財産'!$A$1:$G$40</definedName>
    <definedName name="_xlnm.Print_Area" localSheetId="37">'参考３）消費電力量計算シート'!$A$1:$O$79</definedName>
    <definedName name="_xlnm.Print_Area" localSheetId="13">'様式10-1'!$A$1:$O$42</definedName>
    <definedName name="_xlnm.Print_Area" localSheetId="14">'様式10-2-1'!$A$1:$J$39</definedName>
    <definedName name="_xlnm.Print_Area" localSheetId="23">'様式10-2-10'!$A$1:$D$46</definedName>
    <definedName name="_xlnm.Print_Area" localSheetId="24">'様式10-2-11'!$A$1:$M$35</definedName>
    <definedName name="_xlnm.Print_Area" localSheetId="15">'様式10-2-2'!$A$1:$L$40</definedName>
    <definedName name="_xlnm.Print_Area" localSheetId="16">'様式10-2-3'!$A$1:$J$37</definedName>
    <definedName name="_xlnm.Print_Area" localSheetId="18">'様式10-2-5'!$A$1:$I$37</definedName>
    <definedName name="_xlnm.Print_Area" localSheetId="19">'様式10-2-6'!$A$1:$I$37</definedName>
    <definedName name="_xlnm.Print_Area" localSheetId="20">'様式10-2-7'!$A$1:$I$29</definedName>
    <definedName name="_xlnm.Print_Area" localSheetId="21">'様式10-2-8'!$A$1:$I$37</definedName>
    <definedName name="_xlnm.Print_Area" localSheetId="22">'様式10-2-9'!$A$1:$M$50</definedName>
    <definedName name="_xlnm.Print_Area" localSheetId="25">'様式10-3-1'!$A$1:$H$75</definedName>
    <definedName name="_xlnm.Print_Area" localSheetId="26">'様式10-3-2'!$A$1:$F$65</definedName>
    <definedName name="_xlnm.Print_Area" localSheetId="27">'様式10-3-3'!$A$1:$AI$72</definedName>
    <definedName name="_xlnm.Print_Area" localSheetId="28">'様式10-4'!$A$1:$AI$72</definedName>
    <definedName name="_xlnm.Print_Area" localSheetId="29">'様式11 '!$A$1:$E$40</definedName>
    <definedName name="_xlnm.Print_Area" localSheetId="30">様式12!$A$1:$G$45</definedName>
    <definedName name="_xlnm.Print_Area" localSheetId="31">様式13!$A$1:$E$37</definedName>
    <definedName name="_xlnm.Print_Area" localSheetId="32">様式14!$A$1:$D$40</definedName>
    <definedName name="_xlnm.Print_Area" localSheetId="33">様式15!$A$1:$D$40</definedName>
    <definedName name="_xlnm.Print_Area" localSheetId="34">様式16!$A$1:$G$56</definedName>
    <definedName name="_xlnm.Print_Area" localSheetId="0">様式7!$A$1:$X$39</definedName>
    <definedName name="_xlnm.Print_Area" localSheetId="1">'様式8-1'!$A$1:$P$42</definedName>
    <definedName name="_xlnm.Print_Area" localSheetId="2">'様式8-2'!$A$1:$P$42</definedName>
    <definedName name="_xlnm.Print_Area" localSheetId="3">'様式9-1'!$A$1:$P$37</definedName>
    <definedName name="_xlnm.Print_Area" localSheetId="12">'様式9-10'!$A$1:$L$67</definedName>
    <definedName name="_xlnm.Print_Area" localSheetId="4">'様式9-2'!$A$1:$F$28</definedName>
    <definedName name="_xlnm.Print_Area" localSheetId="5">'様式9-3'!$A$1:$F$30</definedName>
    <definedName name="_xlnm.Print_Area" localSheetId="6">'様式9-4'!$A$1:$G$29</definedName>
    <definedName name="_xlnm.Print_Area" localSheetId="7">'様式9-5'!$A$1:$H$29</definedName>
    <definedName name="_xlnm.Print_Area" localSheetId="8">'様式9-6'!$A$1:$H$32</definedName>
    <definedName name="_xlnm.Print_Area" localSheetId="9">'様式9-7'!$A$1:$M$34</definedName>
    <definedName name="_xlnm.Print_Area" localSheetId="10">'様式9-8'!$A$1:$O$39</definedName>
    <definedName name="_xlnm.Print_Area" localSheetId="11">'様式9-9'!$A$1:$P$50</definedName>
    <definedName name="_xlnm.Print_Titles" localSheetId="37">'参考３）消費電力量計算シート'!$3:$7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39" i="42" l="1"/>
  <c r="DC37" i="42"/>
  <c r="AT45" i="42"/>
  <c r="AP45" i="42"/>
  <c r="AJ45" i="42"/>
  <c r="AD45" i="42"/>
  <c r="J36" i="42"/>
  <c r="I44" i="42"/>
  <c r="C27" i="45"/>
  <c r="V64" i="60" l="1"/>
  <c r="V63" i="60"/>
  <c r="V60" i="60"/>
  <c r="V59" i="60"/>
  <c r="V56" i="60"/>
  <c r="V55" i="60"/>
  <c r="V52" i="60"/>
  <c r="V51" i="60"/>
  <c r="V48" i="60"/>
  <c r="V47" i="60"/>
  <c r="V44" i="60"/>
  <c r="V43" i="60"/>
  <c r="V40" i="60"/>
  <c r="V39" i="60"/>
  <c r="V36" i="60"/>
  <c r="V35" i="60"/>
  <c r="V32" i="60"/>
  <c r="V31" i="60"/>
  <c r="H64" i="60"/>
  <c r="H63" i="60"/>
  <c r="H60" i="60"/>
  <c r="H59" i="60"/>
  <c r="H56" i="60"/>
  <c r="H55" i="60"/>
  <c r="H52" i="60"/>
  <c r="H51" i="60"/>
  <c r="H48" i="60"/>
  <c r="H47" i="60"/>
  <c r="H44" i="60"/>
  <c r="H43" i="60"/>
  <c r="H40" i="60"/>
  <c r="H39" i="60"/>
  <c r="H36" i="60"/>
  <c r="H35" i="60"/>
  <c r="H32" i="60"/>
  <c r="H31" i="60"/>
  <c r="V28" i="60"/>
  <c r="V27" i="60"/>
  <c r="H28" i="60"/>
  <c r="H27" i="60"/>
  <c r="V64" i="62"/>
  <c r="V63" i="62"/>
  <c r="V56" i="62"/>
  <c r="V55" i="62"/>
  <c r="V60" i="62"/>
  <c r="V59" i="62"/>
  <c r="V52" i="62"/>
  <c r="V51" i="62"/>
  <c r="V48" i="62"/>
  <c r="V47" i="62"/>
  <c r="V44" i="62"/>
  <c r="V43" i="62"/>
  <c r="V40" i="62"/>
  <c r="V39" i="62"/>
  <c r="V36" i="62"/>
  <c r="V35" i="62"/>
  <c r="V32" i="62"/>
  <c r="V31" i="62"/>
  <c r="V27" i="62"/>
  <c r="V28" i="62"/>
  <c r="H64" i="62"/>
  <c r="H63" i="62"/>
  <c r="H60" i="62"/>
  <c r="H59" i="62"/>
  <c r="H56" i="62"/>
  <c r="H55" i="62"/>
  <c r="H52" i="62"/>
  <c r="H51" i="62"/>
  <c r="H48" i="62"/>
  <c r="H47" i="62"/>
  <c r="H44" i="62"/>
  <c r="H43" i="62"/>
  <c r="H40" i="62"/>
  <c r="H39" i="62"/>
  <c r="H36" i="62"/>
  <c r="H35" i="62"/>
  <c r="H32" i="62"/>
  <c r="H31" i="62"/>
  <c r="H28" i="62"/>
  <c r="H27" i="62"/>
  <c r="J37" i="42" l="1"/>
  <c r="K37" i="42"/>
  <c r="J38" i="42"/>
  <c r="K38" i="42"/>
  <c r="J39" i="42"/>
  <c r="K39" i="42"/>
  <c r="J40" i="42"/>
  <c r="K40" i="42"/>
  <c r="J41" i="42"/>
  <c r="K41" i="42"/>
  <c r="J42" i="42"/>
  <c r="K42" i="42"/>
  <c r="J43" i="42"/>
  <c r="K43" i="42"/>
  <c r="H32" i="6" l="1"/>
  <c r="E15" i="53" l="1"/>
  <c r="K6" i="70" l="1"/>
  <c r="H44" i="42"/>
  <c r="P50" i="71" l="1"/>
  <c r="M34" i="70"/>
  <c r="C25" i="46" l="1"/>
  <c r="D25" i="33"/>
  <c r="AG5" i="60" l="1"/>
  <c r="C29" i="14"/>
  <c r="F28" i="14"/>
  <c r="F27" i="14"/>
  <c r="C27" i="14"/>
  <c r="C28" i="14"/>
  <c r="H28" i="14" s="1"/>
  <c r="K4" i="71"/>
  <c r="H18" i="71"/>
  <c r="H31" i="71" s="1"/>
  <c r="G18" i="71"/>
  <c r="G31" i="71" s="1"/>
  <c r="G17" i="71"/>
  <c r="G29" i="71" s="1"/>
  <c r="G16" i="71"/>
  <c r="G28" i="71" s="1"/>
  <c r="G15" i="71"/>
  <c r="G14" i="71"/>
  <c r="G26" i="71" s="1"/>
  <c r="G13" i="71"/>
  <c r="G25" i="71" s="1"/>
  <c r="G12" i="71"/>
  <c r="G24" i="71" s="1"/>
  <c r="G11" i="71"/>
  <c r="G23" i="71" s="1"/>
  <c r="G10" i="71"/>
  <c r="G22" i="71" s="1"/>
  <c r="G9" i="71"/>
  <c r="G21" i="71" s="1"/>
  <c r="G8" i="71"/>
  <c r="G20" i="71" s="1"/>
  <c r="F41" i="71"/>
  <c r="K36" i="71"/>
  <c r="I36" i="71"/>
  <c r="I41" i="71" s="1"/>
  <c r="H36" i="71"/>
  <c r="G36" i="71"/>
  <c r="G41" i="71" s="1"/>
  <c r="F36" i="71"/>
  <c r="K32" i="71"/>
  <c r="I32" i="71"/>
  <c r="H32" i="71"/>
  <c r="G32" i="71"/>
  <c r="F32" i="71"/>
  <c r="G27" i="71"/>
  <c r="K41" i="71" l="1"/>
  <c r="H41" i="71"/>
  <c r="G7" i="71"/>
  <c r="G6" i="71" s="1"/>
  <c r="H27" i="14"/>
  <c r="G19" i="71"/>
  <c r="I18" i="71"/>
  <c r="I31" i="71" s="1"/>
  <c r="G30" i="71"/>
  <c r="F25" i="70"/>
  <c r="O23" i="70"/>
  <c r="O22" i="70"/>
  <c r="O21" i="70"/>
  <c r="O20" i="70"/>
  <c r="O19" i="70"/>
  <c r="O18" i="70"/>
  <c r="O17" i="70"/>
  <c r="O16" i="70"/>
  <c r="E5" i="70" l="1"/>
  <c r="I5" i="70"/>
  <c r="K5" i="70"/>
  <c r="I6" i="70"/>
  <c r="O6" i="70"/>
  <c r="E20" i="70" s="1"/>
  <c r="H13" i="71" s="1"/>
  <c r="D7" i="70"/>
  <c r="E8" i="70"/>
  <c r="E7" i="70" s="1"/>
  <c r="F8" i="70"/>
  <c r="H8" i="70"/>
  <c r="I8" i="70"/>
  <c r="K8" i="70"/>
  <c r="L8" i="70"/>
  <c r="F9" i="70"/>
  <c r="H9" i="70"/>
  <c r="I9" i="70"/>
  <c r="K9" i="70"/>
  <c r="L9" i="70"/>
  <c r="D10" i="70"/>
  <c r="E10" i="70"/>
  <c r="F11" i="70"/>
  <c r="H11" i="70"/>
  <c r="I11" i="70"/>
  <c r="K11" i="70"/>
  <c r="L11" i="70"/>
  <c r="F12" i="70"/>
  <c r="H12" i="70"/>
  <c r="I12" i="70"/>
  <c r="K12" i="70"/>
  <c r="I13" i="70"/>
  <c r="L13" i="70"/>
  <c r="D14" i="70"/>
  <c r="I15" i="70"/>
  <c r="K15" i="70"/>
  <c r="I16" i="70"/>
  <c r="K16" i="70"/>
  <c r="I17" i="70"/>
  <c r="K17" i="70"/>
  <c r="V17" i="70"/>
  <c r="Y17" i="70" s="1"/>
  <c r="I18" i="70"/>
  <c r="K18" i="70"/>
  <c r="I19" i="70"/>
  <c r="K19" i="70"/>
  <c r="V19" i="70"/>
  <c r="Y19" i="70" s="1"/>
  <c r="I20" i="70"/>
  <c r="K20" i="70"/>
  <c r="I21" i="70"/>
  <c r="K21" i="70"/>
  <c r="V21" i="70"/>
  <c r="Y21" i="70" s="1"/>
  <c r="I22" i="70"/>
  <c r="K22" i="70"/>
  <c r="E22" i="70"/>
  <c r="H15" i="71" s="1"/>
  <c r="I23" i="70"/>
  <c r="K23" i="70"/>
  <c r="I24" i="70"/>
  <c r="K24" i="70"/>
  <c r="V24" i="70"/>
  <c r="Y24" i="70" s="1"/>
  <c r="I25" i="70"/>
  <c r="K25" i="70"/>
  <c r="E6" i="6"/>
  <c r="V23" i="70" l="1"/>
  <c r="Y23" i="70" s="1"/>
  <c r="E16" i="70"/>
  <c r="D27" i="45" s="1"/>
  <c r="E19" i="70"/>
  <c r="E21" i="70"/>
  <c r="H14" i="71" s="1"/>
  <c r="E18" i="70"/>
  <c r="F18" i="70" s="1"/>
  <c r="H10" i="70"/>
  <c r="E23" i="70"/>
  <c r="F23" i="70" s="1"/>
  <c r="F7" i="70"/>
  <c r="L7" i="70"/>
  <c r="I10" i="70"/>
  <c r="F5" i="70"/>
  <c r="H4" i="71"/>
  <c r="O15" i="71" s="1"/>
  <c r="E24" i="70"/>
  <c r="H17" i="71" s="1"/>
  <c r="K1" i="71"/>
  <c r="K1" i="70"/>
  <c r="E17" i="70"/>
  <c r="F17" i="70" s="1"/>
  <c r="E52" i="53"/>
  <c r="G52" i="53" s="1"/>
  <c r="D26" i="70"/>
  <c r="F10" i="70"/>
  <c r="I7" i="70"/>
  <c r="H7" i="70"/>
  <c r="K10" i="70"/>
  <c r="I14" i="70"/>
  <c r="K7" i="70"/>
  <c r="K14" i="70"/>
  <c r="H27" i="71"/>
  <c r="I15" i="71"/>
  <c r="I27" i="71" s="1"/>
  <c r="H25" i="71"/>
  <c r="O25" i="71" s="1"/>
  <c r="H30" i="71"/>
  <c r="O30" i="71" s="1"/>
  <c r="I13" i="71"/>
  <c r="F19" i="70"/>
  <c r="H12" i="71"/>
  <c r="O12" i="71" s="1"/>
  <c r="D25" i="46"/>
  <c r="H11" i="71"/>
  <c r="O11" i="71" s="1"/>
  <c r="H9" i="71"/>
  <c r="F22" i="70"/>
  <c r="F20" i="70"/>
  <c r="F16" i="70"/>
  <c r="V22" i="70"/>
  <c r="Y22" i="70" s="1"/>
  <c r="L22" i="70" s="1"/>
  <c r="N22" i="70" s="1"/>
  <c r="V20" i="70"/>
  <c r="Y20" i="70" s="1"/>
  <c r="H20" i="70" s="1"/>
  <c r="K13" i="71" s="1"/>
  <c r="K25" i="71" s="1"/>
  <c r="H19" i="70"/>
  <c r="K12" i="71" s="1"/>
  <c r="K24" i="71" s="1"/>
  <c r="V18" i="70"/>
  <c r="Y18" i="70" s="1"/>
  <c r="V16" i="70"/>
  <c r="Y16" i="70" s="1"/>
  <c r="L12" i="70"/>
  <c r="L10" i="70" s="1"/>
  <c r="L19" i="70"/>
  <c r="N19" i="70" s="1"/>
  <c r="F21" i="70" l="1"/>
  <c r="L21" i="70"/>
  <c r="N21" i="70" s="1"/>
  <c r="L23" i="70"/>
  <c r="N23" i="70" s="1"/>
  <c r="H23" i="70"/>
  <c r="K16" i="71" s="1"/>
  <c r="K28" i="71" s="1"/>
  <c r="H16" i="71"/>
  <c r="O16" i="71" s="1"/>
  <c r="H21" i="70"/>
  <c r="K14" i="71" s="1"/>
  <c r="K26" i="71" s="1"/>
  <c r="L18" i="70"/>
  <c r="N18" i="70" s="1"/>
  <c r="O27" i="71"/>
  <c r="O17" i="71"/>
  <c r="O9" i="71"/>
  <c r="O14" i="71"/>
  <c r="O13" i="71"/>
  <c r="I26" i="70"/>
  <c r="I17" i="71"/>
  <c r="I29" i="71" s="1"/>
  <c r="E25" i="33"/>
  <c r="H17" i="70"/>
  <c r="K10" i="71" s="1"/>
  <c r="K22" i="71" s="1"/>
  <c r="H10" i="71"/>
  <c r="O10" i="71" s="1"/>
  <c r="L17" i="70"/>
  <c r="N17" i="70" s="1"/>
  <c r="H29" i="71"/>
  <c r="O29" i="71" s="1"/>
  <c r="O31" i="71"/>
  <c r="O18" i="71"/>
  <c r="F4" i="71"/>
  <c r="I4" i="71" s="1"/>
  <c r="G4" i="71"/>
  <c r="F24" i="70"/>
  <c r="H24" i="70"/>
  <c r="K17" i="71" s="1"/>
  <c r="K29" i="71" s="1"/>
  <c r="K26" i="70"/>
  <c r="I16" i="71"/>
  <c r="I28" i="71" s="1"/>
  <c r="H26" i="71"/>
  <c r="O26" i="71" s="1"/>
  <c r="I14" i="71"/>
  <c r="I26" i="71" s="1"/>
  <c r="I30" i="71"/>
  <c r="I25" i="71"/>
  <c r="I12" i="71"/>
  <c r="I24" i="71" s="1"/>
  <c r="H24" i="71"/>
  <c r="O24" i="71" s="1"/>
  <c r="H23" i="71"/>
  <c r="O23" i="71" s="1"/>
  <c r="I11" i="71"/>
  <c r="I23" i="71" s="1"/>
  <c r="H22" i="71"/>
  <c r="O22" i="71" s="1"/>
  <c r="L16" i="70"/>
  <c r="N16" i="70" s="1"/>
  <c r="H21" i="71"/>
  <c r="O21" i="71" s="1"/>
  <c r="I9" i="71"/>
  <c r="I21" i="71" s="1"/>
  <c r="L20" i="70"/>
  <c r="N20" i="70" s="1"/>
  <c r="H16" i="70"/>
  <c r="K9" i="71" s="1"/>
  <c r="K21" i="71" s="1"/>
  <c r="H18" i="70"/>
  <c r="K11" i="71" s="1"/>
  <c r="K23" i="71" s="1"/>
  <c r="H22" i="70"/>
  <c r="K15" i="71" s="1"/>
  <c r="K27" i="71" s="1"/>
  <c r="H28" i="71" l="1"/>
  <c r="O28" i="71" s="1"/>
  <c r="N5" i="71"/>
  <c r="L5" i="71"/>
  <c r="I10" i="71"/>
  <c r="I22" i="71" s="1"/>
  <c r="N13" i="71"/>
  <c r="L20" i="71"/>
  <c r="N29" i="71"/>
  <c r="L39" i="71"/>
  <c r="L9" i="71"/>
  <c r="L17" i="71"/>
  <c r="L23" i="71"/>
  <c r="L31" i="71"/>
  <c r="N39" i="71"/>
  <c r="N17" i="71"/>
  <c r="L26" i="71"/>
  <c r="N31" i="71"/>
  <c r="L38" i="71"/>
  <c r="L4" i="71"/>
  <c r="N11" i="71"/>
  <c r="L8" i="71"/>
  <c r="L7" i="71"/>
  <c r="L15" i="71"/>
  <c r="L25" i="71"/>
  <c r="L33" i="71"/>
  <c r="N40" i="71"/>
  <c r="N21" i="71"/>
  <c r="N33" i="71"/>
  <c r="N42" i="71"/>
  <c r="N10" i="71"/>
  <c r="N18" i="71"/>
  <c r="N24" i="71"/>
  <c r="L32" i="71"/>
  <c r="L41" i="71"/>
  <c r="N27" i="71"/>
  <c r="N32" i="71"/>
  <c r="L40" i="71"/>
  <c r="L6" i="71"/>
  <c r="L14" i="71"/>
  <c r="N9" i="71"/>
  <c r="N8" i="71"/>
  <c r="N16" i="71"/>
  <c r="N26" i="71"/>
  <c r="L35" i="71"/>
  <c r="N25" i="71"/>
  <c r="N35" i="71"/>
  <c r="N4" i="71"/>
  <c r="L13" i="71"/>
  <c r="N19" i="71"/>
  <c r="L27" i="71"/>
  <c r="L34" i="71"/>
  <c r="L43" i="71"/>
  <c r="L22" i="71"/>
  <c r="N34" i="71"/>
  <c r="N41" i="71"/>
  <c r="N7" i="71"/>
  <c r="N15" i="71"/>
  <c r="L12" i="71"/>
  <c r="L11" i="71"/>
  <c r="L21" i="71"/>
  <c r="L29" i="71"/>
  <c r="N36" i="71"/>
  <c r="L19" i="71"/>
  <c r="L28" i="71"/>
  <c r="L37" i="71"/>
  <c r="N6" i="71"/>
  <c r="N14" i="71"/>
  <c r="N20" i="71"/>
  <c r="N28" i="71"/>
  <c r="N37" i="71"/>
  <c r="L16" i="71"/>
  <c r="N23" i="71"/>
  <c r="L30" i="71"/>
  <c r="L36" i="71"/>
  <c r="N43" i="71"/>
  <c r="L10" i="71"/>
  <c r="N12" i="71"/>
  <c r="N22" i="71"/>
  <c r="N30" i="71"/>
  <c r="N38" i="71"/>
  <c r="L24" i="71"/>
  <c r="L18" i="71"/>
  <c r="L42" i="71"/>
  <c r="I37" i="69"/>
  <c r="I37" i="68"/>
  <c r="D4" i="42" l="1"/>
  <c r="K36" i="42" l="1"/>
  <c r="K44" i="42" s="1"/>
  <c r="J44" i="42"/>
  <c r="G44" i="42"/>
  <c r="F44" i="42"/>
  <c r="E17" i="60" l="1"/>
  <c r="G9" i="65" l="1"/>
  <c r="H44" i="66"/>
  <c r="G44" i="66"/>
  <c r="H43" i="66"/>
  <c r="G43" i="66"/>
  <c r="H42" i="66"/>
  <c r="G42" i="66"/>
  <c r="H41" i="66"/>
  <c r="G41" i="66"/>
  <c r="H40" i="66"/>
  <c r="G40" i="66"/>
  <c r="H39" i="66"/>
  <c r="G39" i="66"/>
  <c r="H38" i="66"/>
  <c r="G38" i="66"/>
  <c r="H37" i="66"/>
  <c r="G37" i="66"/>
  <c r="H36" i="66"/>
  <c r="G36" i="66"/>
  <c r="H35" i="66"/>
  <c r="G35" i="66"/>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l="1"/>
  <c r="G45" i="66"/>
  <c r="H17" i="66"/>
  <c r="H45" i="66"/>
  <c r="G17" i="66"/>
  <c r="H31" i="66"/>
  <c r="G31" i="66"/>
  <c r="G77" i="64"/>
  <c r="M77" i="64" s="1"/>
  <c r="G76" i="64"/>
  <c r="M76" i="64" s="1"/>
  <c r="G75" i="64"/>
  <c r="L75" i="64" s="1"/>
  <c r="G74" i="64"/>
  <c r="M74" i="64" s="1"/>
  <c r="G73" i="64"/>
  <c r="M73" i="64" s="1"/>
  <c r="G72" i="64"/>
  <c r="L72" i="64" s="1"/>
  <c r="G71" i="64"/>
  <c r="M71" i="64" s="1"/>
  <c r="G70" i="64"/>
  <c r="M70" i="64" s="1"/>
  <c r="G69" i="64"/>
  <c r="L69" i="64" s="1"/>
  <c r="G68" i="64"/>
  <c r="M68" i="64" s="1"/>
  <c r="G67" i="64"/>
  <c r="M67" i="64" s="1"/>
  <c r="G66" i="64"/>
  <c r="L66" i="64" s="1"/>
  <c r="G65" i="64"/>
  <c r="M65" i="64" s="1"/>
  <c r="G64" i="64"/>
  <c r="M64" i="64" s="1"/>
  <c r="G63" i="64"/>
  <c r="L63" i="64" s="1"/>
  <c r="G62" i="64"/>
  <c r="M62" i="64" s="1"/>
  <c r="G61" i="64"/>
  <c r="M61" i="64" s="1"/>
  <c r="G60" i="64"/>
  <c r="L60" i="64" s="1"/>
  <c r="G59" i="64"/>
  <c r="M59" i="64" s="1"/>
  <c r="G58" i="64"/>
  <c r="M58" i="64" s="1"/>
  <c r="G57" i="64"/>
  <c r="L57" i="64" s="1"/>
  <c r="G56" i="64"/>
  <c r="M56" i="64" s="1"/>
  <c r="G55" i="64"/>
  <c r="M55" i="64" s="1"/>
  <c r="G54" i="64"/>
  <c r="L54" i="64" s="1"/>
  <c r="G53" i="64"/>
  <c r="M53" i="64" s="1"/>
  <c r="G52" i="64"/>
  <c r="M52" i="64" s="1"/>
  <c r="G51" i="64"/>
  <c r="L51" i="64" s="1"/>
  <c r="G50" i="64"/>
  <c r="M50" i="64" s="1"/>
  <c r="G49" i="64"/>
  <c r="M49" i="64" s="1"/>
  <c r="G48" i="64"/>
  <c r="M48" i="64" s="1"/>
  <c r="G47" i="64"/>
  <c r="L47" i="64" s="1"/>
  <c r="G46" i="64"/>
  <c r="G45" i="64"/>
  <c r="L45" i="64" s="1"/>
  <c r="G44" i="64"/>
  <c r="M44" i="64" s="1"/>
  <c r="G43" i="64"/>
  <c r="G42" i="64"/>
  <c r="L42" i="64" s="1"/>
  <c r="G41" i="64"/>
  <c r="M41" i="64" s="1"/>
  <c r="G40" i="64"/>
  <c r="G39" i="64"/>
  <c r="L39" i="64" s="1"/>
  <c r="G38" i="64"/>
  <c r="L38" i="64" s="1"/>
  <c r="G37" i="64"/>
  <c r="G36" i="64"/>
  <c r="L36" i="64" s="1"/>
  <c r="G35" i="64"/>
  <c r="L35" i="64" s="1"/>
  <c r="G34" i="64"/>
  <c r="L34" i="64" s="1"/>
  <c r="G33" i="64"/>
  <c r="L33" i="64" s="1"/>
  <c r="G32" i="64"/>
  <c r="M32" i="64" s="1"/>
  <c r="G31" i="64"/>
  <c r="L31" i="64" s="1"/>
  <c r="G30" i="64"/>
  <c r="M30" i="64" s="1"/>
  <c r="G29" i="64"/>
  <c r="L29" i="64" s="1"/>
  <c r="G28" i="64"/>
  <c r="L28" i="64" s="1"/>
  <c r="G27" i="64"/>
  <c r="M27" i="64" s="1"/>
  <c r="G26" i="64"/>
  <c r="M26" i="64" s="1"/>
  <c r="G25" i="64"/>
  <c r="L25" i="64" s="1"/>
  <c r="L24" i="64"/>
  <c r="G24" i="64"/>
  <c r="M24" i="64" s="1"/>
  <c r="G23" i="64"/>
  <c r="M23" i="64" s="1"/>
  <c r="G22" i="64"/>
  <c r="L22" i="64" s="1"/>
  <c r="G21" i="64"/>
  <c r="M21" i="64" s="1"/>
  <c r="G20" i="64"/>
  <c r="M20" i="64" s="1"/>
  <c r="G19" i="64"/>
  <c r="L19" i="64" s="1"/>
  <c r="G18" i="64"/>
  <c r="L18" i="64" s="1"/>
  <c r="G17" i="64"/>
  <c r="M17" i="64" s="1"/>
  <c r="G16" i="64"/>
  <c r="L16" i="64" s="1"/>
  <c r="G15" i="64"/>
  <c r="M15" i="64" s="1"/>
  <c r="G14" i="64"/>
  <c r="M14" i="64" s="1"/>
  <c r="G13" i="64"/>
  <c r="L13" i="64" s="1"/>
  <c r="G12" i="64"/>
  <c r="M12" i="64" s="1"/>
  <c r="G11" i="64"/>
  <c r="M11" i="64" s="1"/>
  <c r="G10" i="64"/>
  <c r="L10" i="64" s="1"/>
  <c r="G9" i="64"/>
  <c r="M9" i="64" s="1"/>
  <c r="G8" i="64"/>
  <c r="M8" i="64" s="1"/>
  <c r="M16" i="64" l="1"/>
  <c r="M18" i="64"/>
  <c r="L12" i="64"/>
  <c r="N12" i="64" s="1"/>
  <c r="M35" i="64"/>
  <c r="N35" i="64" s="1"/>
  <c r="M42" i="64"/>
  <c r="N42" i="64" s="1"/>
  <c r="M10" i="64"/>
  <c r="M25" i="64"/>
  <c r="N25" i="64" s="1"/>
  <c r="M22" i="64"/>
  <c r="N22" i="64" s="1"/>
  <c r="L15" i="64"/>
  <c r="N15" i="64" s="1"/>
  <c r="L21" i="64"/>
  <c r="N21" i="64" s="1"/>
  <c r="L27" i="64"/>
  <c r="N27" i="64" s="1"/>
  <c r="M33" i="64"/>
  <c r="N33" i="64" s="1"/>
  <c r="L9" i="64"/>
  <c r="N9" i="64" s="1"/>
  <c r="M13" i="64"/>
  <c r="M19" i="64"/>
  <c r="N19" i="64" s="1"/>
  <c r="N18" i="64"/>
  <c r="N24" i="64"/>
  <c r="L48" i="64"/>
  <c r="N48" i="64" s="1"/>
  <c r="N10" i="64"/>
  <c r="N16" i="64"/>
  <c r="M51" i="64"/>
  <c r="M54" i="64"/>
  <c r="N54" i="64" s="1"/>
  <c r="M57" i="64"/>
  <c r="N57" i="64" s="1"/>
  <c r="M60" i="64"/>
  <c r="M63" i="64"/>
  <c r="N63" i="64" s="1"/>
  <c r="M66" i="64"/>
  <c r="N66" i="64" s="1"/>
  <c r="M69" i="64"/>
  <c r="M72" i="64"/>
  <c r="N72" i="64" s="1"/>
  <c r="M75" i="64"/>
  <c r="N13" i="64"/>
  <c r="L11" i="64"/>
  <c r="N11" i="64" s="1"/>
  <c r="L17" i="64"/>
  <c r="N17" i="64" s="1"/>
  <c r="L20" i="64"/>
  <c r="N20" i="64" s="1"/>
  <c r="L23" i="64"/>
  <c r="M36" i="64"/>
  <c r="N36" i="64" s="1"/>
  <c r="M47" i="64"/>
  <c r="N47" i="64" s="1"/>
  <c r="N23" i="64"/>
  <c r="L41" i="64"/>
  <c r="N41" i="64" s="1"/>
  <c r="L8" i="64"/>
  <c r="N8" i="64" s="1"/>
  <c r="L14" i="64"/>
  <c r="N14" i="64" s="1"/>
  <c r="L26" i="64"/>
  <c r="N26" i="64" s="1"/>
  <c r="M29" i="64"/>
  <c r="N29" i="64" s="1"/>
  <c r="M39" i="64"/>
  <c r="N39" i="64" s="1"/>
  <c r="M28" i="64"/>
  <c r="N28" i="64" s="1"/>
  <c r="M38" i="64"/>
  <c r="N38" i="64" s="1"/>
  <c r="M45" i="64"/>
  <c r="N45" i="64" s="1"/>
  <c r="L32" i="64"/>
  <c r="N32" i="64" s="1"/>
  <c r="M46" i="64"/>
  <c r="L46" i="64"/>
  <c r="M43" i="64"/>
  <c r="L43" i="64"/>
  <c r="M40" i="64"/>
  <c r="L40" i="64"/>
  <c r="L30" i="64"/>
  <c r="N30" i="64" s="1"/>
  <c r="L44" i="64"/>
  <c r="N44" i="64" s="1"/>
  <c r="M37" i="64"/>
  <c r="L37" i="64"/>
  <c r="M34" i="64"/>
  <c r="N34" i="64" s="1"/>
  <c r="M31" i="64"/>
  <c r="N31" i="64" s="1"/>
  <c r="N51" i="64"/>
  <c r="N60" i="64"/>
  <c r="N69" i="64"/>
  <c r="N75" i="64"/>
  <c r="L49" i="64"/>
  <c r="N49" i="64" s="1"/>
  <c r="L52" i="64"/>
  <c r="N52" i="64" s="1"/>
  <c r="L55" i="64"/>
  <c r="N55" i="64" s="1"/>
  <c r="L58" i="64"/>
  <c r="N58" i="64" s="1"/>
  <c r="L61" i="64"/>
  <c r="N61" i="64" s="1"/>
  <c r="L64" i="64"/>
  <c r="N64" i="64" s="1"/>
  <c r="L67" i="64"/>
  <c r="N67" i="64" s="1"/>
  <c r="L70" i="64"/>
  <c r="N70" i="64" s="1"/>
  <c r="L73" i="64"/>
  <c r="N73" i="64" s="1"/>
  <c r="L76" i="64"/>
  <c r="N76" i="64" s="1"/>
  <c r="L50" i="64"/>
  <c r="N50" i="64" s="1"/>
  <c r="L53" i="64"/>
  <c r="N53" i="64" s="1"/>
  <c r="L56" i="64"/>
  <c r="N56" i="64" s="1"/>
  <c r="L59" i="64"/>
  <c r="N59" i="64" s="1"/>
  <c r="L62" i="64"/>
  <c r="N62" i="64" s="1"/>
  <c r="L65" i="64"/>
  <c r="N65" i="64" s="1"/>
  <c r="L68" i="64"/>
  <c r="N68" i="64" s="1"/>
  <c r="L71" i="64"/>
  <c r="N71" i="64" s="1"/>
  <c r="L74" i="64"/>
  <c r="N74" i="64" s="1"/>
  <c r="L77" i="64"/>
  <c r="N77" i="64" s="1"/>
  <c r="N43" i="64" l="1"/>
  <c r="N46" i="64"/>
  <c r="N37" i="64"/>
  <c r="N40" i="64"/>
  <c r="N78" i="64" l="1"/>
  <c r="E17" i="62" l="1"/>
  <c r="BD66" i="62" l="1"/>
  <c r="BB62" i="62"/>
  <c r="AZ62" i="62"/>
  <c r="AX62" i="62"/>
  <c r="AV62" i="62"/>
  <c r="AT62" i="62"/>
  <c r="AR62" i="62"/>
  <c r="BB61" i="62"/>
  <c r="AZ61" i="62"/>
  <c r="AX61" i="62"/>
  <c r="AV61" i="62"/>
  <c r="AT61" i="62"/>
  <c r="AR61" i="62"/>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AZ26" i="62"/>
  <c r="AZ66" i="62" s="1"/>
  <c r="AX26" i="62"/>
  <c r="AV26" i="62"/>
  <c r="AT26" i="62"/>
  <c r="AR26" i="62"/>
  <c r="BB25" i="62"/>
  <c r="AZ25" i="62"/>
  <c r="AX25" i="62"/>
  <c r="AV25" i="62"/>
  <c r="AT25" i="62"/>
  <c r="AR25" i="62"/>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B26" i="60"/>
  <c r="AZ26" i="60"/>
  <c r="AZ66" i="60" s="1"/>
  <c r="AX26" i="60"/>
  <c r="AX66" i="60" s="1"/>
  <c r="AV26" i="60"/>
  <c r="AV66" i="60" s="1"/>
  <c r="AT26" i="60"/>
  <c r="AT66" i="60" s="1"/>
  <c r="AR26" i="60"/>
  <c r="AR66" i="60" s="1"/>
  <c r="BB25" i="60"/>
  <c r="AZ25" i="60"/>
  <c r="AX25" i="60"/>
  <c r="AV25" i="60"/>
  <c r="AV65" i="60" s="1"/>
  <c r="AT25" i="60"/>
  <c r="AR25" i="60"/>
  <c r="AR65" i="60" s="1"/>
  <c r="BD61" i="62" l="1"/>
  <c r="AZ65" i="62"/>
  <c r="AZ65" i="60"/>
  <c r="BB65" i="60"/>
  <c r="AR65" i="62"/>
  <c r="AV66" i="62"/>
  <c r="AT65" i="62"/>
  <c r="BD45" i="62"/>
  <c r="BD37" i="62"/>
  <c r="BD37" i="60"/>
  <c r="BD61" i="60"/>
  <c r="AX65" i="62"/>
  <c r="AX66" i="62"/>
  <c r="AX65" i="60"/>
  <c r="BB66" i="60"/>
  <c r="AT65" i="60"/>
  <c r="BD29" i="60"/>
  <c r="BB65" i="62"/>
  <c r="BB66" i="62"/>
  <c r="AV65" i="62"/>
  <c r="AT66" i="62"/>
  <c r="AR66" i="62"/>
  <c r="BD41" i="62"/>
  <c r="BD49" i="62"/>
  <c r="BD57" i="62"/>
  <c r="BD41" i="60"/>
  <c r="BD33" i="60"/>
  <c r="BD49" i="60"/>
  <c r="BD57" i="60"/>
  <c r="BD29" i="62"/>
  <c r="BD53" i="62"/>
  <c r="BD45" i="60"/>
  <c r="BD53" i="60"/>
  <c r="M7" i="60"/>
  <c r="BD25" i="62"/>
  <c r="BD25" i="60"/>
  <c r="BD65" i="60" l="1"/>
  <c r="BD65" i="62"/>
  <c r="C15" i="10"/>
  <c r="AI72" i="62" l="1"/>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T64" i="62"/>
  <c r="R64" i="62"/>
  <c r="N64" i="62"/>
  <c r="L64" i="62"/>
  <c r="J64" i="62"/>
  <c r="F64" i="62"/>
  <c r="D64" i="62"/>
  <c r="AB63" i="62"/>
  <c r="Z63" i="62"/>
  <c r="X63" i="62"/>
  <c r="T63" i="62"/>
  <c r="R63" i="62"/>
  <c r="N63" i="62"/>
  <c r="L63" i="62"/>
  <c r="J63" i="62"/>
  <c r="F63" i="62"/>
  <c r="D63" i="62"/>
  <c r="AD61" i="62"/>
  <c r="P61" i="62"/>
  <c r="AB60" i="62"/>
  <c r="Z60" i="62"/>
  <c r="X60" i="62"/>
  <c r="T60" i="62"/>
  <c r="R60" i="62"/>
  <c r="N60" i="62"/>
  <c r="BB60" i="62" s="1"/>
  <c r="L60" i="62"/>
  <c r="J60" i="62"/>
  <c r="F60" i="62"/>
  <c r="D60" i="62"/>
  <c r="AB59" i="62"/>
  <c r="Z59" i="62"/>
  <c r="X59" i="62"/>
  <c r="T59" i="62"/>
  <c r="R59" i="62"/>
  <c r="N59" i="62"/>
  <c r="BB59" i="62" s="1"/>
  <c r="L59" i="62"/>
  <c r="J59" i="62"/>
  <c r="F59" i="62"/>
  <c r="D59" i="62"/>
  <c r="AD57" i="62"/>
  <c r="P57" i="62"/>
  <c r="AB56" i="62"/>
  <c r="Z56" i="62"/>
  <c r="X56" i="62"/>
  <c r="T56" i="62"/>
  <c r="R56" i="62"/>
  <c r="N56" i="62"/>
  <c r="L56" i="62"/>
  <c r="J56" i="62"/>
  <c r="AX56" i="62" s="1"/>
  <c r="F56" i="62"/>
  <c r="D56" i="62"/>
  <c r="AB55" i="62"/>
  <c r="Z55" i="62"/>
  <c r="X55" i="62"/>
  <c r="T55" i="62"/>
  <c r="R55" i="62"/>
  <c r="N55" i="62"/>
  <c r="L55" i="62"/>
  <c r="J55" i="62"/>
  <c r="AX55" i="62" s="1"/>
  <c r="F55" i="62"/>
  <c r="D55" i="62"/>
  <c r="AD53" i="62"/>
  <c r="P53" i="62"/>
  <c r="AB52" i="62"/>
  <c r="Z52" i="62"/>
  <c r="X52" i="62"/>
  <c r="T52" i="62"/>
  <c r="R52" i="62"/>
  <c r="N52" i="62"/>
  <c r="L52" i="62"/>
  <c r="J52" i="62"/>
  <c r="F52" i="62"/>
  <c r="D52" i="62"/>
  <c r="AB51" i="62"/>
  <c r="Z51" i="62"/>
  <c r="X51" i="62"/>
  <c r="T51" i="62"/>
  <c r="R51" i="62"/>
  <c r="N51" i="62"/>
  <c r="L51" i="62"/>
  <c r="J51" i="62"/>
  <c r="AV51" i="62"/>
  <c r="F51" i="62"/>
  <c r="AT51" i="62" s="1"/>
  <c r="D51" i="62"/>
  <c r="AD49" i="62"/>
  <c r="P49" i="62"/>
  <c r="AB48" i="62"/>
  <c r="Z48" i="62"/>
  <c r="X48" i="62"/>
  <c r="T48" i="62"/>
  <c r="R48" i="62"/>
  <c r="N48" i="62"/>
  <c r="L48" i="62"/>
  <c r="J48" i="62"/>
  <c r="F48" i="62"/>
  <c r="D48" i="62"/>
  <c r="AB47" i="62"/>
  <c r="Z47" i="62"/>
  <c r="X47" i="62"/>
  <c r="T47" i="62"/>
  <c r="R47" i="62"/>
  <c r="N47" i="62"/>
  <c r="L47" i="62"/>
  <c r="J47" i="62"/>
  <c r="F47" i="62"/>
  <c r="D47" i="62"/>
  <c r="AD45" i="62"/>
  <c r="P45" i="62"/>
  <c r="AB44" i="62"/>
  <c r="Z44" i="62"/>
  <c r="X44" i="62"/>
  <c r="T44" i="62"/>
  <c r="R44" i="62"/>
  <c r="N44" i="62"/>
  <c r="L44" i="62"/>
  <c r="J44" i="62"/>
  <c r="AV44" i="62"/>
  <c r="F44" i="62"/>
  <c r="D44" i="62"/>
  <c r="AB43" i="62"/>
  <c r="Z43" i="62"/>
  <c r="X43" i="62"/>
  <c r="T43" i="62"/>
  <c r="R43" i="62"/>
  <c r="N43" i="62"/>
  <c r="L43" i="62"/>
  <c r="J43" i="62"/>
  <c r="AV43" i="62"/>
  <c r="F43" i="62"/>
  <c r="D43" i="62"/>
  <c r="AD41" i="62"/>
  <c r="P41" i="62"/>
  <c r="AB40" i="62"/>
  <c r="Z40" i="62"/>
  <c r="X40" i="62"/>
  <c r="T40" i="62"/>
  <c r="R40" i="62"/>
  <c r="N40" i="62"/>
  <c r="L40" i="62"/>
  <c r="AZ40" i="62" s="1"/>
  <c r="J40" i="62"/>
  <c r="F40" i="62"/>
  <c r="D40" i="62"/>
  <c r="AB39" i="62"/>
  <c r="Z39" i="62"/>
  <c r="X39" i="62"/>
  <c r="T39" i="62"/>
  <c r="R39" i="62"/>
  <c r="N39" i="62"/>
  <c r="L39" i="62"/>
  <c r="J39" i="62"/>
  <c r="F39" i="62"/>
  <c r="D39" i="62"/>
  <c r="AD37" i="62"/>
  <c r="P37" i="62"/>
  <c r="AB36" i="62"/>
  <c r="Z36" i="62"/>
  <c r="X36" i="62"/>
  <c r="T36" i="62"/>
  <c r="R36" i="62"/>
  <c r="N36" i="62"/>
  <c r="L36" i="62"/>
  <c r="J36" i="62"/>
  <c r="AV36" i="62"/>
  <c r="F36" i="62"/>
  <c r="D36" i="62"/>
  <c r="AB35" i="62"/>
  <c r="Z35" i="62"/>
  <c r="X35" i="62"/>
  <c r="T35" i="62"/>
  <c r="R35" i="62"/>
  <c r="N35" i="62"/>
  <c r="L35" i="62"/>
  <c r="J35" i="62"/>
  <c r="AX35" i="62" s="1"/>
  <c r="AV35" i="62"/>
  <c r="F35" i="62"/>
  <c r="D35" i="62"/>
  <c r="AD33" i="62"/>
  <c r="P33" i="62"/>
  <c r="AB32" i="62"/>
  <c r="Z32" i="62"/>
  <c r="X32" i="62"/>
  <c r="T32" i="62"/>
  <c r="R32" i="62"/>
  <c r="N32" i="62"/>
  <c r="L32" i="62"/>
  <c r="AZ32" i="62" s="1"/>
  <c r="J32" i="62"/>
  <c r="F32" i="62"/>
  <c r="D32" i="62"/>
  <c r="AB31" i="62"/>
  <c r="Z31" i="62"/>
  <c r="X31" i="62"/>
  <c r="T31" i="62"/>
  <c r="R31" i="62"/>
  <c r="N31" i="62"/>
  <c r="L31" i="62"/>
  <c r="J31" i="62"/>
  <c r="F31" i="62"/>
  <c r="D31" i="62"/>
  <c r="AD29" i="62"/>
  <c r="P29" i="62"/>
  <c r="AB28" i="62"/>
  <c r="Z28" i="62"/>
  <c r="X28" i="62"/>
  <c r="T28" i="62"/>
  <c r="R28" i="62"/>
  <c r="N28" i="62"/>
  <c r="L28" i="62"/>
  <c r="J28" i="62"/>
  <c r="F28" i="62"/>
  <c r="D28" i="62"/>
  <c r="AB27" i="62"/>
  <c r="Z27" i="62"/>
  <c r="X27" i="62"/>
  <c r="T27" i="62"/>
  <c r="R27" i="62"/>
  <c r="N27" i="62"/>
  <c r="L27" i="62"/>
  <c r="J27" i="62"/>
  <c r="F27" i="62"/>
  <c r="D27" i="62"/>
  <c r="AD25" i="62"/>
  <c r="P25" i="62"/>
  <c r="P16" i="62"/>
  <c r="N16" i="62"/>
  <c r="M16" i="62"/>
  <c r="K16" i="62"/>
  <c r="J16" i="62"/>
  <c r="I16" i="62"/>
  <c r="G16" i="62"/>
  <c r="N16" i="60"/>
  <c r="P16" i="60"/>
  <c r="M16" i="60"/>
  <c r="K16" i="60"/>
  <c r="AX43" i="62" l="1"/>
  <c r="BB51" i="62"/>
  <c r="AX63" i="62"/>
  <c r="BB52" i="62"/>
  <c r="AX64" i="62"/>
  <c r="AX27" i="62"/>
  <c r="AX67" i="62" s="1"/>
  <c r="BB31" i="62"/>
  <c r="BB39" i="62"/>
  <c r="AD43" i="62"/>
  <c r="BB47" i="62"/>
  <c r="AF49" i="62"/>
  <c r="G13" i="62" s="1"/>
  <c r="AT52" i="62"/>
  <c r="AT59" i="62"/>
  <c r="AZ48" i="62"/>
  <c r="AV52" i="62"/>
  <c r="AZ56" i="62"/>
  <c r="AV60" i="62"/>
  <c r="AZ55" i="62"/>
  <c r="AZ63" i="62"/>
  <c r="AZ39" i="62"/>
  <c r="AZ47" i="62"/>
  <c r="AV59" i="62"/>
  <c r="AR31" i="62"/>
  <c r="AZ31" i="62"/>
  <c r="AR32" i="62"/>
  <c r="AV28" i="62"/>
  <c r="AV68" i="62" s="1"/>
  <c r="AV27" i="62"/>
  <c r="AV67" i="62" s="1"/>
  <c r="AX28" i="62"/>
  <c r="AX68" i="62" s="1"/>
  <c r="AX36" i="62"/>
  <c r="AX44" i="62"/>
  <c r="AZ64" i="62"/>
  <c r="BB32" i="62"/>
  <c r="BB40" i="62"/>
  <c r="BB48" i="62"/>
  <c r="BB64" i="62"/>
  <c r="AT47" i="62"/>
  <c r="AT31" i="62"/>
  <c r="AT39" i="62"/>
  <c r="AR56" i="62"/>
  <c r="BD56" i="62" s="1"/>
  <c r="AT32" i="62"/>
  <c r="AR55" i="62"/>
  <c r="BD55" i="62" s="1"/>
  <c r="AZ27" i="62"/>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AR39" i="62"/>
  <c r="BD39" i="62" s="1"/>
  <c r="AR63" i="62"/>
  <c r="BD63" i="62" s="1"/>
  <c r="AR43" i="62"/>
  <c r="BD43" i="62" s="1"/>
  <c r="AR47" i="62"/>
  <c r="BD47" i="62"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P27" i="62"/>
  <c r="R68" i="62"/>
  <c r="P28" i="62"/>
  <c r="AF25" i="62"/>
  <c r="G7" i="62" s="1"/>
  <c r="AD27" i="62"/>
  <c r="T67" i="62"/>
  <c r="D67" i="62"/>
  <c r="N68" i="62"/>
  <c r="G16" i="60"/>
  <c r="J28" i="60"/>
  <c r="L28" i="60"/>
  <c r="R28" i="60"/>
  <c r="AB64" i="60"/>
  <c r="Z64" i="60"/>
  <c r="X64" i="60"/>
  <c r="T64" i="60"/>
  <c r="R64" i="60"/>
  <c r="N64" i="60"/>
  <c r="L64" i="60"/>
  <c r="J64" i="60"/>
  <c r="F64" i="60"/>
  <c r="D64" i="60"/>
  <c r="AB63" i="60"/>
  <c r="Z63" i="60"/>
  <c r="X63" i="60"/>
  <c r="T63" i="60"/>
  <c r="R63" i="60"/>
  <c r="N63" i="60"/>
  <c r="L63" i="60"/>
  <c r="J63" i="60"/>
  <c r="F63" i="60"/>
  <c r="D63" i="60"/>
  <c r="AB60" i="60"/>
  <c r="Z60" i="60"/>
  <c r="X60" i="60"/>
  <c r="T60" i="60"/>
  <c r="R60" i="60"/>
  <c r="N60" i="60"/>
  <c r="BB60" i="60" s="1"/>
  <c r="L60" i="60"/>
  <c r="J60" i="60"/>
  <c r="F60" i="60"/>
  <c r="D60" i="60"/>
  <c r="AR60" i="60" s="1"/>
  <c r="BD60" i="60" s="1"/>
  <c r="AB59" i="60"/>
  <c r="Z59" i="60"/>
  <c r="X59" i="60"/>
  <c r="T59" i="60"/>
  <c r="R59" i="60"/>
  <c r="N59" i="60"/>
  <c r="L59" i="60"/>
  <c r="J59" i="60"/>
  <c r="F59" i="60"/>
  <c r="D59" i="60"/>
  <c r="AB56" i="60"/>
  <c r="Z56" i="60"/>
  <c r="X56" i="60"/>
  <c r="T56" i="60"/>
  <c r="R56" i="60"/>
  <c r="N56" i="60"/>
  <c r="BB56" i="60" s="1"/>
  <c r="L56" i="60"/>
  <c r="J56" i="60"/>
  <c r="F56" i="60"/>
  <c r="D56" i="60"/>
  <c r="AR56" i="60" s="1"/>
  <c r="BD56" i="60" s="1"/>
  <c r="AB55" i="60"/>
  <c r="Z55" i="60"/>
  <c r="X55" i="60"/>
  <c r="T55" i="60"/>
  <c r="R55" i="60"/>
  <c r="N55" i="60"/>
  <c r="BB55" i="60" s="1"/>
  <c r="L55" i="60"/>
  <c r="J55" i="60"/>
  <c r="F55" i="60"/>
  <c r="D55" i="60"/>
  <c r="AB52" i="60"/>
  <c r="Z52" i="60"/>
  <c r="X52" i="60"/>
  <c r="T52" i="60"/>
  <c r="R52" i="60"/>
  <c r="N52" i="60"/>
  <c r="BB52" i="60" s="1"/>
  <c r="L52" i="60"/>
  <c r="J52" i="60"/>
  <c r="F52" i="60"/>
  <c r="D52" i="60"/>
  <c r="AR52" i="60" s="1"/>
  <c r="BD52" i="60" s="1"/>
  <c r="AB51" i="60"/>
  <c r="Z51" i="60"/>
  <c r="X51" i="60"/>
  <c r="T51" i="60"/>
  <c r="R51" i="60"/>
  <c r="N51" i="60"/>
  <c r="L51" i="60"/>
  <c r="J51" i="60"/>
  <c r="F51" i="60"/>
  <c r="D51" i="60"/>
  <c r="AB48" i="60"/>
  <c r="Z48" i="60"/>
  <c r="X48" i="60"/>
  <c r="T48" i="60"/>
  <c r="R48" i="60"/>
  <c r="N48" i="60"/>
  <c r="L48" i="60"/>
  <c r="J48" i="60"/>
  <c r="F48" i="60"/>
  <c r="D48" i="60"/>
  <c r="AB47" i="60"/>
  <c r="Z47" i="60"/>
  <c r="X47" i="60"/>
  <c r="T47" i="60"/>
  <c r="R47" i="60"/>
  <c r="N47" i="60"/>
  <c r="L47" i="60"/>
  <c r="J47" i="60"/>
  <c r="F47" i="60"/>
  <c r="D47" i="60"/>
  <c r="AB44" i="60"/>
  <c r="Z44" i="60"/>
  <c r="X44" i="60"/>
  <c r="T44" i="60"/>
  <c r="R44" i="60"/>
  <c r="N44" i="60"/>
  <c r="L44" i="60"/>
  <c r="J44" i="60"/>
  <c r="F44" i="60"/>
  <c r="D44" i="60"/>
  <c r="AB43" i="60"/>
  <c r="Z43" i="60"/>
  <c r="X43" i="60"/>
  <c r="T43" i="60"/>
  <c r="R43" i="60"/>
  <c r="N43" i="60"/>
  <c r="L43" i="60"/>
  <c r="J43" i="60"/>
  <c r="F43" i="60"/>
  <c r="D43" i="60"/>
  <c r="AB40" i="60"/>
  <c r="Z40" i="60"/>
  <c r="X40" i="60"/>
  <c r="T40" i="60"/>
  <c r="R40" i="60"/>
  <c r="N40" i="60"/>
  <c r="L40" i="60"/>
  <c r="J40" i="60"/>
  <c r="F40" i="60"/>
  <c r="D40" i="60"/>
  <c r="AB39" i="60"/>
  <c r="Z39" i="60"/>
  <c r="X39" i="60"/>
  <c r="T39" i="60"/>
  <c r="R39" i="60"/>
  <c r="N39" i="60"/>
  <c r="L39" i="60"/>
  <c r="J39" i="60"/>
  <c r="F39" i="60"/>
  <c r="D39" i="60"/>
  <c r="AB36" i="60"/>
  <c r="Z36" i="60"/>
  <c r="X36" i="60"/>
  <c r="T36" i="60"/>
  <c r="R36" i="60"/>
  <c r="N36" i="60"/>
  <c r="L36" i="60"/>
  <c r="J36" i="60"/>
  <c r="F36" i="60"/>
  <c r="D36" i="60"/>
  <c r="AB35" i="60"/>
  <c r="Z35" i="60"/>
  <c r="X35" i="60"/>
  <c r="T35" i="60"/>
  <c r="R35" i="60"/>
  <c r="N35" i="60"/>
  <c r="L35" i="60"/>
  <c r="J35" i="60"/>
  <c r="F35" i="60"/>
  <c r="D35" i="60"/>
  <c r="AB32" i="60"/>
  <c r="Z32" i="60"/>
  <c r="X32" i="60"/>
  <c r="T32" i="60"/>
  <c r="R32" i="60"/>
  <c r="N32" i="60"/>
  <c r="L32" i="60"/>
  <c r="J32" i="60"/>
  <c r="F32" i="60"/>
  <c r="D32" i="60"/>
  <c r="AB31" i="60"/>
  <c r="Z31" i="60"/>
  <c r="X31" i="60"/>
  <c r="T31" i="60"/>
  <c r="R31" i="60"/>
  <c r="N31" i="60"/>
  <c r="L31" i="60"/>
  <c r="J31" i="60"/>
  <c r="F31" i="60"/>
  <c r="D31" i="60"/>
  <c r="AB28" i="60"/>
  <c r="Z28" i="60"/>
  <c r="X28" i="60"/>
  <c r="T28" i="60"/>
  <c r="N28" i="60"/>
  <c r="N27" i="60"/>
  <c r="L27" i="60"/>
  <c r="J27" i="60"/>
  <c r="F28" i="60"/>
  <c r="F27" i="60"/>
  <c r="D28" i="60"/>
  <c r="D27" i="60"/>
  <c r="AR28" i="60" l="1"/>
  <c r="BB59" i="60"/>
  <c r="BB28" i="60"/>
  <c r="BB68" i="60" s="1"/>
  <c r="AZ40" i="60"/>
  <c r="AZ44" i="60"/>
  <c r="AZ48" i="60"/>
  <c r="AR64" i="60"/>
  <c r="BD64" i="60" s="1"/>
  <c r="BB63" i="60"/>
  <c r="BB64" i="60"/>
  <c r="AZ39" i="60"/>
  <c r="AZ43" i="60"/>
  <c r="AZ47" i="60"/>
  <c r="AZ51" i="60"/>
  <c r="AR35" i="60"/>
  <c r="AR39" i="60"/>
  <c r="BD39" i="60" s="1"/>
  <c r="AR43" i="60"/>
  <c r="BD43" i="60" s="1"/>
  <c r="AR47" i="60"/>
  <c r="BD47" i="60" s="1"/>
  <c r="AR51" i="60"/>
  <c r="BD51" i="60" s="1"/>
  <c r="AT55" i="60"/>
  <c r="AT59" i="60"/>
  <c r="AT63" i="60"/>
  <c r="AR68" i="62"/>
  <c r="AR31" i="60"/>
  <c r="AZ36" i="60"/>
  <c r="AZ35" i="60"/>
  <c r="AZ32" i="60"/>
  <c r="AZ31" i="60"/>
  <c r="AZ52" i="60"/>
  <c r="AZ56" i="60"/>
  <c r="AZ60" i="60"/>
  <c r="AZ64" i="60"/>
  <c r="AX64" i="60"/>
  <c r="AX32" i="60"/>
  <c r="AX36" i="60"/>
  <c r="AX40" i="60"/>
  <c r="AX44" i="60"/>
  <c r="AX48" i="60"/>
  <c r="AR32" i="60"/>
  <c r="AR36" i="60"/>
  <c r="AR40" i="60"/>
  <c r="BD40" i="60" s="1"/>
  <c r="AR44" i="60"/>
  <c r="BD44" i="60" s="1"/>
  <c r="AR48" i="60"/>
  <c r="BD48" i="60" s="1"/>
  <c r="AT56" i="60"/>
  <c r="AT60" i="60"/>
  <c r="AT64" i="60"/>
  <c r="AZ55" i="60"/>
  <c r="AZ59" i="60"/>
  <c r="AZ63" i="60"/>
  <c r="AX31" i="60"/>
  <c r="AX35" i="60"/>
  <c r="AX39" i="60"/>
  <c r="AX43" i="60"/>
  <c r="AX47" i="60"/>
  <c r="AX51" i="60"/>
  <c r="AR55" i="60"/>
  <c r="BD55" i="60" s="1"/>
  <c r="AR59" i="60"/>
  <c r="BD59" i="60" s="1"/>
  <c r="AR63" i="60"/>
  <c r="BD63" i="60" s="1"/>
  <c r="I8" i="62"/>
  <c r="BD31" i="62"/>
  <c r="BD32" i="62"/>
  <c r="AT68" i="62"/>
  <c r="BD27" i="62"/>
  <c r="BD67" i="62" s="1"/>
  <c r="G17" i="62"/>
  <c r="AR67" i="62"/>
  <c r="BD28" i="62"/>
  <c r="BD68" i="62" s="1"/>
  <c r="AF39" i="62"/>
  <c r="K10" i="62" s="1"/>
  <c r="M10" i="62" s="1"/>
  <c r="AR68" i="60"/>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BD35" i="60" l="1"/>
  <c r="BD36" i="60"/>
  <c r="BD31" i="60"/>
  <c r="BD32" i="60"/>
  <c r="I17" i="62"/>
  <c r="J17" i="62"/>
  <c r="N17" i="62"/>
  <c r="P7" i="62"/>
  <c r="K17" i="62"/>
  <c r="AF28" i="60"/>
  <c r="N7" i="60" s="1"/>
  <c r="AF68" i="62"/>
  <c r="AF67" i="62"/>
  <c r="M7" i="62"/>
  <c r="AF32" i="60"/>
  <c r="N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56"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T27" i="60"/>
  <c r="R27" i="60"/>
  <c r="AR27" i="60" s="1"/>
  <c r="P27" i="60"/>
  <c r="J67" i="60"/>
  <c r="H67" i="60"/>
  <c r="F67" i="60"/>
  <c r="D67" i="60"/>
  <c r="AD25" i="60"/>
  <c r="P25" i="60"/>
  <c r="J16" i="60"/>
  <c r="I16" i="60"/>
  <c r="K17" i="60" l="1"/>
  <c r="M17" i="62"/>
  <c r="P8" i="60"/>
  <c r="P17" i="62"/>
  <c r="AR67" i="60"/>
  <c r="BD27" i="60"/>
  <c r="BD67" i="60" s="1"/>
  <c r="Z67" i="60"/>
  <c r="AZ27" i="60"/>
  <c r="AZ67" i="60" s="1"/>
  <c r="T67" i="60"/>
  <c r="AT27" i="60"/>
  <c r="AT67" i="60" s="1"/>
  <c r="AB67" i="60"/>
  <c r="BB27" i="60"/>
  <c r="BB67" i="60" s="1"/>
  <c r="X67" i="60"/>
  <c r="AX27" i="60"/>
  <c r="AX67" i="60" s="1"/>
  <c r="M8" i="60"/>
  <c r="V67" i="60"/>
  <c r="AV27" i="60"/>
  <c r="AV67" i="60" s="1"/>
  <c r="AF25" i="60"/>
  <c r="P7" i="60"/>
  <c r="N12" i="60"/>
  <c r="P12" i="60" s="1"/>
  <c r="N9" i="60"/>
  <c r="P9"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N17" i="60" l="1"/>
  <c r="P10" i="60"/>
  <c r="G15" i="60"/>
  <c r="J15" i="60" s="1"/>
  <c r="I13" i="60"/>
  <c r="J13" i="60"/>
  <c r="I7" i="60"/>
  <c r="AF67" i="60"/>
  <c r="AF27" i="60"/>
  <c r="AF65" i="60"/>
  <c r="P17" i="60" l="1"/>
  <c r="E13" i="53" s="1"/>
  <c r="E14" i="53"/>
  <c r="G17" i="60"/>
  <c r="M17" i="60"/>
  <c r="E12" i="53" s="1"/>
  <c r="I15" i="60"/>
  <c r="J8" i="60"/>
  <c r="I8" i="60"/>
  <c r="J12" i="60"/>
  <c r="I12" i="60"/>
  <c r="I9" i="60"/>
  <c r="J9" i="60"/>
  <c r="J7" i="60"/>
  <c r="J11" i="60"/>
  <c r="I11" i="60"/>
  <c r="J14" i="60"/>
  <c r="I14" i="60"/>
  <c r="I10" i="60"/>
  <c r="J10" i="60"/>
  <c r="J17" i="60" l="1"/>
  <c r="AG4" i="60"/>
  <c r="AG6" i="60" s="1"/>
  <c r="AG7" i="60" s="1"/>
  <c r="I17" i="60"/>
  <c r="G29" i="40"/>
  <c r="F65" i="52" l="1"/>
  <c r="D20" i="6" l="1"/>
  <c r="F28" i="59" l="1"/>
  <c r="CY45" i="42" l="1"/>
  <c r="CU45" i="42"/>
  <c r="CQ45" i="42"/>
  <c r="CM45" i="42"/>
  <c r="CI45" i="42"/>
  <c r="CE45" i="42"/>
  <c r="CA45" i="42"/>
  <c r="BW45" i="42"/>
  <c r="BQ45" i="42"/>
  <c r="BK45" i="42"/>
  <c r="BG45" i="42"/>
  <c r="BC45" i="42"/>
  <c r="AX45" i="42"/>
  <c r="X45" i="42"/>
  <c r="DC40" i="42"/>
  <c r="DC41" i="42"/>
  <c r="DC42" i="42"/>
  <c r="DC44" i="42"/>
  <c r="DC43" i="42"/>
  <c r="DC38" i="42"/>
  <c r="DC45" i="42" l="1"/>
  <c r="F37" i="33" l="1"/>
  <c r="D17" i="6" l="1"/>
  <c r="E10" i="6"/>
  <c r="D5" i="6" s="1"/>
  <c r="O15" i="70" s="1"/>
  <c r="E15" i="70" l="1"/>
  <c r="V15" i="70"/>
  <c r="D24" i="6"/>
  <c r="J37" i="15"/>
  <c r="L40" i="14"/>
  <c r="A10" i="36"/>
  <c r="H33" i="36"/>
  <c r="H8" i="71" l="1"/>
  <c r="O8" i="71" s="1"/>
  <c r="F15" i="70"/>
  <c r="F14" i="70" s="1"/>
  <c r="F26" i="70" s="1"/>
  <c r="E14" i="70"/>
  <c r="AG9" i="60" s="1"/>
  <c r="Y15" i="70"/>
  <c r="Y25" i="70" s="1"/>
  <c r="V25" i="70"/>
  <c r="L67" i="10"/>
  <c r="H15" i="70" l="1"/>
  <c r="L15" i="70"/>
  <c r="N15" i="70" s="1"/>
  <c r="E53" i="53"/>
  <c r="E26" i="70"/>
  <c r="H25" i="70"/>
  <c r="K18" i="71" s="1"/>
  <c r="L25" i="70"/>
  <c r="H20" i="71"/>
  <c r="O20" i="71" s="1"/>
  <c r="H7" i="71"/>
  <c r="O7" i="71" s="1"/>
  <c r="I8" i="71"/>
  <c r="P42" i="50"/>
  <c r="F20" i="71" l="1"/>
  <c r="C7" i="10" s="1"/>
  <c r="L14" i="70"/>
  <c r="L26" i="70" s="1"/>
  <c r="E17" i="53" s="1"/>
  <c r="E16" i="53" s="1"/>
  <c r="H14" i="70"/>
  <c r="H26" i="70" s="1"/>
  <c r="K8" i="71"/>
  <c r="K7" i="71" s="1"/>
  <c r="K6" i="71" s="1"/>
  <c r="I20" i="71"/>
  <c r="I19" i="71" s="1"/>
  <c r="I7" i="71"/>
  <c r="I6" i="71" s="1"/>
  <c r="H6" i="71"/>
  <c r="O6" i="71" s="1"/>
  <c r="K31" i="71"/>
  <c r="K30" i="71"/>
  <c r="H19" i="71"/>
  <c r="O19" i="71" s="1"/>
  <c r="E40" i="45"/>
  <c r="G45" i="33"/>
  <c r="E37" i="46"/>
  <c r="D40" i="47"/>
  <c r="D40" i="48"/>
  <c r="H75" i="26"/>
  <c r="M35" i="44"/>
  <c r="D46" i="43"/>
  <c r="L50" i="42"/>
  <c r="I37" i="18"/>
  <c r="I29" i="17"/>
  <c r="I38" i="16"/>
  <c r="J39" i="13"/>
  <c r="O42" i="12"/>
  <c r="O39" i="8"/>
  <c r="H29" i="41"/>
  <c r="F30" i="39"/>
  <c r="P37" i="1"/>
  <c r="G13" i="1"/>
  <c r="P42" i="36"/>
  <c r="X39" i="37"/>
  <c r="F19" i="71" l="1"/>
  <c r="K20" i="71"/>
  <c r="K19" i="71" s="1"/>
  <c r="G53"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000-000001000000}">
      <text>
        <r>
          <rPr>
            <b/>
            <sz val="9"/>
            <color indexed="81"/>
            <rFont val="ＭＳ Ｐゴシック"/>
            <family val="3"/>
            <charset val="128"/>
          </rPr>
          <t>提案書提出要請書に記載の番号を記入</t>
        </r>
      </text>
    </comment>
    <comment ref="X39" authorId="0" shapeId="0" xr:uid="{00000000-0006-0000-0000-00000200000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100-000001000000}">
      <text>
        <r>
          <rPr>
            <b/>
            <sz val="11"/>
            <color indexed="81"/>
            <rFont val="ＭＳ Ｐゴシック"/>
            <family val="3"/>
            <charset val="128"/>
          </rPr>
          <t>様式７「１．事業名称」
を自動転記</t>
        </r>
      </text>
    </comment>
    <comment ref="K33" authorId="0" shapeId="0" xr:uid="{00000000-0006-0000-0100-000002000000}">
      <text>
        <r>
          <rPr>
            <b/>
            <sz val="11"/>
            <color indexed="81"/>
            <rFont val="ＭＳ Ｐゴシック"/>
            <family val="3"/>
            <charset val="128"/>
          </rPr>
          <t>様式７の提出日
を自動転記</t>
        </r>
      </text>
    </comment>
    <comment ref="P42" authorId="0" shapeId="0" xr:uid="{00000000-0006-0000-0100-00000300000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200-000001000000}">
      <text>
        <r>
          <rPr>
            <b/>
            <sz val="11"/>
            <color indexed="81"/>
            <rFont val="ＭＳ Ｐゴシック"/>
            <family val="3"/>
            <charset val="128"/>
          </rPr>
          <t>文字の大きさ：明朝10ポイント程度
字数：40行×40行程度</t>
        </r>
      </text>
    </comment>
    <comment ref="A41" authorId="0" shapeId="0" xr:uid="{00000000-0006-0000-0200-00000200000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300-000001000000}">
      <text>
        <r>
          <rPr>
            <b/>
            <sz val="9"/>
            <color indexed="81"/>
            <rFont val="ＭＳ Ｐゴシック"/>
            <family val="3"/>
            <charset val="128"/>
          </rPr>
          <t>様式７「１．事業名称」
を自動転記</t>
        </r>
      </text>
    </comment>
    <comment ref="P37" authorId="0" shapeId="0" xr:uid="{00000000-0006-0000-0300-00000200000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400-00000100000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500-00000100000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9" authorId="0" shapeId="0" xr:uid="{00000000-0006-0000-0600-00000100000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9" authorId="0" shapeId="0" xr:uid="{00000000-0006-0000-0700-00000100000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800-000001000000}">
      <text>
        <r>
          <rPr>
            <b/>
            <sz val="9"/>
            <color indexed="81"/>
            <rFont val="ＭＳ Ｐゴシック"/>
            <family val="3"/>
            <charset val="128"/>
          </rPr>
          <t>「Ⅰ.包括的エネルギー管理計画書作成費」、
「Ⅱ.省エネルギー改修工事費」
を自動合算</t>
        </r>
      </text>
    </comment>
    <comment ref="E6" authorId="0" shapeId="0" xr:uid="{00000000-0006-0000-0800-000002000000}">
      <text>
        <r>
          <rPr>
            <b/>
            <sz val="9"/>
            <color indexed="81"/>
            <rFont val="ＭＳ Ｐゴシック"/>
            <family val="3"/>
            <charset val="128"/>
          </rPr>
          <t>初期設定では、「a.詳細診断費」「b.設計費」「c.その他関連業務」を自動合算
※項目の追加等をする際は適宜修正すること</t>
        </r>
      </text>
    </comment>
    <comment ref="E10" authorId="0" shapeId="0" xr:uid="{00000000-0006-0000-0800-00000300000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1" authorId="0" shapeId="0" xr:uid="{00000000-0006-0000-0800-000004000000}">
      <text>
        <r>
          <rPr>
            <b/>
            <sz val="9"/>
            <color indexed="81"/>
            <rFont val="ＭＳ Ｐゴシック"/>
            <family val="3"/>
            <charset val="128"/>
          </rPr>
          <t>補助金有の場合は、直接工事費から補助金額を減じた額を入力すること</t>
        </r>
      </text>
    </comment>
    <comment ref="D17" authorId="0" shapeId="0" xr:uid="{00000000-0006-0000-0800-000005000000}">
      <text>
        <r>
          <rPr>
            <b/>
            <sz val="9"/>
            <color indexed="81"/>
            <rFont val="ＭＳ Ｐゴシック"/>
            <family val="3"/>
            <charset val="128"/>
          </rPr>
          <t>初期設定では「固定資産税」、「法人税」を自動合算
※項目の追加等をする際は適宜修正すること</t>
        </r>
      </text>
    </comment>
    <comment ref="D20" authorId="0" shapeId="0" xr:uid="{00000000-0006-0000-0800-000006000000}">
      <text>
        <r>
          <rPr>
            <b/>
            <sz val="9"/>
            <color indexed="81"/>
            <rFont val="ＭＳ Ｐゴシック"/>
            <family val="3"/>
            <charset val="128"/>
          </rPr>
          <t>初期設定では「行政財産使用料」、「保険料」、「その他」を自動合算
※項目の追加をする際は適宜修正すること</t>
        </r>
      </text>
    </comment>
    <comment ref="D24" authorId="0" shapeId="0" xr:uid="{00000000-0006-0000-0800-000007000000}">
      <text>
        <r>
          <rPr>
            <b/>
            <sz val="9"/>
            <color indexed="81"/>
            <rFont val="ＭＳ Ｐゴシック"/>
            <family val="3"/>
            <charset val="128"/>
          </rPr>
          <t>太枠欄（「設計・工事費」、「を自動合算
※項目の追加及び削除をした場合は、金額があっているか、必ず確認すること※</t>
        </r>
      </text>
    </comment>
    <comment ref="H32" authorId="0" shapeId="0" xr:uid="{00000000-0006-0000-0800-00000800000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900-000001000000}">
      <text>
        <r>
          <rPr>
            <b/>
            <sz val="9"/>
            <color indexed="81"/>
            <rFont val="ＭＳ Ｐゴシック"/>
            <family val="3"/>
            <charset val="128"/>
          </rPr>
          <t>初年度の記入内容を自動転記</t>
        </r>
      </text>
    </comment>
    <comment ref="H6" authorId="0" shapeId="0" xr:uid="{00000000-0006-0000-0900-000002000000}">
      <text>
        <r>
          <rPr>
            <b/>
            <sz val="9"/>
            <color indexed="81"/>
            <rFont val="ＭＳ Ｐゴシック"/>
            <family val="3"/>
            <charset val="128"/>
          </rPr>
          <t>初年度の記入内容を自動転記</t>
        </r>
      </text>
    </comment>
    <comment ref="I6" authorId="0" shapeId="0" xr:uid="{00000000-0006-0000-0900-00000300000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xr:uid="{00000000-0006-0000-0900-000004000000}">
      <text>
        <r>
          <rPr>
            <b/>
            <sz val="9"/>
            <color indexed="81"/>
            <rFont val="ＭＳ Ｐゴシック"/>
            <family val="3"/>
            <charset val="128"/>
          </rPr>
          <t>契約終了次年度と同様に自動記入</t>
        </r>
      </text>
    </comment>
    <comment ref="K13" authorId="0" shapeId="0" xr:uid="{00000000-0006-0000-0900-00000500000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shapeId="0" xr:uid="{00000000-0006-0000-0900-00000600000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9" authorId="0" shapeId="0" xr:uid="{00000000-0006-0000-0A00-00000100000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0" authorId="0" shapeId="0" xr:uid="{00000000-0006-0000-0B00-000001000000}">
      <text>
        <r>
          <rPr>
            <b/>
            <sz val="9"/>
            <color indexed="81"/>
            <rFont val="ＭＳ Ｐゴシック"/>
            <family val="3"/>
            <charset val="128"/>
          </rPr>
          <t>法人税＋ESCO利益収入</t>
        </r>
      </text>
    </comment>
    <comment ref="H30" authorId="0" shapeId="0" xr:uid="{00000000-0006-0000-0B00-000002000000}">
      <text>
        <r>
          <rPr>
            <b/>
            <sz val="9"/>
            <color indexed="81"/>
            <rFont val="ＭＳ Ｐゴシック"/>
            <family val="3"/>
            <charset val="128"/>
          </rPr>
          <t>法人税＋ESCO利益収入</t>
        </r>
      </text>
    </comment>
    <comment ref="P50" authorId="0" shapeId="0" xr:uid="{00000000-0006-0000-0B00-00000300000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C00-000001000000}">
      <text>
        <r>
          <rPr>
            <b/>
            <sz val="9"/>
            <color indexed="81"/>
            <rFont val="ＭＳ Ｐゴシック"/>
            <family val="3"/>
            <charset val="128"/>
          </rPr>
          <t>様式9-6「設計・工事費」の
記入額を自動転記</t>
        </r>
      </text>
    </comment>
    <comment ref="C15" authorId="0" shapeId="0" xr:uid="{00000000-0006-0000-0C00-00000200000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xr:uid="{00000000-0006-0000-0C00-00000300000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2" authorId="0" shapeId="0" xr:uid="{00000000-0006-0000-0D00-00000100000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9" authorId="0" shapeId="0" xr:uid="{00000000-0006-0000-0E00-00000100000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F00-000001000000}">
      <text>
        <r>
          <rPr>
            <b/>
            <sz val="9"/>
            <color indexed="81"/>
            <rFont val="ＭＳ Ｐゴシック"/>
            <family val="3"/>
            <charset val="128"/>
          </rPr>
          <t>該当する方に
○をつけること</t>
        </r>
      </text>
    </comment>
    <comment ref="A31" authorId="0" shapeId="0" xr:uid="{00000000-0006-0000-0F00-000002000000}">
      <text>
        <r>
          <rPr>
            <b/>
            <sz val="9"/>
            <color indexed="81"/>
            <rFont val="ＭＳ Ｐゴシック"/>
            <family val="3"/>
            <charset val="128"/>
          </rPr>
          <t>複数施設のうち１施設だけ異なる補助率で
申請予定等、特記事項があれば記入</t>
        </r>
      </text>
    </comment>
    <comment ref="L40" authorId="0" shapeId="0" xr:uid="{00000000-0006-0000-0F00-00000300000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7" authorId="0" shapeId="0" xr:uid="{00000000-0006-0000-1000-00000100000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8" authorId="0" shapeId="0" xr:uid="{00000000-0006-0000-1100-00000100000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1200-00000100000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1300-00000100000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9" authorId="0" shapeId="0" xr:uid="{00000000-0006-0000-1400-000001000000}">
      <text>
        <r>
          <rPr>
            <b/>
            <sz val="9"/>
            <color indexed="81"/>
            <rFont val="ＭＳ Ｐゴシック"/>
            <family val="3"/>
            <charset val="128"/>
          </rPr>
          <t>様式７「１．事業名称」
より自動転写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1500-000001000000}">
      <text>
        <r>
          <rPr>
            <b/>
            <sz val="9"/>
            <color indexed="81"/>
            <rFont val="ＭＳ Ｐゴシック"/>
            <family val="3"/>
            <charset val="128"/>
          </rPr>
          <t>様式７「１．事業名称」
より自動転写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600-000001000000}">
      <text>
        <r>
          <rPr>
            <b/>
            <sz val="9"/>
            <color indexed="81"/>
            <rFont val="ＭＳ Ｐゴシック"/>
            <family val="3"/>
            <charset val="128"/>
          </rPr>
          <t>様式７「事業名称」を自動転記</t>
        </r>
      </text>
    </comment>
    <comment ref="J34" authorId="0" shapeId="0" xr:uid="{E6081A95-C5D5-42AE-80D6-98A34AEDABAC}">
      <text>
        <r>
          <rPr>
            <b/>
            <sz val="9"/>
            <color indexed="81"/>
            <rFont val="MS P ゴシック"/>
            <family val="3"/>
            <charset val="128"/>
          </rPr>
          <t>適宜横目を足すこと</t>
        </r>
      </text>
    </comment>
    <comment ref="DC45" authorId="0" shapeId="0" xr:uid="{00000000-0006-0000-1600-000002000000}">
      <text>
        <r>
          <rPr>
            <b/>
            <sz val="11"/>
            <color indexed="81"/>
            <rFont val="ＭＳ Ｐゴシック"/>
            <family val="3"/>
            <charset val="128"/>
          </rPr>
          <t>自動合算</t>
        </r>
      </text>
    </comment>
    <comment ref="L50" authorId="0" shapeId="0" xr:uid="{00000000-0006-0000-1600-000003000000}">
      <text>
        <r>
          <rPr>
            <b/>
            <sz val="11"/>
            <color indexed="81"/>
            <rFont val="ＭＳ Ｐゴシック"/>
            <family val="3"/>
            <charset val="128"/>
          </rPr>
          <t>様式７「１．事業名称」
を自動転記</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6" authorId="0" shapeId="0" xr:uid="{00000000-0006-0000-1700-000001000000}">
      <text>
        <r>
          <rPr>
            <b/>
            <sz val="9"/>
            <color indexed="81"/>
            <rFont val="ＭＳ Ｐゴシック"/>
            <family val="3"/>
            <charset val="128"/>
          </rPr>
          <t>様式７「１．事業名称」
を自動転写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5" authorId="0" shapeId="0" xr:uid="{00000000-0006-0000-1800-00000100000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5" authorId="0" shapeId="0" xr:uid="{00000000-0006-0000-1900-000001000000}">
      <text>
        <r>
          <rPr>
            <b/>
            <sz val="11"/>
            <color indexed="81"/>
            <rFont val="ＭＳ Ｐゴシック"/>
            <family val="3"/>
            <charset val="128"/>
          </rPr>
          <t>様式７「１．事業名称」
を自動転写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5" authorId="0" shapeId="0" xr:uid="{00000000-0006-0000-1A00-000001000000}">
      <text>
        <r>
          <rPr>
            <b/>
            <sz val="11"/>
            <color indexed="81"/>
            <rFont val="ＭＳ Ｐゴシック"/>
            <family val="3"/>
            <charset val="128"/>
          </rPr>
          <t>様式７「１．事業名称」
を自動転写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 authorId="0" shapeId="0" xr:uid="{00000000-0006-0000-1B00-000002000000}">
      <text>
        <r>
          <rPr>
            <b/>
            <sz val="9"/>
            <color indexed="81"/>
            <rFont val="ＭＳ Ｐゴシック"/>
            <family val="3"/>
            <charset val="128"/>
          </rPr>
          <t>特記ESCO募集要項記載の値を
入力してください</t>
        </r>
      </text>
    </comment>
    <comment ref="Y6" authorId="0" shapeId="0" xr:uid="{00000000-0006-0000-1B00-000003000000}">
      <text>
        <r>
          <rPr>
            <b/>
            <sz val="9"/>
            <color indexed="81"/>
            <rFont val="ＭＳ Ｐゴシック"/>
            <family val="3"/>
            <charset val="128"/>
          </rPr>
          <t>コージェネレーションにかかる提案をする場合にのみ、
火力平均の係数を使用すること</t>
        </r>
      </text>
    </comment>
    <comment ref="Y14" authorId="0" shapeId="0" xr:uid="{00000000-0006-0000-1B00-000004000000}">
      <text>
        <r>
          <rPr>
            <b/>
            <sz val="9"/>
            <color indexed="81"/>
            <rFont val="ＭＳ Ｐゴシック"/>
            <family val="3"/>
            <charset val="128"/>
          </rPr>
          <t>配布したベースライン資料を元に
入力してください</t>
        </r>
      </text>
    </comment>
    <comment ref="AI72" authorId="0" shapeId="0" xr:uid="{00000000-0006-0000-1B00-000005000000}">
      <text>
        <r>
          <rPr>
            <b/>
            <sz val="11"/>
            <color indexed="81"/>
            <rFont val="ＭＳ Ｐゴシック"/>
            <family val="3"/>
            <charset val="128"/>
          </rPr>
          <t>様式７「１．事業名称」
より自動転写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 authorId="0" shapeId="0" xr:uid="{00000000-0006-0000-1C00-000001000000}">
      <text>
        <r>
          <rPr>
            <b/>
            <sz val="9"/>
            <color indexed="81"/>
            <rFont val="ＭＳ Ｐゴシック"/>
            <family val="3"/>
            <charset val="128"/>
          </rPr>
          <t>特記ESCO募集要項記載の値を
入力してください</t>
        </r>
      </text>
    </comment>
    <comment ref="Y6" authorId="0" shapeId="0" xr:uid="{00000000-0006-0000-1C00-000002000000}">
      <text>
        <r>
          <rPr>
            <b/>
            <sz val="9"/>
            <color indexed="81"/>
            <rFont val="ＭＳ Ｐゴシック"/>
            <family val="3"/>
            <charset val="128"/>
          </rPr>
          <t>コージェネレーションにかかる提案をする場合にのみ
火力平均の係数を使用すること</t>
        </r>
      </text>
    </comment>
    <comment ref="AG9" authorId="0" shapeId="0" xr:uid="{00000000-0006-0000-1C00-000003000000}">
      <text>
        <r>
          <rPr>
            <b/>
            <sz val="11"/>
            <color indexed="81"/>
            <rFont val="ＭＳ Ｐゴシック"/>
            <family val="3"/>
            <charset val="128"/>
          </rPr>
          <t xml:space="preserve">様式9-7「ESCOサービス料」の
２年度を自動転記
</t>
        </r>
      </text>
    </comment>
    <comment ref="Y14" authorId="0" shapeId="0" xr:uid="{00000000-0006-0000-1C00-000004000000}">
      <text>
        <r>
          <rPr>
            <b/>
            <sz val="9"/>
            <color indexed="81"/>
            <rFont val="ＭＳ Ｐゴシック"/>
            <family val="3"/>
            <charset val="128"/>
          </rPr>
          <t>配布したベースライン資料を元に
入力してください</t>
        </r>
      </text>
    </comment>
    <comment ref="AI72" authorId="0" shapeId="0" xr:uid="{00000000-0006-0000-1C00-000005000000}">
      <text>
        <r>
          <rPr>
            <b/>
            <sz val="11"/>
            <color indexed="81"/>
            <rFont val="ＭＳ Ｐゴシック"/>
            <family val="3"/>
            <charset val="128"/>
          </rPr>
          <t>様式７「１．事業名称」
より自動転写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00000000-0006-0000-1D00-000001000000}">
      <text>
        <r>
          <rPr>
            <b/>
            <sz val="11"/>
            <color indexed="81"/>
            <rFont val="ＭＳ Ｐゴシック"/>
            <family val="3"/>
            <charset val="128"/>
          </rPr>
          <t>様式9-7「維持管理費」初年度の記入額を自動転記
※記入にあたっては整合を取ること</t>
        </r>
      </text>
    </comment>
    <comment ref="E40" authorId="0" shapeId="0" xr:uid="{00000000-0006-0000-1D00-000002000000}">
      <text>
        <r>
          <rPr>
            <b/>
            <sz val="11"/>
            <color indexed="81"/>
            <rFont val="ＭＳ Ｐゴシック"/>
            <family val="3"/>
            <charset val="128"/>
          </rPr>
          <t>様式７「１．事業名称」を自動転記</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00000000-0006-0000-1E00-000001000000}">
      <text>
        <r>
          <rPr>
            <b/>
            <sz val="11"/>
            <color indexed="81"/>
            <rFont val="ＭＳ Ｐゴシック"/>
            <family val="3"/>
            <charset val="128"/>
          </rPr>
          <t>様式9-7「計測・検証費」初年度の記入額を自動転記
※記入にあたっては整合を取ること</t>
        </r>
      </text>
    </comment>
    <comment ref="F37" authorId="0" shapeId="0" xr:uid="{00000000-0006-0000-1E00-000002000000}">
      <text>
        <r>
          <rPr>
            <b/>
            <sz val="11"/>
            <color indexed="81"/>
            <rFont val="ＭＳ Ｐゴシック"/>
            <family val="3"/>
            <charset val="128"/>
          </rPr>
          <t>金額欄に記入の額を自動合算
※行数が足りなければ追加の上、適宜修正</t>
        </r>
      </text>
    </comment>
    <comment ref="G45" authorId="0" shapeId="0" xr:uid="{00000000-0006-0000-1E00-000003000000}">
      <text>
        <r>
          <rPr>
            <b/>
            <sz val="9"/>
            <color indexed="81"/>
            <rFont val="ＭＳ Ｐゴシック"/>
            <family val="3"/>
            <charset val="128"/>
          </rPr>
          <t>様式７「１．事業名称」より自動転写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00000000-0006-0000-1F00-000001000000}">
      <text>
        <r>
          <rPr>
            <b/>
            <sz val="11"/>
            <color indexed="81"/>
            <rFont val="ＭＳ Ｐゴシック"/>
            <family val="3"/>
            <charset val="128"/>
          </rPr>
          <t>様式9-7「運転管理費」初年度の記入額を自動転記
※記入にあたっては整合を取ること</t>
        </r>
      </text>
    </comment>
    <comment ref="E37" authorId="0" shapeId="0" xr:uid="{00000000-0006-0000-1F00-00000200000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0" authorId="0" shapeId="0" xr:uid="{00000000-0006-0000-2000-000001000000}">
      <text>
        <r>
          <rPr>
            <b/>
            <sz val="11"/>
            <color indexed="81"/>
            <rFont val="ＭＳ Ｐゴシック"/>
            <family val="3"/>
            <charset val="128"/>
          </rPr>
          <t>様式７「１．事業名称」を自動転記</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0" authorId="0" shapeId="0" xr:uid="{00000000-0006-0000-2100-000001000000}">
      <text>
        <r>
          <rPr>
            <b/>
            <sz val="9"/>
            <color indexed="81"/>
            <rFont val="ＭＳ Ｐゴシック"/>
            <family val="3"/>
            <charset val="128"/>
          </rPr>
          <t>様式７「１．事業名称」を自動転記</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0000000-0006-0000-2200-000001000000}">
      <text>
        <r>
          <rPr>
            <b/>
            <sz val="9"/>
            <color indexed="81"/>
            <rFont val="ＭＳ Ｐゴシック"/>
            <family val="3"/>
            <charset val="128"/>
          </rPr>
          <t>様式10-4より自動転記</t>
        </r>
      </text>
    </comment>
    <comment ref="E13" authorId="0" shapeId="0" xr:uid="{00000000-0006-0000-2200-000002000000}">
      <text>
        <r>
          <rPr>
            <b/>
            <sz val="9"/>
            <color indexed="81"/>
            <rFont val="ＭＳ Ｐゴシック"/>
            <family val="3"/>
            <charset val="128"/>
          </rPr>
          <t>様式10-4より自動転記</t>
        </r>
      </text>
    </comment>
    <comment ref="E14" authorId="0" shapeId="0" xr:uid="{00000000-0006-0000-2200-000003000000}">
      <text>
        <r>
          <rPr>
            <b/>
            <sz val="9"/>
            <color indexed="81"/>
            <rFont val="ＭＳ Ｐゴシック"/>
            <family val="3"/>
            <charset val="128"/>
          </rPr>
          <t>様式10-4より自動転記</t>
        </r>
      </text>
    </comment>
    <comment ref="E15" authorId="0" shapeId="0" xr:uid="{00000000-0006-0000-2200-000004000000}">
      <text>
        <r>
          <rPr>
            <b/>
            <sz val="9"/>
            <color indexed="81"/>
            <rFont val="MS P ゴシック"/>
            <family val="3"/>
            <charset val="128"/>
          </rPr>
          <t>様式10-4より自動転記</t>
        </r>
      </text>
    </comment>
    <comment ref="E16" authorId="0" shapeId="0" xr:uid="{00000000-0006-0000-2200-000005000000}">
      <text>
        <r>
          <rPr>
            <b/>
            <sz val="9"/>
            <color indexed="81"/>
            <rFont val="ＭＳ Ｐゴシック"/>
            <family val="3"/>
            <charset val="128"/>
          </rPr>
          <t>以下５項目の合計金額を自動計算</t>
        </r>
      </text>
    </comment>
    <comment ref="E17" authorId="0" shapeId="0" xr:uid="{00000000-0006-0000-2200-000006000000}">
      <text>
        <r>
          <rPr>
            <b/>
            <sz val="9"/>
            <color indexed="81"/>
            <rFont val="ＭＳ Ｐゴシック"/>
            <family val="3"/>
            <charset val="128"/>
          </rPr>
          <t>様式9-7「本府の利益③」の15年間の
合計金額より自動転記</t>
        </r>
      </text>
    </comment>
    <comment ref="D39" authorId="0" shapeId="0" xr:uid="{00000000-0006-0000-2200-000007000000}">
      <text>
        <r>
          <rPr>
            <b/>
            <sz val="9"/>
            <color indexed="81"/>
            <rFont val="ＭＳ Ｐゴシック"/>
            <family val="3"/>
            <charset val="128"/>
          </rPr>
          <t>該当する省エネルギー導入手法
を簡潔に記載すること</t>
        </r>
      </text>
    </comment>
    <comment ref="E52" authorId="0" shapeId="0" xr:uid="{00000000-0006-0000-2200-000008000000}">
      <text>
        <r>
          <rPr>
            <b/>
            <sz val="9"/>
            <color indexed="81"/>
            <rFont val="ＭＳ Ｐゴシック"/>
            <family val="3"/>
            <charset val="128"/>
          </rPr>
          <t>様式9-7「ESCOサービス料」の初年度
を自動転記</t>
        </r>
      </text>
    </comment>
    <comment ref="E53" authorId="0" shapeId="0" xr:uid="{00000000-0006-0000-2200-000009000000}">
      <text>
        <r>
          <rPr>
            <b/>
            <sz val="9"/>
            <color indexed="81"/>
            <rFont val="MS P ゴシック"/>
            <family val="3"/>
            <charset val="128"/>
          </rPr>
          <t>様式9-7「ESCOサービス料」の初年度
を自動転記</t>
        </r>
      </text>
    </comment>
    <comment ref="G56" authorId="0" shapeId="0" xr:uid="{00000000-0006-0000-2200-00000A00000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<sst xmlns="http://schemas.openxmlformats.org/spreadsheetml/2006/main" count="1480" uniqueCount="806">
  <si>
    <t>数量</t>
    <rPh sb="0" eb="2">
      <t>スウリョウ</t>
    </rPh>
    <phoneticPr fontId="5"/>
  </si>
  <si>
    <t>単位</t>
    <rPh sb="0" eb="2">
      <t>タンイ</t>
    </rPh>
    <phoneticPr fontId="5"/>
  </si>
  <si>
    <t>備考</t>
    <rPh sb="0" eb="2">
      <t>ビコウ</t>
    </rPh>
    <phoneticPr fontId="5"/>
  </si>
  <si>
    <t>科目名称</t>
    <rPh sb="0" eb="2">
      <t>カモク</t>
    </rPh>
    <phoneticPr fontId="5"/>
  </si>
  <si>
    <t>中科目名称</t>
    <rPh sb="0" eb="1">
      <t>チュウ</t>
    </rPh>
    <rPh sb="1" eb="3">
      <t>カモク</t>
    </rPh>
    <rPh sb="3" eb="5">
      <t>メイショウ</t>
    </rPh>
    <phoneticPr fontId="5"/>
  </si>
  <si>
    <t>摘要</t>
    <rPh sb="0" eb="2">
      <t>テキヨウ</t>
    </rPh>
    <phoneticPr fontId="5"/>
  </si>
  <si>
    <t>項目</t>
    <rPh sb="0" eb="2">
      <t>コウモク</t>
    </rPh>
    <phoneticPr fontId="5"/>
  </si>
  <si>
    <t>金額（円）</t>
    <rPh sb="0" eb="2">
      <t>キンガク</t>
    </rPh>
    <rPh sb="3" eb="4">
      <t>エン</t>
    </rPh>
    <phoneticPr fontId="5"/>
  </si>
  <si>
    <t>設計・工事費（Ⅰ＋Ⅱ）</t>
    <rPh sb="0" eb="2">
      <t>セッケイ</t>
    </rPh>
    <rPh sb="3" eb="6">
      <t>コウジヒ</t>
    </rPh>
    <phoneticPr fontId="5"/>
  </si>
  <si>
    <t>Ⅰ.包括的エネルギー管理計画書作成費（a+b+c）</t>
    <rPh sb="2" eb="5">
      <t>ホウカツテキ</t>
    </rPh>
    <rPh sb="10" eb="12">
      <t>カンリ</t>
    </rPh>
    <rPh sb="12" eb="15">
      <t>ケイカクショ</t>
    </rPh>
    <rPh sb="15" eb="17">
      <t>サクセイ</t>
    </rPh>
    <rPh sb="17" eb="18">
      <t>ヒ</t>
    </rPh>
    <phoneticPr fontId="5"/>
  </si>
  <si>
    <t>　　a.詳細診断費</t>
    <phoneticPr fontId="5"/>
  </si>
  <si>
    <t>　　b.設計費</t>
    <rPh sb="4" eb="6">
      <t>セッケイ</t>
    </rPh>
    <rPh sb="6" eb="7">
      <t>ヒ</t>
    </rPh>
    <phoneticPr fontId="5"/>
  </si>
  <si>
    <t>　　c.その他関連業務</t>
    <rPh sb="6" eb="7">
      <t>タ</t>
    </rPh>
    <rPh sb="7" eb="9">
      <t>カンレン</t>
    </rPh>
    <rPh sb="9" eb="11">
      <t>ギョウム</t>
    </rPh>
    <phoneticPr fontId="5"/>
  </si>
  <si>
    <t>Ⅱ.省エネルギー改修工事費（ｱ+ｲ+ｳ）</t>
    <rPh sb="2" eb="3">
      <t>ショウ</t>
    </rPh>
    <rPh sb="8" eb="10">
      <t>カイシュウ</t>
    </rPh>
    <rPh sb="10" eb="12">
      <t>コウジ</t>
    </rPh>
    <rPh sb="12" eb="13">
      <t>ヒ</t>
    </rPh>
    <phoneticPr fontId="5"/>
  </si>
  <si>
    <t>　　ｱ.直接工事費</t>
    <rPh sb="4" eb="6">
      <t>チョクセツ</t>
    </rPh>
    <rPh sb="6" eb="9">
      <t>コウジヒ</t>
    </rPh>
    <phoneticPr fontId="5"/>
  </si>
  <si>
    <t>　　ｲ.工事監理費</t>
    <rPh sb="4" eb="6">
      <t>コウジ</t>
    </rPh>
    <rPh sb="6" eb="8">
      <t>カンリ</t>
    </rPh>
    <rPh sb="8" eb="9">
      <t>ヒ</t>
    </rPh>
    <phoneticPr fontId="5"/>
  </si>
  <si>
    <t>　　ｳ.その他関連業務</t>
    <phoneticPr fontId="5"/>
  </si>
  <si>
    <t>維持管理費</t>
    <rPh sb="0" eb="2">
      <t>イジ</t>
    </rPh>
    <rPh sb="2" eb="4">
      <t>カンリ</t>
    </rPh>
    <rPh sb="4" eb="5">
      <t>ヒ</t>
    </rPh>
    <phoneticPr fontId="5"/>
  </si>
  <si>
    <t>計測・検証費（計測機器設置費を除く）</t>
    <rPh sb="0" eb="2">
      <t>ケイソク</t>
    </rPh>
    <rPh sb="3" eb="6">
      <t>ケンショウヒ</t>
    </rPh>
    <rPh sb="7" eb="9">
      <t>ケイソク</t>
    </rPh>
    <rPh sb="9" eb="11">
      <t>キキ</t>
    </rPh>
    <rPh sb="11" eb="13">
      <t>セッチ</t>
    </rPh>
    <rPh sb="13" eb="14">
      <t>ヒ</t>
    </rPh>
    <rPh sb="15" eb="16">
      <t>ノゾ</t>
    </rPh>
    <phoneticPr fontId="5"/>
  </si>
  <si>
    <t>運転管理費</t>
    <rPh sb="0" eb="2">
      <t>ウンテン</t>
    </rPh>
    <rPh sb="2" eb="5">
      <t>カンリヒ</t>
    </rPh>
    <phoneticPr fontId="5"/>
  </si>
  <si>
    <t>　　（固定資産税）</t>
    <rPh sb="3" eb="5">
      <t>コテイ</t>
    </rPh>
    <rPh sb="5" eb="8">
      <t>シサンゼイ</t>
    </rPh>
    <phoneticPr fontId="5"/>
  </si>
  <si>
    <t>　　（法人税）</t>
    <rPh sb="3" eb="6">
      <t>ホウジンゼイ</t>
    </rPh>
    <phoneticPr fontId="5"/>
  </si>
  <si>
    <t>合計</t>
    <rPh sb="0" eb="2">
      <t>ゴウケイ</t>
    </rPh>
    <phoneticPr fontId="5"/>
  </si>
  <si>
    <t>（単位：円）</t>
    <rPh sb="4" eb="5">
      <t>エン</t>
    </rPh>
    <phoneticPr fontId="5"/>
  </si>
  <si>
    <t>初年度</t>
    <rPh sb="0" eb="3">
      <t>ショネンド</t>
    </rPh>
    <phoneticPr fontId="5"/>
  </si>
  <si>
    <t>光熱水費</t>
    <rPh sb="0" eb="3">
      <t>コウネツスイ</t>
    </rPh>
    <rPh sb="3" eb="4">
      <t>ヒ</t>
    </rPh>
    <phoneticPr fontId="5"/>
  </si>
  <si>
    <t>設計・工事費償還分</t>
    <rPh sb="0" eb="2">
      <t>セッケイ</t>
    </rPh>
    <rPh sb="3" eb="5">
      <t>コウジ</t>
    </rPh>
    <rPh sb="5" eb="6">
      <t>ヒ</t>
    </rPh>
    <rPh sb="6" eb="9">
      <t>ショウカンブン</t>
    </rPh>
    <phoneticPr fontId="5"/>
  </si>
  <si>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5"/>
  </si>
  <si>
    <t>行政財産使用料</t>
    <rPh sb="0" eb="2">
      <t>ギョウセイ</t>
    </rPh>
    <rPh sb="2" eb="4">
      <t>ザイサン</t>
    </rPh>
    <rPh sb="4" eb="7">
      <t>シヨウリョウ</t>
    </rPh>
    <phoneticPr fontId="5"/>
  </si>
  <si>
    <t>金利償還分</t>
    <rPh sb="0" eb="2">
      <t>キンリ</t>
    </rPh>
    <rPh sb="2" eb="4">
      <t>ショウカン</t>
    </rPh>
    <rPh sb="4" eb="5">
      <t>ブン</t>
    </rPh>
    <phoneticPr fontId="5"/>
  </si>
  <si>
    <t>科目</t>
    <rPh sb="0" eb="2">
      <t>カモク</t>
    </rPh>
    <phoneticPr fontId="5"/>
  </si>
  <si>
    <t>収支計画</t>
    <rPh sb="0" eb="2">
      <t>シュウシ</t>
    </rPh>
    <rPh sb="2" eb="4">
      <t>ケイカク</t>
    </rPh>
    <phoneticPr fontId="5"/>
  </si>
  <si>
    <t>収入計</t>
    <rPh sb="0" eb="2">
      <t>シュウニュウ</t>
    </rPh>
    <rPh sb="2" eb="3">
      <t>ケイ</t>
    </rPh>
    <phoneticPr fontId="5"/>
  </si>
  <si>
    <t>設計・工事費償還分</t>
    <rPh sb="0" eb="2">
      <t>セッケイ</t>
    </rPh>
    <rPh sb="3" eb="6">
      <t>コウジヒ</t>
    </rPh>
    <rPh sb="6" eb="9">
      <t>ショウカンブン</t>
    </rPh>
    <phoneticPr fontId="5"/>
  </si>
  <si>
    <t>維持管理収入</t>
    <rPh sb="0" eb="2">
      <t>イジ</t>
    </rPh>
    <rPh sb="2" eb="4">
      <t>カンリ</t>
    </rPh>
    <rPh sb="4" eb="6">
      <t>シュウニュウ</t>
    </rPh>
    <phoneticPr fontId="5"/>
  </si>
  <si>
    <t>計測・検証収入</t>
    <rPh sb="0" eb="2">
      <t>ケイソク</t>
    </rPh>
    <rPh sb="3" eb="5">
      <t>ケンショウ</t>
    </rPh>
    <rPh sb="5" eb="7">
      <t>シュウニュウ</t>
    </rPh>
    <phoneticPr fontId="5"/>
  </si>
  <si>
    <t>運転管理収入</t>
    <rPh sb="0" eb="2">
      <t>ウンテン</t>
    </rPh>
    <rPh sb="2" eb="4">
      <t>カンリ</t>
    </rPh>
    <rPh sb="4" eb="6">
      <t>シュウニュウ</t>
    </rPh>
    <phoneticPr fontId="5"/>
  </si>
  <si>
    <t>支出計</t>
    <rPh sb="0" eb="2">
      <t>シシュツ</t>
    </rPh>
    <rPh sb="2" eb="3">
      <t>ケイ</t>
    </rPh>
    <phoneticPr fontId="5"/>
  </si>
  <si>
    <t>維持管理費</t>
    <rPh sb="0" eb="2">
      <t>イジ</t>
    </rPh>
    <rPh sb="2" eb="5">
      <t>カンリヒ</t>
    </rPh>
    <phoneticPr fontId="5"/>
  </si>
  <si>
    <t>計測・検証費</t>
    <rPh sb="0" eb="2">
      <t>ケイソク</t>
    </rPh>
    <rPh sb="3" eb="6">
      <t>ケンショウヒ</t>
    </rPh>
    <phoneticPr fontId="5"/>
  </si>
  <si>
    <t>運転管理費</t>
    <rPh sb="0" eb="2">
      <t>ウンテン</t>
    </rPh>
    <rPh sb="2" eb="4">
      <t>カンリ</t>
    </rPh>
    <rPh sb="4" eb="5">
      <t>ヒ</t>
    </rPh>
    <phoneticPr fontId="5"/>
  </si>
  <si>
    <t>税引前当期損益</t>
    <rPh sb="0" eb="3">
      <t>ゼイビキマエ</t>
    </rPh>
    <rPh sb="3" eb="5">
      <t>トウキ</t>
    </rPh>
    <rPh sb="5" eb="7">
      <t>ソンエキ</t>
    </rPh>
    <phoneticPr fontId="5"/>
  </si>
  <si>
    <t>税引後当期損益</t>
    <rPh sb="0" eb="2">
      <t>ゼイビ</t>
    </rPh>
    <rPh sb="2" eb="3">
      <t>ゴ</t>
    </rPh>
    <rPh sb="3" eb="5">
      <t>トウキ</t>
    </rPh>
    <rPh sb="5" eb="7">
      <t>ソンエキ</t>
    </rPh>
    <phoneticPr fontId="5"/>
  </si>
  <si>
    <t>資金計画</t>
    <rPh sb="0" eb="2">
      <t>シキン</t>
    </rPh>
    <rPh sb="2" eb="4">
      <t>ケイカク</t>
    </rPh>
    <phoneticPr fontId="5"/>
  </si>
  <si>
    <t>資金需要</t>
    <rPh sb="0" eb="2">
      <t>シキン</t>
    </rPh>
    <rPh sb="2" eb="4">
      <t>ジュヨウ</t>
    </rPh>
    <phoneticPr fontId="5"/>
  </si>
  <si>
    <t>設計・工事費等</t>
    <rPh sb="0" eb="2">
      <t>セッケイ</t>
    </rPh>
    <rPh sb="3" eb="6">
      <t>コウジヒ</t>
    </rPh>
    <rPh sb="6" eb="7">
      <t>トウ</t>
    </rPh>
    <phoneticPr fontId="5"/>
  </si>
  <si>
    <t>借入金返済</t>
    <rPh sb="0" eb="2">
      <t>カリイレ</t>
    </rPh>
    <rPh sb="2" eb="3">
      <t>キン</t>
    </rPh>
    <rPh sb="3" eb="5">
      <t>ヘンサイ</t>
    </rPh>
    <phoneticPr fontId="5"/>
  </si>
  <si>
    <t>その他</t>
    <rPh sb="2" eb="3">
      <t>ホカ</t>
    </rPh>
    <phoneticPr fontId="5"/>
  </si>
  <si>
    <t>資金調達</t>
    <rPh sb="0" eb="2">
      <t>シキン</t>
    </rPh>
    <rPh sb="2" eb="4">
      <t>チョウタツ</t>
    </rPh>
    <phoneticPr fontId="5"/>
  </si>
  <si>
    <t>当期損益</t>
    <rPh sb="0" eb="2">
      <t>トウキ</t>
    </rPh>
    <rPh sb="2" eb="4">
      <t>ソンエキ</t>
    </rPh>
    <phoneticPr fontId="5"/>
  </si>
  <si>
    <t>借入金</t>
    <rPh sb="0" eb="2">
      <t>カリイレ</t>
    </rPh>
    <rPh sb="2" eb="3">
      <t>キン</t>
    </rPh>
    <phoneticPr fontId="5"/>
  </si>
  <si>
    <t>資本金</t>
    <rPh sb="0" eb="3">
      <t>シホンキン</t>
    </rPh>
    <phoneticPr fontId="5"/>
  </si>
  <si>
    <t>当期資金過不足</t>
    <rPh sb="0" eb="2">
      <t>トウキ</t>
    </rPh>
    <rPh sb="2" eb="3">
      <t>シホン</t>
    </rPh>
    <rPh sb="3" eb="4">
      <t>キン</t>
    </rPh>
    <rPh sb="4" eb="7">
      <t>カフソク</t>
    </rPh>
    <phoneticPr fontId="5"/>
  </si>
  <si>
    <t>資金過不足累計</t>
    <rPh sb="0" eb="2">
      <t>シキン</t>
    </rPh>
    <rPh sb="2" eb="5">
      <t>カフソク</t>
    </rPh>
    <rPh sb="5" eb="7">
      <t>ルイケイ</t>
    </rPh>
    <phoneticPr fontId="5"/>
  </si>
  <si>
    <t>借入残高</t>
    <rPh sb="0" eb="2">
      <t>カリイレ</t>
    </rPh>
    <rPh sb="2" eb="3">
      <t>ザンキン</t>
    </rPh>
    <rPh sb="3" eb="4">
      <t>ダカ</t>
    </rPh>
    <phoneticPr fontId="5"/>
  </si>
  <si>
    <t>資金調達企業主体</t>
    <rPh sb="0" eb="2">
      <t>シキン</t>
    </rPh>
    <rPh sb="2" eb="4">
      <t>チョウタツ</t>
    </rPh>
    <rPh sb="4" eb="6">
      <t>キギョウ</t>
    </rPh>
    <rPh sb="6" eb="8">
      <t>シュタイ</t>
    </rPh>
    <phoneticPr fontId="5"/>
  </si>
  <si>
    <t>事業役割</t>
    <rPh sb="0" eb="2">
      <t>ジギョウ</t>
    </rPh>
    <rPh sb="2" eb="4">
      <t>ヤクワリ</t>
    </rPh>
    <phoneticPr fontId="5"/>
  </si>
  <si>
    <t>設計役割</t>
    <rPh sb="0" eb="2">
      <t>セッケイ</t>
    </rPh>
    <rPh sb="2" eb="4">
      <t>ヤクワリ</t>
    </rPh>
    <phoneticPr fontId="5"/>
  </si>
  <si>
    <t>建設役割</t>
    <rPh sb="0" eb="2">
      <t>ケンセツ</t>
    </rPh>
    <rPh sb="2" eb="4">
      <t>ヤクワリ</t>
    </rPh>
    <phoneticPr fontId="5"/>
  </si>
  <si>
    <t>円</t>
    <rPh sb="0" eb="1">
      <t>エン</t>
    </rPh>
    <phoneticPr fontId="5"/>
  </si>
  <si>
    <t>自己資本</t>
    <rPh sb="0" eb="2">
      <t>ジコ</t>
    </rPh>
    <rPh sb="2" eb="4">
      <t>シホン</t>
    </rPh>
    <phoneticPr fontId="5"/>
  </si>
  <si>
    <t>外部借入等</t>
    <rPh sb="0" eb="2">
      <t>ガイブ</t>
    </rPh>
    <rPh sb="2" eb="4">
      <t>カリイレ</t>
    </rPh>
    <rPh sb="4" eb="5">
      <t>トウ</t>
    </rPh>
    <phoneticPr fontId="5"/>
  </si>
  <si>
    <t>民間金融機関※</t>
    <rPh sb="0" eb="2">
      <t>ミンカン</t>
    </rPh>
    <rPh sb="2" eb="4">
      <t>キンユウ</t>
    </rPh>
    <rPh sb="4" eb="6">
      <t>キカン</t>
    </rPh>
    <phoneticPr fontId="5"/>
  </si>
  <si>
    <t>政府系金融機関※</t>
    <rPh sb="0" eb="3">
      <t>セイフケイ</t>
    </rPh>
    <rPh sb="3" eb="5">
      <t>キンユウ</t>
    </rPh>
    <rPh sb="5" eb="7">
      <t>キカン</t>
    </rPh>
    <phoneticPr fontId="5"/>
  </si>
  <si>
    <t>その他社債等※</t>
    <rPh sb="0" eb="3">
      <t>ソノタ</t>
    </rPh>
    <rPh sb="3" eb="5">
      <t>シャサイ</t>
    </rPh>
    <rPh sb="5" eb="6">
      <t>トウ</t>
    </rPh>
    <phoneticPr fontId="5"/>
  </si>
  <si>
    <t>民間金融機関</t>
    <phoneticPr fontId="5"/>
  </si>
  <si>
    <t>政府系金融機関</t>
    <phoneticPr fontId="5"/>
  </si>
  <si>
    <t>その他社債等</t>
    <phoneticPr fontId="5"/>
  </si>
  <si>
    <t>様式10-2-1</t>
    <rPh sb="0" eb="2">
      <t>ヨウシキ</t>
    </rPh>
    <phoneticPr fontId="5"/>
  </si>
  <si>
    <t>1.　技 術 提 案 基 本 方 針</t>
    <rPh sb="3" eb="4">
      <t>ワザ</t>
    </rPh>
    <rPh sb="5" eb="6">
      <t>ジュツ</t>
    </rPh>
    <rPh sb="7" eb="8">
      <t>ツツミ</t>
    </rPh>
    <rPh sb="9" eb="10">
      <t>アン</t>
    </rPh>
    <rPh sb="11" eb="12">
      <t>モト</t>
    </rPh>
    <rPh sb="13" eb="14">
      <t>ホン</t>
    </rPh>
    <rPh sb="15" eb="16">
      <t>カタ</t>
    </rPh>
    <rPh sb="17" eb="18">
      <t>ハリ</t>
    </rPh>
    <phoneticPr fontId="5"/>
  </si>
  <si>
    <t>様式10-2-3</t>
    <rPh sb="0" eb="2">
      <t>ヨウシキ</t>
    </rPh>
    <phoneticPr fontId="5"/>
  </si>
  <si>
    <t>様式10-2-4</t>
    <rPh sb="0" eb="2">
      <t>ヨウシキ</t>
    </rPh>
    <phoneticPr fontId="5"/>
  </si>
  <si>
    <t>様式10-2-5</t>
    <rPh sb="0" eb="2">
      <t>ヨウシキ</t>
    </rPh>
    <phoneticPr fontId="5"/>
  </si>
  <si>
    <t>様式10-2-6</t>
    <rPh sb="0" eb="2">
      <t>ヨウシキ</t>
    </rPh>
    <phoneticPr fontId="5"/>
  </si>
  <si>
    <t>様式10-2-7</t>
    <rPh sb="0" eb="2">
      <t>ヨウシキ</t>
    </rPh>
    <phoneticPr fontId="5"/>
  </si>
  <si>
    <t>事業名称</t>
    <rPh sb="0" eb="2">
      <t>ジギョウ</t>
    </rPh>
    <rPh sb="2" eb="4">
      <t>メイショウ</t>
    </rPh>
    <phoneticPr fontId="28"/>
  </si>
  <si>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8"/>
  </si>
  <si>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8"/>
  </si>
  <si>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8"/>
  </si>
  <si>
    <t>④　その他アピールポイント</t>
    <rPh sb="4" eb="5">
      <t>ホカ</t>
    </rPh>
    <phoneticPr fontId="28"/>
  </si>
  <si>
    <t>⑤　取替え対象の考え方</t>
    <rPh sb="2" eb="4">
      <t>トリカ</t>
    </rPh>
    <rPh sb="5" eb="7">
      <t>タイショウ</t>
    </rPh>
    <rPh sb="8" eb="9">
      <t>カンガ</t>
    </rPh>
    <rPh sb="10" eb="11">
      <t>カタ</t>
    </rPh>
    <phoneticPr fontId="28"/>
  </si>
  <si>
    <t>単位：本</t>
    <rPh sb="0" eb="2">
      <t>タンイ</t>
    </rPh>
    <rPh sb="3" eb="4">
      <t>ホン</t>
    </rPh>
    <phoneticPr fontId="5"/>
  </si>
  <si>
    <t>必須改修分</t>
    <rPh sb="0" eb="2">
      <t>ヒッス</t>
    </rPh>
    <rPh sb="2" eb="4">
      <t>カイシュウ</t>
    </rPh>
    <rPh sb="4" eb="5">
      <t>ブン</t>
    </rPh>
    <phoneticPr fontId="5"/>
  </si>
  <si>
    <t>任　意　改　修　分</t>
    <rPh sb="0" eb="1">
      <t>ニン</t>
    </rPh>
    <rPh sb="2" eb="3">
      <t>イ</t>
    </rPh>
    <rPh sb="4" eb="5">
      <t>アラタ</t>
    </rPh>
    <rPh sb="6" eb="7">
      <t>オサム</t>
    </rPh>
    <rPh sb="8" eb="9">
      <t>ブン</t>
    </rPh>
    <phoneticPr fontId="5"/>
  </si>
  <si>
    <t>計</t>
    <rPh sb="0" eb="1">
      <t>ケイ</t>
    </rPh>
    <phoneticPr fontId="5"/>
  </si>
  <si>
    <t>蛍光灯
直管形
40形</t>
    <rPh sb="0" eb="2">
      <t>ケイコウ</t>
    </rPh>
    <rPh sb="2" eb="3">
      <t>トウ</t>
    </rPh>
    <rPh sb="4" eb="5">
      <t>チョッ</t>
    </rPh>
    <rPh sb="5" eb="6">
      <t>カン</t>
    </rPh>
    <rPh sb="6" eb="7">
      <t>ガタ</t>
    </rPh>
    <rPh sb="10" eb="11">
      <t>ガタ</t>
    </rPh>
    <phoneticPr fontId="5"/>
  </si>
  <si>
    <t>蛍光灯
直管形
20形</t>
    <rPh sb="0" eb="2">
      <t>ケイコウ</t>
    </rPh>
    <rPh sb="2" eb="3">
      <t>トウ</t>
    </rPh>
    <rPh sb="4" eb="5">
      <t>チョッ</t>
    </rPh>
    <rPh sb="5" eb="6">
      <t>カン</t>
    </rPh>
    <rPh sb="6" eb="7">
      <t>ガタ</t>
    </rPh>
    <rPh sb="10" eb="11">
      <t>ガタ</t>
    </rPh>
    <phoneticPr fontId="5"/>
  </si>
  <si>
    <t>蛍光灯
直管形
10形</t>
    <rPh sb="0" eb="2">
      <t>ケイコウ</t>
    </rPh>
    <rPh sb="2" eb="3">
      <t>トウ</t>
    </rPh>
    <rPh sb="4" eb="5">
      <t>チョッ</t>
    </rPh>
    <rPh sb="5" eb="6">
      <t>カン</t>
    </rPh>
    <rPh sb="6" eb="7">
      <t>ガタ</t>
    </rPh>
    <rPh sb="10" eb="11">
      <t>ガタ</t>
    </rPh>
    <phoneticPr fontId="5"/>
  </si>
  <si>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5"/>
  </si>
  <si>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5"/>
  </si>
  <si>
    <t>蛍光灯
直管形
40形防水</t>
    <rPh sb="0" eb="2">
      <t>ケイコウ</t>
    </rPh>
    <rPh sb="2" eb="3">
      <t>トウ</t>
    </rPh>
    <rPh sb="4" eb="5">
      <t>チョッ</t>
    </rPh>
    <rPh sb="5" eb="6">
      <t>カン</t>
    </rPh>
    <rPh sb="6" eb="7">
      <t>ガタ</t>
    </rPh>
    <rPh sb="10" eb="11">
      <t>ガタ</t>
    </rPh>
    <rPh sb="11" eb="13">
      <t>ボウスイ</t>
    </rPh>
    <phoneticPr fontId="5"/>
  </si>
  <si>
    <t>蛍光灯
直管形
20形防水</t>
  </si>
  <si>
    <t>蛍光灯
直管形
その他</t>
    <rPh sb="0" eb="2">
      <t>ケイコウ</t>
    </rPh>
    <rPh sb="2" eb="3">
      <t>トウ</t>
    </rPh>
    <rPh sb="4" eb="5">
      <t>チョッ</t>
    </rPh>
    <rPh sb="5" eb="6">
      <t>カン</t>
    </rPh>
    <rPh sb="6" eb="7">
      <t>ガタ</t>
    </rPh>
    <rPh sb="10" eb="11">
      <t>タ</t>
    </rPh>
    <phoneticPr fontId="5"/>
  </si>
  <si>
    <t>ｺﾝﾊﾟｸﾄ形
蛍光ﾗﾝﾌﾟ</t>
    <rPh sb="6" eb="7">
      <t xml:space="preserve">
</t>
    </rPh>
    <rPh sb="7" eb="9">
      <t>ケイコウ</t>
    </rPh>
    <rPh sb="9" eb="12">
      <t>ランプ</t>
    </rPh>
    <phoneticPr fontId="5"/>
  </si>
  <si>
    <t>丸形
蛍光ﾗﾝﾌﾟ</t>
    <rPh sb="0" eb="2">
      <t>マルガタ</t>
    </rPh>
    <rPh sb="3" eb="5">
      <t>ケイコウ</t>
    </rPh>
    <phoneticPr fontId="5"/>
  </si>
  <si>
    <t>白熱電球</t>
    <rPh sb="0" eb="2">
      <t>ハクネツ</t>
    </rPh>
    <rPh sb="2" eb="4">
      <t>デンキュウ</t>
    </rPh>
    <phoneticPr fontId="5"/>
  </si>
  <si>
    <t>HIDﾗﾝﾌﾟ</t>
  </si>
  <si>
    <t>その他</t>
    <rPh sb="2" eb="3">
      <t>タ</t>
    </rPh>
    <phoneticPr fontId="5"/>
  </si>
  <si>
    <t>合　計</t>
    <rPh sb="0" eb="1">
      <t>ゴウ</t>
    </rPh>
    <rPh sb="2" eb="3">
      <t>ケイ</t>
    </rPh>
    <phoneticPr fontId="5"/>
  </si>
  <si>
    <t>様式10-2-8</t>
    <rPh sb="0" eb="2">
      <t>ヨウシキ</t>
    </rPh>
    <phoneticPr fontId="5"/>
  </si>
  <si>
    <t>品名</t>
    <rPh sb="0" eb="2">
      <t>ヒンメイ</t>
    </rPh>
    <phoneticPr fontId="5"/>
  </si>
  <si>
    <t>品番</t>
    <rPh sb="0" eb="2">
      <t>ヒンバン</t>
    </rPh>
    <phoneticPr fontId="5"/>
  </si>
  <si>
    <t>記入欄</t>
    <rPh sb="0" eb="2">
      <t>キニュウ</t>
    </rPh>
    <rPh sb="2" eb="3">
      <t>ラン</t>
    </rPh>
    <phoneticPr fontId="5"/>
  </si>
  <si>
    <t>電源部形式（内蔵形・別置形）</t>
    <rPh sb="0" eb="2">
      <t>デンゲン</t>
    </rPh>
    <rPh sb="2" eb="3">
      <t>ブ</t>
    </rPh>
    <rPh sb="3" eb="5">
      <t>ケイシキ</t>
    </rPh>
    <rPh sb="6" eb="8">
      <t>ナイゾウ</t>
    </rPh>
    <rPh sb="8" eb="9">
      <t>ガタ</t>
    </rPh>
    <rPh sb="10" eb="11">
      <t>ベツ</t>
    </rPh>
    <rPh sb="11" eb="12">
      <t>オ</t>
    </rPh>
    <rPh sb="12" eb="13">
      <t>ガタ</t>
    </rPh>
    <phoneticPr fontId="5"/>
  </si>
  <si>
    <t>内蔵形 ・ 別置形（PSEマーク　有・無）</t>
    <rPh sb="0" eb="2">
      <t>ナイゾウ</t>
    </rPh>
    <rPh sb="2" eb="3">
      <t>ガタ</t>
    </rPh>
    <phoneticPr fontId="5"/>
  </si>
  <si>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5"/>
  </si>
  <si>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5"/>
  </si>
  <si>
    <t>ランプ保持部口金（G13・GX16t-5・専用口金）</t>
    <rPh sb="3" eb="5">
      <t>ホジ</t>
    </rPh>
    <rPh sb="5" eb="6">
      <t>ブ</t>
    </rPh>
    <rPh sb="6" eb="8">
      <t>クチガネ</t>
    </rPh>
    <rPh sb="21" eb="23">
      <t>センヨウ</t>
    </rPh>
    <rPh sb="23" eb="25">
      <t>クチガネ</t>
    </rPh>
    <phoneticPr fontId="5"/>
  </si>
  <si>
    <t>G13 ・ GX16t-5 ・ 専用口金</t>
    <rPh sb="16" eb="18">
      <t>センヨウ</t>
    </rPh>
    <rPh sb="18" eb="20">
      <t>クチガネ</t>
    </rPh>
    <phoneticPr fontId="5"/>
  </si>
  <si>
    <t>質量[g]（別置形電源の場合、電源部質量は含まない）</t>
    <rPh sb="0" eb="2">
      <t>シツリョウ</t>
    </rPh>
    <rPh sb="18" eb="20">
      <t>シツリョウ</t>
    </rPh>
    <rPh sb="21" eb="22">
      <t>フク</t>
    </rPh>
    <phoneticPr fontId="5"/>
  </si>
  <si>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5"/>
  </si>
  <si>
    <t>発光面材質：</t>
    <rPh sb="0" eb="2">
      <t>ハッコウ</t>
    </rPh>
    <rPh sb="2" eb="3">
      <t>メン</t>
    </rPh>
    <rPh sb="3" eb="5">
      <t>ザイシツ</t>
    </rPh>
    <phoneticPr fontId="5"/>
  </si>
  <si>
    <t>非発光面材質：</t>
    <rPh sb="0" eb="1">
      <t>ヒ</t>
    </rPh>
    <rPh sb="1" eb="3">
      <t>ハッコウ</t>
    </rPh>
    <rPh sb="3" eb="4">
      <t>メン</t>
    </rPh>
    <rPh sb="4" eb="6">
      <t>ザイシツ</t>
    </rPh>
    <phoneticPr fontId="5"/>
  </si>
  <si>
    <t>口金材質：</t>
    <rPh sb="0" eb="2">
      <t>クチガネ</t>
    </rPh>
    <rPh sb="2" eb="4">
      <t>ザイシツ</t>
    </rPh>
    <phoneticPr fontId="5"/>
  </si>
  <si>
    <t>ピン材質：</t>
    <rPh sb="2" eb="4">
      <t>ザイシツ</t>
    </rPh>
    <phoneticPr fontId="5"/>
  </si>
  <si>
    <t>目立たない色合い ・ その他（　　　　　　　　　　　　　）</t>
    <rPh sb="0" eb="2">
      <t>メダ</t>
    </rPh>
    <rPh sb="5" eb="7">
      <t>イロア</t>
    </rPh>
    <rPh sb="13" eb="14">
      <t>タ</t>
    </rPh>
    <phoneticPr fontId="5"/>
  </si>
  <si>
    <t>全光束[lm]</t>
    <rPh sb="0" eb="1">
      <t>ゼン</t>
    </rPh>
    <rPh sb="1" eb="2">
      <t>コウ</t>
    </rPh>
    <rPh sb="2" eb="3">
      <t>ソク</t>
    </rPh>
    <phoneticPr fontId="5"/>
  </si>
  <si>
    <t>　ランプ本体　　　　　　　　　[Ｗ]
（別置電源部　　　　　　　　[W]）</t>
    <rPh sb="4" eb="6">
      <t>ホンタイ</t>
    </rPh>
    <phoneticPr fontId="5"/>
  </si>
  <si>
    <t>定格電圧[V]</t>
    <rPh sb="0" eb="2">
      <t>テイカク</t>
    </rPh>
    <rPh sb="2" eb="4">
      <t>デンアツ</t>
    </rPh>
    <phoneticPr fontId="5"/>
  </si>
  <si>
    <t>色温度</t>
    <rPh sb="0" eb="1">
      <t>イロ</t>
    </rPh>
    <rPh sb="1" eb="3">
      <t>オンド</t>
    </rPh>
    <phoneticPr fontId="5"/>
  </si>
  <si>
    <t>平均演色評価数</t>
    <rPh sb="0" eb="2">
      <t>ヘイキン</t>
    </rPh>
    <rPh sb="2" eb="3">
      <t>エン</t>
    </rPh>
    <rPh sb="3" eb="4">
      <t>ショク</t>
    </rPh>
    <rPh sb="4" eb="6">
      <t>ヒョウカ</t>
    </rPh>
    <rPh sb="6" eb="7">
      <t>スウ</t>
    </rPh>
    <phoneticPr fontId="5"/>
  </si>
  <si>
    <t>適合　・　不適合</t>
    <rPh sb="0" eb="2">
      <t>テキゴウ</t>
    </rPh>
    <rPh sb="5" eb="8">
      <t>フテキゴウ</t>
    </rPh>
    <phoneticPr fontId="5"/>
  </si>
  <si>
    <t>1/2照度角[°]</t>
    <rPh sb="3" eb="5">
      <t>ショウド</t>
    </rPh>
    <rPh sb="5" eb="6">
      <t>カク</t>
    </rPh>
    <phoneticPr fontId="5"/>
  </si>
  <si>
    <t>寿命[時間]</t>
    <rPh sb="0" eb="2">
      <t>ジュミョウ</t>
    </rPh>
    <rPh sb="3" eb="5">
      <t>ジカン</t>
    </rPh>
    <phoneticPr fontId="5"/>
  </si>
  <si>
    <t>[時間]</t>
    <rPh sb="1" eb="3">
      <t>ジカン</t>
    </rPh>
    <phoneticPr fontId="5"/>
  </si>
  <si>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5"/>
  </si>
  <si>
    <t>高調波はクラスCの基準を満たすこと。
（JIS C 61000-3-2に定めるもの）</t>
    <rPh sb="0" eb="2">
      <t>コウチョウ</t>
    </rPh>
    <rPh sb="2" eb="3">
      <t>ハ</t>
    </rPh>
    <rPh sb="9" eb="11">
      <t>キジュン</t>
    </rPh>
    <rPh sb="12" eb="13">
      <t>ミ</t>
    </rPh>
    <phoneticPr fontId="5"/>
  </si>
  <si>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5"/>
  </si>
  <si>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5"/>
  </si>
  <si>
    <t>提出可能　・　提出不可能</t>
    <rPh sb="0" eb="2">
      <t>テイシュツ</t>
    </rPh>
    <rPh sb="2" eb="4">
      <t>カノウ</t>
    </rPh>
    <rPh sb="7" eb="9">
      <t>テイシュツ</t>
    </rPh>
    <rPh sb="9" eb="12">
      <t>フカノウ</t>
    </rPh>
    <phoneticPr fontId="5"/>
  </si>
  <si>
    <t>パテント説明書の提出</t>
  </si>
  <si>
    <t>品名：</t>
    <rPh sb="0" eb="2">
      <t>ヒンメイ</t>
    </rPh>
    <phoneticPr fontId="5"/>
  </si>
  <si>
    <t>品番：</t>
    <rPh sb="0" eb="2">
      <t>ヒンバン</t>
    </rPh>
    <phoneticPr fontId="5"/>
  </si>
  <si>
    <t>数量：</t>
    <rPh sb="0" eb="2">
      <t>スウリョウ</t>
    </rPh>
    <phoneticPr fontId="5"/>
  </si>
  <si>
    <t>時期：</t>
    <rPh sb="0" eb="2">
      <t>ジキ</t>
    </rPh>
    <phoneticPr fontId="5"/>
  </si>
  <si>
    <t>施設名：</t>
    <rPh sb="0" eb="2">
      <t>シセツ</t>
    </rPh>
    <rPh sb="2" eb="3">
      <t>メイ</t>
    </rPh>
    <phoneticPr fontId="5"/>
  </si>
  <si>
    <t>設置場所：</t>
    <rPh sb="0" eb="2">
      <t>セッチ</t>
    </rPh>
    <rPh sb="2" eb="4">
      <t>バショ</t>
    </rPh>
    <phoneticPr fontId="5"/>
  </si>
  <si>
    <t>様式10-2-9</t>
    <rPh sb="0" eb="2">
      <t>ヨウシキ</t>
    </rPh>
    <phoneticPr fontId="5"/>
  </si>
  <si>
    <t>器具名
（別紙-4より）</t>
    <rPh sb="0" eb="2">
      <t>キグ</t>
    </rPh>
    <rPh sb="2" eb="3">
      <t>メイ</t>
    </rPh>
    <rPh sb="5" eb="7">
      <t>ベッシ</t>
    </rPh>
    <phoneticPr fontId="5"/>
  </si>
  <si>
    <t>改修方法</t>
    <rPh sb="0" eb="2">
      <t>カイシュウ</t>
    </rPh>
    <rPh sb="2" eb="4">
      <t>ホウホウ</t>
    </rPh>
    <phoneticPr fontId="5"/>
  </si>
  <si>
    <t>光源</t>
    <rPh sb="0" eb="2">
      <t>コウゲン</t>
    </rPh>
    <phoneticPr fontId="5"/>
  </si>
  <si>
    <t>消費電力
[W]</t>
    <rPh sb="0" eb="2">
      <t>ショウヒ</t>
    </rPh>
    <rPh sb="2" eb="4">
      <t>デンリョク</t>
    </rPh>
    <phoneticPr fontId="5"/>
  </si>
  <si>
    <t>定格寿命
[時間]</t>
    <rPh sb="0" eb="2">
      <t>テイカク</t>
    </rPh>
    <rPh sb="2" eb="4">
      <t>ジュミョウ</t>
    </rPh>
    <rPh sb="6" eb="8">
      <t>ジカン</t>
    </rPh>
    <phoneticPr fontId="5"/>
  </si>
  <si>
    <t>全光束
[lm]</t>
    <rPh sb="0" eb="1">
      <t>ゼン</t>
    </rPh>
    <rPh sb="1" eb="2">
      <t>コウ</t>
    </rPh>
    <rPh sb="2" eb="3">
      <t>ソク</t>
    </rPh>
    <phoneticPr fontId="5"/>
  </si>
  <si>
    <t>色温度
[K]</t>
    <rPh sb="0" eb="1">
      <t>イロ</t>
    </rPh>
    <rPh sb="1" eb="3">
      <t>オンド</t>
    </rPh>
    <phoneticPr fontId="5"/>
  </si>
  <si>
    <t>大きさ
[mm]</t>
    <rPh sb="0" eb="1">
      <t>オオ</t>
    </rPh>
    <phoneticPr fontId="5"/>
  </si>
  <si>
    <t>質量
[g]</t>
    <rPh sb="0" eb="2">
      <t>シツリョウ</t>
    </rPh>
    <phoneticPr fontId="5"/>
  </si>
  <si>
    <t>口金</t>
    <rPh sb="0" eb="2">
      <t>クチガネ</t>
    </rPh>
    <phoneticPr fontId="5"/>
  </si>
  <si>
    <t>その他
（自由記入欄）</t>
    <rPh sb="2" eb="3">
      <t>タ</t>
    </rPh>
    <rPh sb="5" eb="7">
      <t>ジユウ</t>
    </rPh>
    <rPh sb="7" eb="9">
      <t>キニュウ</t>
    </rPh>
    <rPh sb="9" eb="10">
      <t>ラン</t>
    </rPh>
    <phoneticPr fontId="5"/>
  </si>
  <si>
    <t>改修方法リスト</t>
    <rPh sb="0" eb="2">
      <t>カイシュウ</t>
    </rPh>
    <rPh sb="2" eb="4">
      <t>ホウホウ</t>
    </rPh>
    <phoneticPr fontId="5"/>
  </si>
  <si>
    <t>光源種別</t>
    <rPh sb="0" eb="2">
      <t>コウゲン</t>
    </rPh>
    <rPh sb="2" eb="4">
      <t>シュベツ</t>
    </rPh>
    <phoneticPr fontId="5"/>
  </si>
  <si>
    <t>器具ごと改修</t>
    <rPh sb="0" eb="2">
      <t>キグ</t>
    </rPh>
    <rPh sb="4" eb="6">
      <t>カイシュウ</t>
    </rPh>
    <phoneticPr fontId="5"/>
  </si>
  <si>
    <t>ランプのみ改修</t>
    <rPh sb="5" eb="7">
      <t>カイシュウ</t>
    </rPh>
    <phoneticPr fontId="5"/>
  </si>
  <si>
    <t>光源部、電源部のみ改修</t>
    <rPh sb="0" eb="2">
      <t>コウゲン</t>
    </rPh>
    <rPh sb="2" eb="3">
      <t>ブ</t>
    </rPh>
    <rPh sb="4" eb="6">
      <t>デンゲン</t>
    </rPh>
    <rPh sb="6" eb="7">
      <t>ブ</t>
    </rPh>
    <rPh sb="9" eb="11">
      <t>カイシュウ</t>
    </rPh>
    <phoneticPr fontId="5"/>
  </si>
  <si>
    <t>■</t>
  </si>
  <si>
    <t>備考</t>
  </si>
  <si>
    <t>設備</t>
  </si>
  <si>
    <t>項目</t>
  </si>
  <si>
    <t>内容</t>
  </si>
  <si>
    <t>改修前</t>
    <rPh sb="0" eb="2">
      <t>カイシュウ</t>
    </rPh>
    <rPh sb="2" eb="3">
      <t>マエ</t>
    </rPh>
    <phoneticPr fontId="5"/>
  </si>
  <si>
    <t>改修後</t>
  </si>
  <si>
    <t>単価</t>
  </si>
  <si>
    <t>金額</t>
  </si>
  <si>
    <t>合計</t>
  </si>
  <si>
    <t>【施設名：　　　　　　　　　　　　　　　　　　　　　　】</t>
    <rPh sb="1" eb="3">
      <t>シセツ</t>
    </rPh>
    <rPh sb="3" eb="4">
      <t>メイ</t>
    </rPh>
    <phoneticPr fontId="5"/>
  </si>
  <si>
    <t>■省エネルギー手法導入効果</t>
    <phoneticPr fontId="5"/>
  </si>
  <si>
    <t>改修項目</t>
    <rPh sb="2" eb="4">
      <t>コウモク</t>
    </rPh>
    <phoneticPr fontId="5"/>
  </si>
  <si>
    <t>改修費</t>
    <phoneticPr fontId="5"/>
  </si>
  <si>
    <t>光熱水費
削減額</t>
    <rPh sb="0" eb="3">
      <t>コウネツスイ</t>
    </rPh>
    <rPh sb="3" eb="4">
      <t>ヒ</t>
    </rPh>
    <rPh sb="7" eb="8">
      <t>ガク</t>
    </rPh>
    <phoneticPr fontId="5"/>
  </si>
  <si>
    <t>光熱水費
削減率</t>
    <rPh sb="0" eb="3">
      <t>コウネツスイ</t>
    </rPh>
    <rPh sb="3" eb="4">
      <t>ヒ</t>
    </rPh>
    <phoneticPr fontId="5"/>
  </si>
  <si>
    <t>番号</t>
    <rPh sb="0" eb="2">
      <t>バンゴウ</t>
    </rPh>
    <phoneticPr fontId="5"/>
  </si>
  <si>
    <t>改修内容</t>
    <rPh sb="0" eb="2">
      <t>カイシュウ</t>
    </rPh>
    <rPh sb="2" eb="4">
      <t>ナイヨウ</t>
    </rPh>
    <phoneticPr fontId="5"/>
  </si>
  <si>
    <t>[円]</t>
    <phoneticPr fontId="5"/>
  </si>
  <si>
    <t>[円/年]</t>
    <phoneticPr fontId="5"/>
  </si>
  <si>
    <t>[年]</t>
    <phoneticPr fontId="5"/>
  </si>
  <si>
    <t>[％]</t>
    <phoneticPr fontId="5"/>
  </si>
  <si>
    <t>■改修による光熱水費削減の基本データ</t>
    <phoneticPr fontId="5"/>
  </si>
  <si>
    <t>改修項目
番号</t>
    <rPh sb="0" eb="2">
      <t>カイシュウ</t>
    </rPh>
    <rPh sb="2" eb="4">
      <t>コウモク</t>
    </rPh>
    <rPh sb="5" eb="7">
      <t>バンゴウ</t>
    </rPh>
    <phoneticPr fontId="5"/>
  </si>
  <si>
    <t>各項目</t>
    <rPh sb="0" eb="1">
      <t>カク</t>
    </rPh>
    <rPh sb="1" eb="3">
      <t>コウモク</t>
    </rPh>
    <phoneticPr fontId="5"/>
  </si>
  <si>
    <t>改修前</t>
    <phoneticPr fontId="5"/>
  </si>
  <si>
    <t>改修後</t>
    <rPh sb="0" eb="2">
      <t>カイシュウ</t>
    </rPh>
    <rPh sb="2" eb="3">
      <t>ゴ</t>
    </rPh>
    <phoneticPr fontId="5"/>
  </si>
  <si>
    <t>各削減量</t>
    <rPh sb="0" eb="1">
      <t>カク</t>
    </rPh>
    <rPh sb="1" eb="3">
      <t>サクゲン</t>
    </rPh>
    <rPh sb="3" eb="4">
      <t>リョウ</t>
    </rPh>
    <phoneticPr fontId="5"/>
  </si>
  <si>
    <t>ガス</t>
    <phoneticPr fontId="5"/>
  </si>
  <si>
    <t>水道水</t>
    <phoneticPr fontId="5"/>
  </si>
  <si>
    <t>■省エネルギー対策</t>
    <phoneticPr fontId="5"/>
  </si>
  <si>
    <t>□建物　　　□電気　　　□空調　　　□衛生　　□</t>
  </si>
  <si>
    <t>仕様</t>
    <phoneticPr fontId="5"/>
  </si>
  <si>
    <t>①</t>
  </si>
  <si>
    <t>②</t>
  </si>
  <si>
    <t>③</t>
  </si>
  <si>
    <t>数量</t>
  </si>
  <si>
    <t>省エネルギー効果の測定・検証方法</t>
    <rPh sb="14" eb="16">
      <t>ホウホウ</t>
    </rPh>
    <phoneticPr fontId="17"/>
  </si>
  <si>
    <t>改修項目</t>
  </si>
  <si>
    <t>省エネルギー効果の測定・検証方法</t>
    <rPh sb="14" eb="16">
      <t>ホウホウ</t>
    </rPh>
    <phoneticPr fontId="5"/>
  </si>
  <si>
    <t>※</t>
    <phoneticPr fontId="17"/>
  </si>
  <si>
    <t>[円]</t>
    <phoneticPr fontId="17"/>
  </si>
  <si>
    <t>―</t>
    <phoneticPr fontId="5"/>
  </si>
  <si>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5"/>
  </si>
  <si>
    <t>あれば記載する。</t>
    <phoneticPr fontId="5"/>
  </si>
  <si>
    <t>書式の仕様は原則A4縦（１枚程度）とする。</t>
    <rPh sb="0" eb="2">
      <t>ショシキ</t>
    </rPh>
    <rPh sb="3" eb="5">
      <t>シヨウ</t>
    </rPh>
    <rPh sb="6" eb="8">
      <t>ゲンソク</t>
    </rPh>
    <rPh sb="10" eb="11">
      <t>タテ</t>
    </rPh>
    <rPh sb="13" eb="14">
      <t>マイ</t>
    </rPh>
    <rPh sb="14" eb="16">
      <t>テイド</t>
    </rPh>
    <phoneticPr fontId="5"/>
  </si>
  <si>
    <t>失格条件</t>
    <rPh sb="0" eb="2">
      <t>シッカク</t>
    </rPh>
    <rPh sb="2" eb="4">
      <t>ジョウケン</t>
    </rPh>
    <phoneticPr fontId="5"/>
  </si>
  <si>
    <t>記入欄</t>
    <rPh sb="0" eb="3">
      <t>キニュウラン</t>
    </rPh>
    <phoneticPr fontId="5"/>
  </si>
  <si>
    <t>参照資料</t>
    <rPh sb="0" eb="2">
      <t>サンショウ</t>
    </rPh>
    <rPh sb="2" eb="4">
      <t>シリョウ</t>
    </rPh>
    <phoneticPr fontId="5"/>
  </si>
  <si>
    <t>対象施設の運営・業務への支障</t>
    <rPh sb="0" eb="2">
      <t>タイショウ</t>
    </rPh>
    <rPh sb="2" eb="4">
      <t>シセツ</t>
    </rPh>
    <rPh sb="5" eb="7">
      <t>ウンエイ</t>
    </rPh>
    <rPh sb="8" eb="10">
      <t>ギョウム</t>
    </rPh>
    <rPh sb="12" eb="14">
      <t>シショウ</t>
    </rPh>
    <phoneticPr fontId="5"/>
  </si>
  <si>
    <t>様式15</t>
    <rPh sb="0" eb="2">
      <t>ヨウシキ</t>
    </rPh>
    <phoneticPr fontId="5"/>
  </si>
  <si>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</si>
  <si>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5"/>
  </si>
  <si>
    <t>様式14</t>
    <rPh sb="0" eb="2">
      <t>ヨウシキ</t>
    </rPh>
    <phoneticPr fontId="5"/>
  </si>
  <si>
    <t>(3)</t>
  </si>
  <si>
    <t>工事費用算出の妥当性</t>
    <rPh sb="0" eb="2">
      <t>コウジ</t>
    </rPh>
    <rPh sb="2" eb="4">
      <t>ヒヨウ</t>
    </rPh>
    <rPh sb="4" eb="6">
      <t>サンシュツ</t>
    </rPh>
    <rPh sb="7" eb="10">
      <t>ダトウセイ</t>
    </rPh>
    <phoneticPr fontId="5"/>
  </si>
  <si>
    <t>様式9-1～4</t>
    <rPh sb="0" eb="2">
      <t>ヨウシキ</t>
    </rPh>
    <phoneticPr fontId="5"/>
  </si>
  <si>
    <t>評価項目</t>
    <rPh sb="0" eb="2">
      <t>ヒョウカ</t>
    </rPh>
    <rPh sb="2" eb="4">
      <t>コウモク</t>
    </rPh>
    <phoneticPr fontId="5"/>
  </si>
  <si>
    <t>様式9-7</t>
    <rPh sb="0" eb="2">
      <t>ヨウシキ</t>
    </rPh>
    <phoneticPr fontId="5"/>
  </si>
  <si>
    <t>15年間の利益総額</t>
    <rPh sb="2" eb="4">
      <t>ネンカン</t>
    </rPh>
    <rPh sb="5" eb="7">
      <t>リエキ</t>
    </rPh>
    <rPh sb="7" eb="9">
      <t>ソウガク</t>
    </rPh>
    <phoneticPr fontId="5"/>
  </si>
  <si>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5"/>
  </si>
  <si>
    <t>資金調達計画</t>
    <rPh sb="0" eb="2">
      <t>シキン</t>
    </rPh>
    <rPh sb="2" eb="4">
      <t>チョウタツ</t>
    </rPh>
    <rPh sb="4" eb="6">
      <t>ケイカク</t>
    </rPh>
    <phoneticPr fontId="5"/>
  </si>
  <si>
    <t>自己資金　・　借入</t>
    <rPh sb="0" eb="2">
      <t>ジコ</t>
    </rPh>
    <rPh sb="2" eb="4">
      <t>シキン</t>
    </rPh>
    <rPh sb="7" eb="9">
      <t>カリイレ</t>
    </rPh>
    <phoneticPr fontId="5"/>
  </si>
  <si>
    <t>経営状況</t>
    <rPh sb="0" eb="2">
      <t>ケイエイ</t>
    </rPh>
    <rPh sb="2" eb="4">
      <t>ジョウキョウ</t>
    </rPh>
    <phoneticPr fontId="5"/>
  </si>
  <si>
    <t>（経営事項審査）</t>
    <rPh sb="1" eb="3">
      <t>ケイエイ</t>
    </rPh>
    <rPh sb="3" eb="5">
      <t>ジコウ</t>
    </rPh>
    <rPh sb="5" eb="7">
      <t>シンサ</t>
    </rPh>
    <phoneticPr fontId="5"/>
  </si>
  <si>
    <t>提案項目　（具体的な省エネルギー導入手法項目）</t>
    <rPh sb="0" eb="2">
      <t>テイアン</t>
    </rPh>
    <rPh sb="2" eb="4">
      <t>コウモク</t>
    </rPh>
    <phoneticPr fontId="5"/>
  </si>
  <si>
    <t>具体性・妥当性</t>
    <rPh sb="0" eb="3">
      <t>グタイセイ</t>
    </rPh>
    <rPh sb="4" eb="7">
      <t>ダトウセイ</t>
    </rPh>
    <phoneticPr fontId="5"/>
  </si>
  <si>
    <t>具体性・妥当性・良好な執務環境の確保</t>
    <rPh sb="0" eb="3">
      <t>グタイセイ</t>
    </rPh>
    <rPh sb="4" eb="7">
      <t>ダトウセイ</t>
    </rPh>
    <rPh sb="8" eb="10">
      <t>リョウコウ</t>
    </rPh>
    <rPh sb="11" eb="13">
      <t>シツム</t>
    </rPh>
    <rPh sb="13" eb="15">
      <t>カンキョウ</t>
    </rPh>
    <rPh sb="16" eb="18">
      <t>カクホ</t>
    </rPh>
    <phoneticPr fontId="5"/>
  </si>
  <si>
    <t>NOx、SOx、ばいじん、騒音等の環境性への配慮</t>
    <rPh sb="13" eb="15">
      <t>ソウオン</t>
    </rPh>
    <rPh sb="15" eb="16">
      <t>トウ</t>
    </rPh>
    <rPh sb="17" eb="19">
      <t>カンキョウ</t>
    </rPh>
    <rPh sb="19" eb="20">
      <t>セイ</t>
    </rPh>
    <rPh sb="22" eb="24">
      <t>ハイリョ</t>
    </rPh>
    <phoneticPr fontId="5"/>
  </si>
  <si>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5"/>
  </si>
  <si>
    <t>様式11～13</t>
    <rPh sb="0" eb="2">
      <t>ヨウシキ</t>
    </rPh>
    <phoneticPr fontId="5"/>
  </si>
  <si>
    <t>*</t>
  </si>
  <si>
    <t>提案のバランス</t>
    <rPh sb="0" eb="2">
      <t>テイアン</t>
    </rPh>
    <phoneticPr fontId="5"/>
  </si>
  <si>
    <t>確認事項</t>
    <rPh sb="0" eb="2">
      <t>カクニン</t>
    </rPh>
    <rPh sb="2" eb="4">
      <t>ジコウ</t>
    </rPh>
    <phoneticPr fontId="5"/>
  </si>
  <si>
    <t>　・指定機器の更新の有無</t>
    <rPh sb="2" eb="6">
      <t>シテイキキ</t>
    </rPh>
    <rPh sb="7" eb="9">
      <t>コウシン</t>
    </rPh>
    <rPh sb="10" eb="12">
      <t>ウム</t>
    </rPh>
    <phoneticPr fontId="5"/>
  </si>
  <si>
    <t>有／無</t>
    <rPh sb="0" eb="1">
      <t>アリ</t>
    </rPh>
    <rPh sb="2" eb="3">
      <t>ナ</t>
    </rPh>
    <phoneticPr fontId="5"/>
  </si>
  <si>
    <t>*は応募者では記入しないこと</t>
    <rPh sb="2" eb="5">
      <t>オウボシャ</t>
    </rPh>
    <rPh sb="7" eb="9">
      <t>キニュウ</t>
    </rPh>
    <phoneticPr fontId="5"/>
  </si>
  <si>
    <t>記</t>
    <rPh sb="0" eb="1">
      <t>キ</t>
    </rPh>
    <phoneticPr fontId="5"/>
  </si>
  <si>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5"/>
  </si>
  <si>
    <t>大阪府知事　様</t>
    <rPh sb="0" eb="2">
      <t>オオサカ</t>
    </rPh>
    <rPh sb="2" eb="5">
      <t>フチジ</t>
    </rPh>
    <rPh sb="6" eb="7">
      <t>サマ</t>
    </rPh>
    <phoneticPr fontId="5"/>
  </si>
  <si>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5"/>
  </si>
  <si>
    <t>事務担当責任者氏名</t>
    <rPh sb="0" eb="2">
      <t>ジム</t>
    </rPh>
    <rPh sb="2" eb="4">
      <t>タントウ</t>
    </rPh>
    <rPh sb="4" eb="7">
      <t>セキニンシャ</t>
    </rPh>
    <rPh sb="7" eb="9">
      <t>シメイ</t>
    </rPh>
    <phoneticPr fontId="5"/>
  </si>
  <si>
    <t>提案総括表</t>
    <rPh sb="0" eb="2">
      <t>テイアン</t>
    </rPh>
    <rPh sb="2" eb="4">
      <t>ソウカツ</t>
    </rPh>
    <rPh sb="4" eb="5">
      <t>ヒョウ</t>
    </rPh>
    <phoneticPr fontId="5"/>
  </si>
  <si>
    <t>①</t>
    <phoneticPr fontId="5"/>
  </si>
  <si>
    <t>②</t>
    <phoneticPr fontId="5"/>
  </si>
  <si>
    <t>③</t>
    <phoneticPr fontId="5"/>
  </si>
  <si>
    <t>④</t>
    <phoneticPr fontId="5"/>
  </si>
  <si>
    <t>計測・検証方法提案書</t>
    <rPh sb="0" eb="2">
      <t>ケイソク</t>
    </rPh>
    <rPh sb="3" eb="5">
      <t>ケンショウ</t>
    </rPh>
    <rPh sb="5" eb="7">
      <t>ホウホウ</t>
    </rPh>
    <rPh sb="7" eb="9">
      <t>テイアン</t>
    </rPh>
    <rPh sb="9" eb="10">
      <t>ショ</t>
    </rPh>
    <phoneticPr fontId="5"/>
  </si>
  <si>
    <t>⑤</t>
    <phoneticPr fontId="5"/>
  </si>
  <si>
    <t>運転管理方針提案書</t>
    <rPh sb="0" eb="2">
      <t>ウンテン</t>
    </rPh>
    <rPh sb="2" eb="4">
      <t>カンリ</t>
    </rPh>
    <rPh sb="4" eb="6">
      <t>ホウシン</t>
    </rPh>
    <rPh sb="6" eb="8">
      <t>テイアン</t>
    </rPh>
    <rPh sb="8" eb="9">
      <t>ショ</t>
    </rPh>
    <phoneticPr fontId="5"/>
  </si>
  <si>
    <t>⑥</t>
    <phoneticPr fontId="5"/>
  </si>
  <si>
    <t>緊急時対応方法提案書</t>
    <rPh sb="0" eb="3">
      <t>キンキュウジ</t>
    </rPh>
    <rPh sb="3" eb="5">
      <t>タイオウ</t>
    </rPh>
    <rPh sb="5" eb="7">
      <t>ホウホウ</t>
    </rPh>
    <rPh sb="7" eb="9">
      <t>テイアン</t>
    </rPh>
    <rPh sb="9" eb="10">
      <t>ショ</t>
    </rPh>
    <phoneticPr fontId="5"/>
  </si>
  <si>
    <t>⑦</t>
    <phoneticPr fontId="5"/>
  </si>
  <si>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5"/>
  </si>
  <si>
    <t>以上</t>
    <rPh sb="0" eb="2">
      <t>イジョウ</t>
    </rPh>
    <phoneticPr fontId="5"/>
  </si>
  <si>
    <t>１．　事業費の調達に関する考え方</t>
    <rPh sb="3" eb="6">
      <t>ジギョウヒ</t>
    </rPh>
    <rPh sb="7" eb="9">
      <t>チョウタツ</t>
    </rPh>
    <rPh sb="10" eb="11">
      <t>カン</t>
    </rPh>
    <rPh sb="13" eb="16">
      <t>カンガエカタ</t>
    </rPh>
    <phoneticPr fontId="5"/>
  </si>
  <si>
    <t>２．　外部借入等について</t>
    <rPh sb="3" eb="5">
      <t>ガイブ</t>
    </rPh>
    <rPh sb="5" eb="7">
      <t>カリイレ</t>
    </rPh>
    <rPh sb="7" eb="8">
      <t>トウ</t>
    </rPh>
    <phoneticPr fontId="5"/>
  </si>
  <si>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5"/>
  </si>
  <si>
    <t>円</t>
    <phoneticPr fontId="5"/>
  </si>
  <si>
    <t>円</t>
    <rPh sb="0" eb="1">
      <t>エン</t>
    </rPh>
    <phoneticPr fontId="5"/>
  </si>
  <si>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5"/>
  </si>
  <si>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5"/>
  </si>
  <si>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5"/>
  </si>
  <si>
    <t>※予定する補助金の有無別に示すこと</t>
    <rPh sb="1" eb="3">
      <t>ヨテイ</t>
    </rPh>
    <rPh sb="5" eb="8">
      <t>ホジョキン</t>
    </rPh>
    <rPh sb="9" eb="11">
      <t>ウム</t>
    </rPh>
    <rPh sb="11" eb="12">
      <t>ベツ</t>
    </rPh>
    <rPh sb="13" eb="14">
      <t>シメ</t>
    </rPh>
    <phoneticPr fontId="5"/>
  </si>
  <si>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5"/>
  </si>
  <si>
    <t>種　別</t>
  </si>
  <si>
    <t>MJ/kWh</t>
    <phoneticPr fontId="5"/>
  </si>
  <si>
    <t>提 案 提 出 届</t>
    <rPh sb="0" eb="1">
      <t>ツツミ</t>
    </rPh>
    <rPh sb="2" eb="3">
      <t>アン</t>
    </rPh>
    <rPh sb="4" eb="5">
      <t>ツツミ</t>
    </rPh>
    <rPh sb="6" eb="7">
      <t>デ</t>
    </rPh>
    <rPh sb="8" eb="9">
      <t>トドケ</t>
    </rPh>
    <phoneticPr fontId="5"/>
  </si>
  <si>
    <t>工事名称：</t>
    <rPh sb="0" eb="2">
      <t>コウジ</t>
    </rPh>
    <rPh sb="2" eb="4">
      <t>メイショウ</t>
    </rPh>
    <phoneticPr fontId="5"/>
  </si>
  <si>
    <t>１．事業名称：</t>
    <rPh sb="2" eb="4">
      <t>ジギョウ</t>
    </rPh>
    <rPh sb="4" eb="6">
      <t>メイショウ</t>
    </rPh>
    <phoneticPr fontId="5"/>
  </si>
  <si>
    <t>提案書</t>
    <rPh sb="0" eb="2">
      <t>テイアン</t>
    </rPh>
    <rPh sb="2" eb="3">
      <t>ショ</t>
    </rPh>
    <phoneticPr fontId="5"/>
  </si>
  <si>
    <t>工事場所：</t>
    <rPh sb="0" eb="2">
      <t>コウジ</t>
    </rPh>
    <rPh sb="2" eb="4">
      <t>バショ</t>
    </rPh>
    <phoneticPr fontId="5"/>
  </si>
  <si>
    <t>大阪府○○○市○○○○○</t>
    <rPh sb="0" eb="3">
      <t>オオサカフ</t>
    </rPh>
    <rPh sb="6" eb="7">
      <t>シ</t>
    </rPh>
    <phoneticPr fontId="5"/>
  </si>
  <si>
    <t>○○○（施設名）</t>
    <rPh sb="4" eb="6">
      <t>シセツ</t>
    </rPh>
    <rPh sb="6" eb="7">
      <t>メイ</t>
    </rPh>
    <phoneticPr fontId="5"/>
  </si>
  <si>
    <t>全施設</t>
    <rPh sb="0" eb="1">
      <t>ゼン</t>
    </rPh>
    <rPh sb="1" eb="3">
      <t>シセツ</t>
    </rPh>
    <phoneticPr fontId="5"/>
  </si>
  <si>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5"/>
  </si>
  <si>
    <t>技術提案基本方針</t>
    <rPh sb="0" eb="2">
      <t>ギジュツ</t>
    </rPh>
    <rPh sb="2" eb="4">
      <t>テイアン</t>
    </rPh>
    <rPh sb="4" eb="6">
      <t>キホン</t>
    </rPh>
    <rPh sb="6" eb="8">
      <t>ホウシン</t>
    </rPh>
    <phoneticPr fontId="5"/>
  </si>
  <si>
    <t>省エネルギー手法</t>
    <rPh sb="0" eb="1">
      <t>ショウ</t>
    </rPh>
    <rPh sb="6" eb="8">
      <t>シュホウ</t>
    </rPh>
    <phoneticPr fontId="5"/>
  </si>
  <si>
    <t>・提案の基本方針・概要</t>
    <rPh sb="0" eb="1">
      <t>テイアン</t>
    </rPh>
    <rPh sb="2" eb="4">
      <t>キホン</t>
    </rPh>
    <rPh sb="4" eb="6">
      <t>ホウシン</t>
    </rPh>
    <rPh sb="7" eb="9">
      <t>ガイヨウ</t>
    </rPh>
    <phoneticPr fontId="5"/>
  </si>
  <si>
    <t>口金片側 ・ 口金両端 ・ くぼみ形コンタクト口金</t>
    <phoneticPr fontId="5"/>
  </si>
  <si>
    <t>D：　　　　　　　　[ｍｍ] × A：　　　　　　　　[ｍｍ]</t>
    <phoneticPr fontId="5"/>
  </si>
  <si>
    <t>[ｇ]</t>
    <phoneticPr fontId="5"/>
  </si>
  <si>
    <t>[ｌｍ]</t>
    <phoneticPr fontId="5"/>
  </si>
  <si>
    <t>[Ｖ]</t>
    <phoneticPr fontId="5"/>
  </si>
  <si>
    <t>[Ｋ]</t>
    <phoneticPr fontId="5"/>
  </si>
  <si>
    <t>[Ｒａ]</t>
    <phoneticPr fontId="5"/>
  </si>
  <si>
    <t>[°]</t>
    <phoneticPr fontId="5"/>
  </si>
  <si>
    <t>から　　　　　　　　　　　　　　[℃]</t>
    <phoneticPr fontId="5"/>
  </si>
  <si>
    <t>注記</t>
    <rPh sb="0" eb="2">
      <t>チュウキ</t>
    </rPh>
    <phoneticPr fontId="5"/>
  </si>
  <si>
    <t>１．承認図、カタログ等を併せて添付してください。</t>
    <phoneticPr fontId="5"/>
  </si>
  <si>
    <t>２．提出可能であれば、各項目の試験成績書（自社もしくは第三者機関によるもの）を併せて提出してください。</t>
    <phoneticPr fontId="5"/>
  </si>
  <si>
    <t>No</t>
    <phoneticPr fontId="5"/>
  </si>
  <si>
    <t>LED</t>
    <phoneticPr fontId="5"/>
  </si>
  <si>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5"/>
  </si>
  <si>
    <t>３．「光源」の入力については、リストより「LED」または「その他」を選択してください。</t>
    <rPh sb="3" eb="5">
      <t>コウゲン</t>
    </rPh>
    <rPh sb="7" eb="9">
      <t>ニュウリョク</t>
    </rPh>
    <rPh sb="31" eb="32">
      <t>タ</t>
    </rPh>
    <phoneticPr fontId="5"/>
  </si>
  <si>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5"/>
  </si>
  <si>
    <t>５．承認図、カタログ等を併せて添付してください。</t>
    <phoneticPr fontId="5"/>
  </si>
  <si>
    <t>６．提出可能であれば、各項目の試験成績書（自社もしくは第三者機関によるもの）を併せて提出してください。</t>
    <phoneticPr fontId="5"/>
  </si>
  <si>
    <t>書式の仕様は、原則A4縦（枚数は自由）</t>
  </si>
  <si>
    <t>注1）毎年かかる経費を記入すること</t>
    <phoneticPr fontId="5"/>
  </si>
  <si>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5"/>
  </si>
  <si>
    <t>その他特記事項</t>
  </si>
  <si>
    <t>記載する。</t>
  </si>
  <si>
    <t>書式の仕様は原則A4縦（１枚程度）とする。</t>
  </si>
  <si>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6"/>
  </si>
  <si>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</si>
  <si>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</si>
  <si>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</si>
  <si>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6"/>
  </si>
  <si>
    <t>緊急時対応方法についての考え方を示す。</t>
    <rPh sb="0" eb="2">
      <t>キンキュウ</t>
    </rPh>
    <rPh sb="2" eb="3">
      <t>ジ</t>
    </rPh>
    <rPh sb="3" eb="5">
      <t>タイオウ</t>
    </rPh>
    <rPh sb="5" eb="7">
      <t>ホウホウ</t>
    </rPh>
    <rPh sb="12" eb="15">
      <t>カンガエカタ</t>
    </rPh>
    <phoneticPr fontId="24"/>
  </si>
  <si>
    <t>書式の仕様は、原則A4縦（枚数は自由）</t>
    <phoneticPr fontId="24"/>
  </si>
  <si>
    <t>⑥</t>
    <phoneticPr fontId="24"/>
  </si>
  <si>
    <t>書式の仕様は自由。</t>
    <phoneticPr fontId="24"/>
  </si>
  <si>
    <t>(10)</t>
    <phoneticPr fontId="5"/>
  </si>
  <si>
    <t>(11)</t>
    <phoneticPr fontId="5"/>
  </si>
  <si>
    <t>その他特記事項</t>
    <phoneticPr fontId="17"/>
  </si>
  <si>
    <t>借入条件
（借入時期、期間、金利、見直時期等）</t>
    <rPh sb="0" eb="2">
      <t>カリイレ</t>
    </rPh>
    <rPh sb="2" eb="4">
      <t>ジョウケン</t>
    </rPh>
    <phoneticPr fontId="5"/>
  </si>
  <si>
    <t>発行条件
（発行時期、償還年限、表面利率等）</t>
    <rPh sb="0" eb="2">
      <t>ハッコウ</t>
    </rPh>
    <rPh sb="2" eb="4">
      <t>ジョウケン</t>
    </rPh>
    <phoneticPr fontId="5"/>
  </si>
  <si>
    <t>借入条件
（借入時期、期間、金利、見直時期等）</t>
    <phoneticPr fontId="5"/>
  </si>
  <si>
    <t>発行条件
（発行時期、償還年限、表面利率等）</t>
    <phoneticPr fontId="5"/>
  </si>
  <si>
    <t>円</t>
    <phoneticPr fontId="5"/>
  </si>
  <si>
    <t>４．　過去の主な借入実績</t>
    <rPh sb="3" eb="5">
      <t>カコ</t>
    </rPh>
    <rPh sb="6" eb="7">
      <t>オモ</t>
    </rPh>
    <rPh sb="8" eb="10">
      <t>カリイレ</t>
    </rPh>
    <rPh sb="10" eb="12">
      <t>ジッセキ</t>
    </rPh>
    <phoneticPr fontId="5"/>
  </si>
  <si>
    <t>設計・工事費
償還分</t>
    <rPh sb="0" eb="2">
      <t>セッケイ</t>
    </rPh>
    <rPh sb="3" eb="6">
      <t>コウジヒ</t>
    </rPh>
    <rPh sb="7" eb="9">
      <t>ショウカン</t>
    </rPh>
    <rPh sb="9" eb="10">
      <t>ブン</t>
    </rPh>
    <phoneticPr fontId="5"/>
  </si>
  <si>
    <t>代表者氏名</t>
    <rPh sb="0" eb="3">
      <t>ダイヒョウシャ</t>
    </rPh>
    <rPh sb="3" eb="5">
      <t>シメイ</t>
    </rPh>
    <phoneticPr fontId="5"/>
  </si>
  <si>
    <t>提出日</t>
    <rPh sb="0" eb="2">
      <t>テイシュツ</t>
    </rPh>
    <rPh sb="2" eb="3">
      <t>ビ</t>
    </rPh>
    <phoneticPr fontId="5"/>
  </si>
  <si>
    <t>円/15年）</t>
    <phoneticPr fontId="5"/>
  </si>
  <si>
    <t>）</t>
    <phoneticPr fontId="5"/>
  </si>
  <si>
    <t>省エネ率</t>
    <rPh sb="0" eb="1">
      <t>ショウ</t>
    </rPh>
    <phoneticPr fontId="5"/>
  </si>
  <si>
    <t>施設名</t>
    <rPh sb="0" eb="2">
      <t>シセツ</t>
    </rPh>
    <rPh sb="2" eb="3">
      <t>メイ</t>
    </rPh>
    <phoneticPr fontId="5"/>
  </si>
  <si>
    <t>((</t>
    <phoneticPr fontId="5"/>
  </si>
  <si>
    <t>)</t>
    <phoneticPr fontId="5"/>
  </si>
  <si>
    <t>))</t>
    <phoneticPr fontId="5"/>
  </si>
  <si>
    <t>))</t>
    <phoneticPr fontId="5"/>
  </si>
  <si>
    <t>　(</t>
    <phoneticPr fontId="5"/>
  </si>
  <si>
    <t>　（</t>
    <phoneticPr fontId="5"/>
  </si>
  <si>
    <t>⑦</t>
    <phoneticPr fontId="5"/>
  </si>
  <si>
    <t>[円／年]</t>
    <phoneticPr fontId="5"/>
  </si>
  <si>
    <t>合計</t>
    <phoneticPr fontId="5"/>
  </si>
  <si>
    <t>■</t>
    <phoneticPr fontId="5"/>
  </si>
  <si>
    <t>活用する　　・　　活用しない</t>
    <rPh sb="0" eb="2">
      <t>カツヨウ</t>
    </rPh>
    <rPh sb="9" eb="11">
      <t>カツヨウ</t>
    </rPh>
    <phoneticPr fontId="5"/>
  </si>
  <si>
    <t>再生可能エネルギー設備</t>
    <rPh sb="0" eb="2">
      <t>サイセイ</t>
    </rPh>
    <rPh sb="2" eb="4">
      <t>カノウ</t>
    </rPh>
    <rPh sb="9" eb="11">
      <t>セツビ</t>
    </rPh>
    <phoneticPr fontId="5"/>
  </si>
  <si>
    <t>（施設毎で一つの省エネルギー対策毎に本シート一枚を使用する）</t>
    <rPh sb="1" eb="3">
      <t>シセツ</t>
    </rPh>
    <rPh sb="3" eb="4">
      <t>ゴト</t>
    </rPh>
    <phoneticPr fontId="5"/>
  </si>
  <si>
    <t xml:space="preserve">項目   </t>
    <phoneticPr fontId="5"/>
  </si>
  <si>
    <t>仕様　</t>
    <phoneticPr fontId="5"/>
  </si>
  <si>
    <t>発電量</t>
    <rPh sb="0" eb="2">
      <t>ハツデン</t>
    </rPh>
    <rPh sb="2" eb="3">
      <t>リョウ</t>
    </rPh>
    <phoneticPr fontId="5"/>
  </si>
  <si>
    <t>年間発電量（ｋWh)</t>
    <rPh sb="0" eb="2">
      <t>ネンカン</t>
    </rPh>
    <rPh sb="2" eb="4">
      <t>ハツデン</t>
    </rPh>
    <rPh sb="4" eb="5">
      <t>リョウ</t>
    </rPh>
    <phoneticPr fontId="5"/>
  </si>
  <si>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</si>
  <si>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5"/>
  </si>
  <si>
    <t>基礎メーカー名</t>
    <rPh sb="0" eb="2">
      <t>キソ</t>
    </rPh>
    <rPh sb="6" eb="7">
      <t>メイ</t>
    </rPh>
    <phoneticPr fontId="5"/>
  </si>
  <si>
    <t>形式</t>
    <rPh sb="0" eb="2">
      <t>ケイシキ</t>
    </rPh>
    <phoneticPr fontId="5"/>
  </si>
  <si>
    <t>他の自治体での
施工実績</t>
    <rPh sb="0" eb="1">
      <t>タ</t>
    </rPh>
    <rPh sb="2" eb="4">
      <t>ジチ</t>
    </rPh>
    <rPh sb="4" eb="5">
      <t>タイ</t>
    </rPh>
    <rPh sb="8" eb="10">
      <t>セコウ</t>
    </rPh>
    <rPh sb="10" eb="12">
      <t>ジッセキ</t>
    </rPh>
    <phoneticPr fontId="5"/>
  </si>
  <si>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5"/>
  </si>
  <si>
    <t>自家消費量（エネルギー削減量）</t>
    <rPh sb="0" eb="2">
      <t>ジカ</t>
    </rPh>
    <rPh sb="2" eb="4">
      <t>ショウヒ</t>
    </rPh>
    <rPh sb="4" eb="5">
      <t>リョウ</t>
    </rPh>
    <rPh sb="11" eb="13">
      <t>サクゲン</t>
    </rPh>
    <rPh sb="13" eb="14">
      <t>リョウ</t>
    </rPh>
    <phoneticPr fontId="5"/>
  </si>
  <si>
    <t>電気</t>
  </si>
  <si>
    <t>[kWh]</t>
  </si>
  <si>
    <t>①改修前（基準年）</t>
  </si>
  <si>
    <t>②改修後</t>
  </si>
  <si>
    <t>自家消費量（エネルギー削減量）</t>
    <rPh sb="0" eb="2">
      <t>ジカ</t>
    </rPh>
    <rPh sb="2" eb="4">
      <t>ショウヒ</t>
    </rPh>
    <rPh sb="4" eb="5">
      <t>リョウ</t>
    </rPh>
    <phoneticPr fontId="5"/>
  </si>
  <si>
    <t>①ー②</t>
  </si>
  <si>
    <t>余剰電力量等</t>
    <rPh sb="0" eb="2">
      <t>ヨジョウ</t>
    </rPh>
    <rPh sb="2" eb="4">
      <t>デンリョク</t>
    </rPh>
    <rPh sb="4" eb="5">
      <t>リョウ</t>
    </rPh>
    <rPh sb="5" eb="6">
      <t>ナド</t>
    </rPh>
    <phoneticPr fontId="5"/>
  </si>
  <si>
    <t>府の収入見込み額</t>
    <rPh sb="0" eb="1">
      <t>フ</t>
    </rPh>
    <rPh sb="2" eb="4">
      <t>シュウニュウ</t>
    </rPh>
    <rPh sb="4" eb="6">
      <t>ミコ</t>
    </rPh>
    <rPh sb="7" eb="8">
      <t>ガク</t>
    </rPh>
    <phoneticPr fontId="5"/>
  </si>
  <si>
    <t>(円/年間）</t>
    <rPh sb="1" eb="2">
      <t>エン</t>
    </rPh>
    <rPh sb="3" eb="5">
      <t>ネンカン</t>
    </rPh>
    <phoneticPr fontId="5"/>
  </si>
  <si>
    <t>■</t>
    <phoneticPr fontId="5"/>
  </si>
  <si>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5"/>
  </si>
  <si>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5"/>
  </si>
  <si>
    <t>行政財産使用料の単価については、</t>
    <rPh sb="0" eb="2">
      <t>ギョウセイ</t>
    </rPh>
    <rPh sb="2" eb="4">
      <t>ザイサン</t>
    </rPh>
    <rPh sb="4" eb="6">
      <t>シヨウ</t>
    </rPh>
    <rPh sb="6" eb="7">
      <t>リョウ</t>
    </rPh>
    <rPh sb="8" eb="10">
      <t>タンカ</t>
    </rPh>
    <phoneticPr fontId="5"/>
  </si>
  <si>
    <t>行政財産使用料</t>
    <rPh sb="0" eb="2">
      <t>ギョウセイ</t>
    </rPh>
    <rPh sb="2" eb="4">
      <t>ザイサン</t>
    </rPh>
    <rPh sb="4" eb="6">
      <t>シヨウ</t>
    </rPh>
    <rPh sb="6" eb="7">
      <t>リョウ</t>
    </rPh>
    <phoneticPr fontId="5"/>
  </si>
  <si>
    <t>行政財産使用料の単価」による</t>
    <rPh sb="0" eb="2">
      <t>ギョウセイ</t>
    </rPh>
    <rPh sb="2" eb="4">
      <t>ザイサン</t>
    </rPh>
    <rPh sb="4" eb="6">
      <t>シヨウ</t>
    </rPh>
    <rPh sb="6" eb="7">
      <t>リョウ</t>
    </rPh>
    <rPh sb="8" eb="10">
      <t>タンカ</t>
    </rPh>
    <phoneticPr fontId="5"/>
  </si>
  <si>
    <t>(1)</t>
    <phoneticPr fontId="5"/>
  </si>
  <si>
    <t>*</t>
    <phoneticPr fontId="5"/>
  </si>
  <si>
    <t>(2)</t>
    <phoneticPr fontId="5"/>
  </si>
  <si>
    <t>(6)</t>
    <phoneticPr fontId="5"/>
  </si>
  <si>
    <t>（ＬＥＤ照明以外）</t>
    <phoneticPr fontId="5"/>
  </si>
  <si>
    <t>*</t>
    <phoneticPr fontId="5"/>
  </si>
  <si>
    <t>様式10-2-1</t>
    <phoneticPr fontId="5"/>
  </si>
  <si>
    <t>様式9～15</t>
    <phoneticPr fontId="5"/>
  </si>
  <si>
    <t>*</t>
    <phoneticPr fontId="5"/>
  </si>
  <si>
    <t>所在地*1</t>
    <rPh sb="0" eb="3">
      <t>ショザイチ</t>
    </rPh>
    <phoneticPr fontId="5"/>
  </si>
  <si>
    <t>商号又は名称*2</t>
    <rPh sb="0" eb="2">
      <t>ショウゴウ</t>
    </rPh>
    <rPh sb="2" eb="3">
      <t>マタ</t>
    </rPh>
    <rPh sb="4" eb="6">
      <t>メイショウ</t>
    </rPh>
    <phoneticPr fontId="5"/>
  </si>
  <si>
    <t>電話番号</t>
    <rPh sb="0" eb="2">
      <t>デンワ</t>
    </rPh>
    <rPh sb="2" eb="4">
      <t>バンゴウ</t>
    </rPh>
    <phoneticPr fontId="5"/>
  </si>
  <si>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5"/>
  </si>
  <si>
    <t>　*2：グループで参加の場合は、グループの代表企業名</t>
    <rPh sb="9" eb="11">
      <t>サンカ</t>
    </rPh>
    <rPh sb="12" eb="14">
      <t>バアイ</t>
    </rPh>
    <rPh sb="21" eb="23">
      <t>ダイヒョウ</t>
    </rPh>
    <rPh sb="23" eb="25">
      <t>キギョウ</t>
    </rPh>
    <rPh sb="25" eb="26">
      <t>メイ</t>
    </rPh>
    <phoneticPr fontId="5"/>
  </si>
  <si>
    <t>様式9-1</t>
    <rPh sb="0" eb="2">
      <t>ヨウシキ</t>
    </rPh>
    <phoneticPr fontId="5"/>
  </si>
  <si>
    <t>％</t>
    <phoneticPr fontId="5"/>
  </si>
  <si>
    <t>kg-CO2/年</t>
    <phoneticPr fontId="5"/>
  </si>
  <si>
    <t>円/年</t>
    <phoneticPr fontId="5"/>
  </si>
  <si>
    <t>円/年）</t>
    <phoneticPr fontId="5"/>
  </si>
  <si>
    <t>円/15年</t>
    <phoneticPr fontId="5"/>
  </si>
  <si>
    <t>　円/15年）</t>
    <phoneticPr fontId="5"/>
  </si>
  <si>
    <t>円/15年）</t>
    <phoneticPr fontId="5"/>
  </si>
  <si>
    <t xml:space="preserve">（ </t>
    <phoneticPr fontId="5"/>
  </si>
  <si>
    <t>（ 　</t>
  </si>
  <si>
    <t>（ 　</t>
    <phoneticPr fontId="5"/>
  </si>
  <si>
    <t>（金利：　</t>
    <phoneticPr fontId="5"/>
  </si>
  <si>
    <t>％）</t>
    <phoneticPr fontId="5"/>
  </si>
  <si>
    <t>）</t>
    <phoneticPr fontId="5"/>
  </si>
  <si>
    <t>（</t>
    <phoneticPr fontId="5"/>
  </si>
  <si>
    <t>　　　登記簿上の所在地を（）書で上段に記載</t>
    <rPh sb="3" eb="6">
      <t>トウキボ</t>
    </rPh>
    <rPh sb="6" eb="7">
      <t>ジョウ</t>
    </rPh>
    <rPh sb="8" eb="11">
      <t>ショザイチ</t>
    </rPh>
    <rPh sb="14" eb="15">
      <t>カ</t>
    </rPh>
    <rPh sb="16" eb="18">
      <t>ジョウダン</t>
    </rPh>
    <rPh sb="19" eb="21">
      <t>キサイ</t>
    </rPh>
    <phoneticPr fontId="5"/>
  </si>
  <si>
    <t>…</t>
    <phoneticPr fontId="5"/>
  </si>
  <si>
    <t>合計</t>
    <phoneticPr fontId="5"/>
  </si>
  <si>
    <t>契約終了年度</t>
    <rPh sb="0" eb="2">
      <t>ケイヤク</t>
    </rPh>
    <rPh sb="2" eb="4">
      <t>シュウリョウ</t>
    </rPh>
    <rPh sb="4" eb="6">
      <t>ネンド</t>
    </rPh>
    <phoneticPr fontId="5"/>
  </si>
  <si>
    <t>欄は入力不要</t>
    <rPh sb="0" eb="1">
      <t>ラン</t>
    </rPh>
    <rPh sb="2" eb="4">
      <t>ニュウリョク</t>
    </rPh>
    <rPh sb="4" eb="6">
      <t>フヨウ</t>
    </rPh>
    <phoneticPr fontId="5"/>
  </si>
  <si>
    <t>※採択条件が類似の同予算元の補助事業についても記載可</t>
    <phoneticPr fontId="5"/>
  </si>
  <si>
    <t>※地方公共団体の省ｴﾈ事業について記載（なければ民間の省ｴﾈ事業についても記載可）</t>
    <phoneticPr fontId="5"/>
  </si>
  <si>
    <t>　予定する補助事業名称</t>
    <rPh sb="1" eb="3">
      <t>ヨテイ</t>
    </rPh>
    <rPh sb="5" eb="7">
      <t>ホジョ</t>
    </rPh>
    <rPh sb="7" eb="9">
      <t>ジギョウ</t>
    </rPh>
    <rPh sb="9" eb="11">
      <t>メイショウ</t>
    </rPh>
    <phoneticPr fontId="4"/>
  </si>
  <si>
    <t>一次エネルギー換算</t>
    <phoneticPr fontId="5"/>
  </si>
  <si>
    <t>施設名称</t>
    <rPh sb="0" eb="2">
      <t>シセツ</t>
    </rPh>
    <rPh sb="2" eb="4">
      <t>メイショウ</t>
    </rPh>
    <phoneticPr fontId="5"/>
  </si>
  <si>
    <t>■補助金について（全施設）</t>
    <rPh sb="1" eb="4">
      <t>ホジョキン</t>
    </rPh>
    <rPh sb="9" eb="10">
      <t>ゼン</t>
    </rPh>
    <rPh sb="10" eb="12">
      <t>シセツ</t>
    </rPh>
    <phoneticPr fontId="5"/>
  </si>
  <si>
    <t>単価（円）</t>
    <rPh sb="0" eb="2">
      <t>タンカ</t>
    </rPh>
    <rPh sb="3" eb="4">
      <t>エン</t>
    </rPh>
    <phoneticPr fontId="5"/>
  </si>
  <si>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4"/>
  </si>
  <si>
    <t>○採択可能性を高める為の工夫等</t>
    <rPh sb="1" eb="3">
      <t>サイタク</t>
    </rPh>
    <rPh sb="3" eb="6">
      <t>カノウセイ</t>
    </rPh>
    <rPh sb="7" eb="8">
      <t>タカ</t>
    </rPh>
    <rPh sb="10" eb="11">
      <t>タメ</t>
    </rPh>
    <rPh sb="12" eb="14">
      <t>クフウ</t>
    </rPh>
    <rPh sb="14" eb="15">
      <t>トウ</t>
    </rPh>
    <phoneticPr fontId="4"/>
  </si>
  <si>
    <t>直管形LEDランプ仕様報告書</t>
    <phoneticPr fontId="5"/>
  </si>
  <si>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5"/>
  </si>
  <si>
    <t>２．省エネルギー手法</t>
    <phoneticPr fontId="5"/>
  </si>
  <si>
    <t>改修効果の試算</t>
    <phoneticPr fontId="5"/>
  </si>
  <si>
    <t>　過去採択実績の有無</t>
    <rPh sb="1" eb="3">
      <t>カコ</t>
    </rPh>
    <rPh sb="3" eb="5">
      <t>サイタク</t>
    </rPh>
    <rPh sb="5" eb="7">
      <t>ジッセキ</t>
    </rPh>
    <rPh sb="8" eb="10">
      <t>ウム</t>
    </rPh>
    <phoneticPr fontId="4"/>
  </si>
  <si>
    <t xml:space="preserve">  申請年度</t>
    <rPh sb="2" eb="4">
      <t>シンセイ</t>
    </rPh>
    <rPh sb="4" eb="6">
      <t>ネンド</t>
    </rPh>
    <phoneticPr fontId="4"/>
  </si>
  <si>
    <t xml:space="preserve">  補助事業名称</t>
    <rPh sb="2" eb="4">
      <t>ホジョ</t>
    </rPh>
    <rPh sb="4" eb="6">
      <t>ジギョウ</t>
    </rPh>
    <rPh sb="6" eb="8">
      <t>メイショウ</t>
    </rPh>
    <phoneticPr fontId="4"/>
  </si>
  <si>
    <t xml:space="preserve">  対象施設</t>
    <rPh sb="2" eb="4">
      <t>タイショウ</t>
    </rPh>
    <rPh sb="4" eb="6">
      <t>シセツ</t>
    </rPh>
    <phoneticPr fontId="5"/>
  </si>
  <si>
    <t xml:space="preserve">  申請者</t>
    <rPh sb="2" eb="5">
      <t>シンセイシャ</t>
    </rPh>
    <phoneticPr fontId="4"/>
  </si>
  <si>
    <t xml:space="preserve">  補助金額</t>
    <rPh sb="2" eb="4">
      <t>ホジョ</t>
    </rPh>
    <rPh sb="4" eb="6">
      <t>キンガク</t>
    </rPh>
    <phoneticPr fontId="4"/>
  </si>
  <si>
    <t xml:space="preserve">  補助率</t>
    <rPh sb="2" eb="5">
      <t>ホジョリツ</t>
    </rPh>
    <phoneticPr fontId="5"/>
  </si>
  <si>
    <t>※採択実績が有る場合、以下記入</t>
    <rPh sb="1" eb="3">
      <t>サイタク</t>
    </rPh>
    <rPh sb="3" eb="5">
      <t>ジッセキ</t>
    </rPh>
    <rPh sb="6" eb="7">
      <t>ア</t>
    </rPh>
    <phoneticPr fontId="5"/>
  </si>
  <si>
    <t>有　　　　　　　・　　　　　　　無</t>
    <rPh sb="0" eb="1">
      <t>アリ</t>
    </rPh>
    <rPh sb="16" eb="17">
      <t>ナ</t>
    </rPh>
    <phoneticPr fontId="5"/>
  </si>
  <si>
    <t>申請する補助金の補助率</t>
    <rPh sb="0" eb="2">
      <t>シンセイ</t>
    </rPh>
    <rPh sb="4" eb="7">
      <t>ホジョキン</t>
    </rPh>
    <rPh sb="8" eb="11">
      <t>ホジョリツ</t>
    </rPh>
    <phoneticPr fontId="5"/>
  </si>
  <si>
    <t>様式10-1</t>
    <phoneticPr fontId="5"/>
  </si>
  <si>
    <t>　補助金見込額</t>
    <rPh sb="1" eb="4">
      <t>ホジョキン</t>
    </rPh>
    <rPh sb="4" eb="6">
      <t>ミコ</t>
    </rPh>
    <rPh sb="6" eb="7">
      <t>ガク</t>
    </rPh>
    <phoneticPr fontId="5"/>
  </si>
  <si>
    <t>　補助対象経費</t>
    <rPh sb="1" eb="3">
      <t>ホジョ</t>
    </rPh>
    <rPh sb="3" eb="5">
      <t>タイショウ</t>
    </rPh>
    <rPh sb="5" eb="7">
      <t>ケイヒ</t>
    </rPh>
    <phoneticPr fontId="5"/>
  </si>
  <si>
    <t>　補助率</t>
    <rPh sb="1" eb="4">
      <t>ホジョリツ</t>
    </rPh>
    <phoneticPr fontId="5"/>
  </si>
  <si>
    <t>（NO.　　）　</t>
  </si>
  <si>
    <t xml:space="preserve">本文
</t>
    <rPh sb="0" eb="2">
      <t>ホンブン</t>
    </rPh>
    <phoneticPr fontId="5"/>
  </si>
  <si>
    <t>（通し番号）</t>
    <rPh sb="1" eb="2">
      <t>トオ</t>
    </rPh>
    <rPh sb="3" eb="5">
      <t>バンゴウ</t>
    </rPh>
    <phoneticPr fontId="5"/>
  </si>
  <si>
    <t>（リストから選択）</t>
  </si>
  <si>
    <t>-</t>
    <phoneticPr fontId="5"/>
  </si>
  <si>
    <t>所属  　職名</t>
    <rPh sb="0" eb="2">
      <t>ショゾク</t>
    </rPh>
    <rPh sb="5" eb="7">
      <t>ショクメイ</t>
    </rPh>
    <phoneticPr fontId="5"/>
  </si>
  <si>
    <t>・その他アピールポイント（副次効果等）</t>
    <rPh sb="3" eb="4">
      <t>タ</t>
    </rPh>
    <rPh sb="13" eb="15">
      <t>フクジ</t>
    </rPh>
    <rPh sb="15" eb="17">
      <t>コウカ</t>
    </rPh>
    <rPh sb="17" eb="18">
      <t>トウ</t>
    </rPh>
    <phoneticPr fontId="5"/>
  </si>
  <si>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5"/>
  </si>
  <si>
    <t>リップル率
（JEL801:2010「9. 制御装置の要求事項」に定めるもの）</t>
    <rPh sb="33" eb="34">
      <t>サダ</t>
    </rPh>
    <phoneticPr fontId="5"/>
  </si>
  <si>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5"/>
  </si>
  <si>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5"/>
  </si>
  <si>
    <t>電磁波雑音は、国際無線障害特別委員会CISPR15で定める
「蛍光ランプを使用する蛍光灯器具」の基準を満たすこと。</t>
    <rPh sb="0" eb="3">
      <t>デンジハ</t>
    </rPh>
    <rPh sb="3" eb="5">
      <t>ザツオン</t>
    </rPh>
    <phoneticPr fontId="5"/>
  </si>
  <si>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5"/>
  </si>
  <si>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5"/>
  </si>
  <si>
    <t>様式10-4</t>
    <rPh sb="0" eb="2">
      <t>ヨウシキ</t>
    </rPh>
    <phoneticPr fontId="5"/>
  </si>
  <si>
    <t>様式10-3-1</t>
    <phoneticPr fontId="5"/>
  </si>
  <si>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5"/>
  </si>
  <si>
    <t>　　ただし、A4版３枚以内で、簡潔にまとめること。</t>
    <phoneticPr fontId="5"/>
  </si>
  <si>
    <t>提案書（Ａ４版）の体裁</t>
    <rPh sb="0" eb="2">
      <t>テイアン</t>
    </rPh>
    <rPh sb="2" eb="3">
      <t>ショ</t>
    </rPh>
    <rPh sb="6" eb="7">
      <t>バン</t>
    </rPh>
    <rPh sb="9" eb="11">
      <t>テイサイ</t>
    </rPh>
    <phoneticPr fontId="5"/>
  </si>
  <si>
    <t>様式8-2</t>
    <rPh sb="0" eb="2">
      <t>ヨウシキ</t>
    </rPh>
    <phoneticPr fontId="5"/>
  </si>
  <si>
    <t>様式8-1</t>
    <rPh sb="0" eb="2">
      <t>ヨウシキ</t>
    </rPh>
    <phoneticPr fontId="5"/>
  </si>
  <si>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5"/>
  </si>
  <si>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5"/>
  </si>
  <si>
    <t>（ 地方公共団体 ・ 民間 ）</t>
    <rPh sb="2" eb="4">
      <t>チホウ</t>
    </rPh>
    <rPh sb="4" eb="6">
      <t>コウキョウ</t>
    </rPh>
    <rPh sb="6" eb="8">
      <t>ダンタイ</t>
    </rPh>
    <rPh sb="11" eb="13">
      <t>ミンカン</t>
    </rPh>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</si>
  <si>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5"/>
  </si>
  <si>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5"/>
  </si>
  <si>
    <t>　 (</t>
    <phoneticPr fontId="5"/>
  </si>
  <si>
    <t>)</t>
    <phoneticPr fontId="5"/>
  </si>
  <si>
    <t>　　（保険料）</t>
    <rPh sb="3" eb="6">
      <t>ホケンリョウ</t>
    </rPh>
    <phoneticPr fontId="5"/>
  </si>
  <si>
    <t>（</t>
    <phoneticPr fontId="5"/>
  </si>
  <si>
    <t>）</t>
    <phoneticPr fontId="5"/>
  </si>
  <si>
    <t>保険料</t>
    <rPh sb="0" eb="3">
      <t>ホケンリョウ</t>
    </rPh>
    <phoneticPr fontId="5"/>
  </si>
  <si>
    <t>　　（その他）</t>
    <rPh sb="5" eb="6">
      <t>タ</t>
    </rPh>
    <phoneticPr fontId="5"/>
  </si>
  <si>
    <t xml:space="preserve"> ： 様式9-6 「設計・工事費償還分」 より自動転記</t>
    <phoneticPr fontId="5"/>
  </si>
  <si>
    <t xml:space="preserve"> ： 様式9-6 「維持管理費」 より自動転記</t>
    <phoneticPr fontId="5"/>
  </si>
  <si>
    <t xml:space="preserve"> ： 様式9-6 「運転管理費」 より自動転記</t>
    <phoneticPr fontId="5"/>
  </si>
  <si>
    <t xml:space="preserve"> ： 様式9-6 「固定資産税」 より自動転記</t>
    <phoneticPr fontId="5"/>
  </si>
  <si>
    <t xml:space="preserve"> ： 様式9-6 「法人税」 より自動転記</t>
    <phoneticPr fontId="5"/>
  </si>
  <si>
    <t xml:space="preserve"> ： 様式9-6 「行政財産使用料」 より自動転記</t>
    <phoneticPr fontId="5"/>
  </si>
  <si>
    <t xml:space="preserve"> ： 様式9-6 「保険料」 より自動転記</t>
    <phoneticPr fontId="5"/>
  </si>
  <si>
    <t xml:space="preserve"> ： 様式9-6 「その他」 より自動転記</t>
    <phoneticPr fontId="5"/>
  </si>
  <si>
    <t>　  【様式9-6】と【様式9-7】の整合性確認　（印刷不要）</t>
    <rPh sb="4" eb="6">
      <t>ヨウシキ</t>
    </rPh>
    <rPh sb="12" eb="14">
      <t>ヨウシキ</t>
    </rPh>
    <rPh sb="19" eb="22">
      <t>セイゴウセイ</t>
    </rPh>
    <rPh sb="22" eb="24">
      <t>カクニン</t>
    </rPh>
    <rPh sb="26" eb="28">
      <t>インサツ</t>
    </rPh>
    <rPh sb="28" eb="30">
      <t>フヨウ</t>
    </rPh>
    <phoneticPr fontId="5"/>
  </si>
  <si>
    <t>1年目</t>
    <rPh sb="1" eb="3">
      <t>ネンメ</t>
    </rPh>
    <phoneticPr fontId="5"/>
  </si>
  <si>
    <t>2年目</t>
    <rPh sb="1" eb="3">
      <t>ネンメ</t>
    </rPh>
    <phoneticPr fontId="5"/>
  </si>
  <si>
    <t>欄は様式9-7から転記</t>
    <rPh sb="0" eb="1">
      <t>ラン</t>
    </rPh>
    <rPh sb="2" eb="4">
      <t>ヨウシキ</t>
    </rPh>
    <rPh sb="9" eb="11">
      <t>テンキ</t>
    </rPh>
    <phoneticPr fontId="5"/>
  </si>
  <si>
    <t>-</t>
    <phoneticPr fontId="5"/>
  </si>
  <si>
    <t>電気（昼間）</t>
    <phoneticPr fontId="5"/>
  </si>
  <si>
    <t>電気（夜間）</t>
    <phoneticPr fontId="5"/>
  </si>
  <si>
    <t>-</t>
    <phoneticPr fontId="5"/>
  </si>
  <si>
    <t>■換算係数</t>
  </si>
  <si>
    <t xml:space="preserve"> 電気（昼間）</t>
    <phoneticPr fontId="5"/>
  </si>
  <si>
    <t xml:space="preserve"> 電気（夜間）</t>
    <phoneticPr fontId="5"/>
  </si>
  <si>
    <t xml:space="preserve"> ガス（13Ａ）</t>
    <phoneticPr fontId="5"/>
  </si>
  <si>
    <t xml:space="preserve"> 上水</t>
    <phoneticPr fontId="5"/>
  </si>
  <si>
    <t xml:space="preserve"> 下水</t>
    <phoneticPr fontId="5"/>
  </si>
  <si>
    <t xml:space="preserve"> 重油Ａ</t>
    <phoneticPr fontId="5"/>
  </si>
  <si>
    <t xml:space="preserve"> 灯油</t>
    <phoneticPr fontId="5"/>
  </si>
  <si>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5"/>
  </si>
  <si>
    <t>単純
回収年数</t>
    <phoneticPr fontId="5"/>
  </si>
  <si>
    <t>重油Ａ</t>
    <rPh sb="0" eb="2">
      <t>ジュウユ</t>
    </rPh>
    <phoneticPr fontId="5"/>
  </si>
  <si>
    <t>灯油</t>
    <rPh sb="0" eb="2">
      <t>トウユ</t>
    </rPh>
    <phoneticPr fontId="5"/>
  </si>
  <si>
    <t xml:space="preserve"> 光熱水費 [円/年]</t>
    <rPh sb="1" eb="3">
      <t>コウネツ</t>
    </rPh>
    <rPh sb="3" eb="4">
      <t>スイ</t>
    </rPh>
    <rPh sb="4" eb="5">
      <t>ヒ</t>
    </rPh>
    <rPh sb="7" eb="8">
      <t>エン</t>
    </rPh>
    <rPh sb="9" eb="10">
      <t>トシ</t>
    </rPh>
    <phoneticPr fontId="5"/>
  </si>
  <si>
    <t xml:space="preserve"> 一次エネルギー消費量 [MJ/年]</t>
    <rPh sb="1" eb="3">
      <t>イチジ</t>
    </rPh>
    <rPh sb="8" eb="11">
      <t>ショウヒリョウ</t>
    </rPh>
    <rPh sb="16" eb="17">
      <t>ネン</t>
    </rPh>
    <phoneticPr fontId="5"/>
  </si>
  <si>
    <t>ガス</t>
    <phoneticPr fontId="5"/>
  </si>
  <si>
    <t>GJ/kl</t>
    <phoneticPr fontId="5"/>
  </si>
  <si>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5"/>
  </si>
  <si>
    <t>様式10-4</t>
    <phoneticPr fontId="5"/>
  </si>
  <si>
    <t xml:space="preserve"> ④削減保証率 [％]　（⑤／③）</t>
    <rPh sb="2" eb="4">
      <t>サクゲン</t>
    </rPh>
    <rPh sb="4" eb="6">
      <t>ホショウ</t>
    </rPh>
    <rPh sb="6" eb="7">
      <t>リツ</t>
    </rPh>
    <phoneticPr fontId="5"/>
  </si>
  <si>
    <t>様式10-2-7～9
様式10-3-1</t>
    <rPh sb="0" eb="2">
      <t>ヨウシキ</t>
    </rPh>
    <phoneticPr fontId="5"/>
  </si>
  <si>
    <t>様式10-3-2</t>
    <phoneticPr fontId="5"/>
  </si>
  <si>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5"/>
  </si>
  <si>
    <t>(12)</t>
    <phoneticPr fontId="5"/>
  </si>
  <si>
    <t xml:space="preserve"> ベースライン</t>
    <phoneticPr fontId="5"/>
  </si>
  <si>
    <t>…</t>
  </si>
  <si>
    <t xml:space="preserve"> 本府の利益 ③＝①－②</t>
    <rPh sb="1" eb="2">
      <t>ホン</t>
    </rPh>
    <rPh sb="2" eb="3">
      <t>フ</t>
    </rPh>
    <rPh sb="4" eb="6">
      <t>リエキ</t>
    </rPh>
    <phoneticPr fontId="5"/>
  </si>
  <si>
    <t>欄に入力すること</t>
    <rPh sb="0" eb="1">
      <t>ラン</t>
    </rPh>
    <rPh sb="2" eb="4">
      <t>ニュウリョク</t>
    </rPh>
    <phoneticPr fontId="5"/>
  </si>
  <si>
    <t>（単位：円）</t>
    <phoneticPr fontId="5"/>
  </si>
  <si>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</si>
  <si>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</si>
  <si>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[MJ/年]</t>
    <phoneticPr fontId="5"/>
  </si>
  <si>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5"/>
  </si>
  <si>
    <t xml:space="preserve"> ※削減保証率は70％以上とすること</t>
    <rPh sb="2" eb="4">
      <t>サクゲン</t>
    </rPh>
    <rPh sb="4" eb="6">
      <t>ホショウ</t>
    </rPh>
    <rPh sb="6" eb="7">
      <t>リツ</t>
    </rPh>
    <rPh sb="11" eb="13">
      <t>イジョウ</t>
    </rPh>
    <phoneticPr fontId="5"/>
  </si>
  <si>
    <t>■ベースライン</t>
    <phoneticPr fontId="5"/>
  </si>
  <si>
    <t>様式10-3-3</t>
    <phoneticPr fontId="5"/>
  </si>
  <si>
    <t>【施設名：　　　　　　　　　　　　　　　　　　　　　　】</t>
    <phoneticPr fontId="5"/>
  </si>
  <si>
    <t>様式10-2-2</t>
    <rPh sb="0" eb="2">
      <t>ヨウシキ</t>
    </rPh>
    <phoneticPr fontId="5"/>
  </si>
  <si>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5"/>
  </si>
  <si>
    <t>様式9-７～10</t>
    <rPh sb="0" eb="2">
      <t>ヨウシキ</t>
    </rPh>
    <phoneticPr fontId="5"/>
  </si>
  <si>
    <t xml:space="preserve"> kg-CO2/kWh（火力平均）</t>
    <rPh sb="12" eb="14">
      <t>カリョク</t>
    </rPh>
    <rPh sb="14" eb="16">
      <t>ヘイキン</t>
    </rPh>
    <phoneticPr fontId="5"/>
  </si>
  <si>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3"/>
  </si>
  <si>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3"/>
  </si>
  <si>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3"/>
  </si>
  <si>
    <t>注4）予定する補助金の有無別に示すこと</t>
    <rPh sb="0" eb="1">
      <t>チュウ</t>
    </rPh>
    <rPh sb="3" eb="5">
      <t>ヨテイ</t>
    </rPh>
    <rPh sb="7" eb="10">
      <t>ホジョキン</t>
    </rPh>
    <rPh sb="11" eb="13">
      <t>ウム</t>
    </rPh>
    <rPh sb="13" eb="14">
      <t>ベツ</t>
    </rPh>
    <rPh sb="15" eb="16">
      <t>シメ</t>
    </rPh>
    <phoneticPr fontId="3"/>
  </si>
  <si>
    <t>注4）予定する補助金の有無別に示すこと</t>
    <rPh sb="0" eb="1">
      <t>チュウ</t>
    </rPh>
    <rPh sb="3" eb="5">
      <t>ヨテイ</t>
    </rPh>
    <rPh sb="7" eb="10">
      <t>ホジョキン</t>
    </rPh>
    <rPh sb="11" eb="13">
      <t>ウム</t>
    </rPh>
    <rPh sb="13" eb="14">
      <t>ベツ</t>
    </rPh>
    <rPh sb="15" eb="16">
      <t>シメ</t>
    </rPh>
    <phoneticPr fontId="5"/>
  </si>
  <si>
    <t>*1：租税については、固定資産税や法人税等、税種別に記載すること</t>
    <rPh sb="3" eb="5">
      <t>ソゼイ</t>
    </rPh>
    <phoneticPr fontId="3"/>
  </si>
  <si>
    <t>*2：その他については、可能な範囲で具体的に記入すること</t>
    <rPh sb="3" eb="6">
      <t>ソノタ</t>
    </rPh>
    <rPh sb="12" eb="14">
      <t>カノウ</t>
    </rPh>
    <rPh sb="15" eb="17">
      <t>ハンイ</t>
    </rPh>
    <rPh sb="18" eb="21">
      <t>グタイテキ</t>
    </rPh>
    <rPh sb="22" eb="24">
      <t>キニュウ</t>
    </rPh>
    <phoneticPr fontId="3"/>
  </si>
  <si>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3"/>
  </si>
  <si>
    <t>租税 *1</t>
    <rPh sb="0" eb="2">
      <t>ソゼイ</t>
    </rPh>
    <phoneticPr fontId="5"/>
  </si>
  <si>
    <t>その他 *2</t>
    <rPh sb="0" eb="3">
      <t>ソノタ</t>
    </rPh>
    <phoneticPr fontId="5"/>
  </si>
  <si>
    <t>　　（行政財産使用料 *3）</t>
    <rPh sb="3" eb="5">
      <t>ギョウセイ</t>
    </rPh>
    <rPh sb="5" eb="7">
      <t>ザイサン</t>
    </rPh>
    <rPh sb="7" eb="10">
      <t>シヨウリョウ</t>
    </rPh>
    <phoneticPr fontId="5"/>
  </si>
  <si>
    <t>指定熱源機器点検費 *1</t>
    <rPh sb="0" eb="2">
      <t>シテイ</t>
    </rPh>
    <rPh sb="2" eb="4">
      <t>ネツゲン</t>
    </rPh>
    <rPh sb="4" eb="5">
      <t>キ</t>
    </rPh>
    <rPh sb="5" eb="6">
      <t>キ</t>
    </rPh>
    <rPh sb="6" eb="8">
      <t>テンケン</t>
    </rPh>
    <rPh sb="8" eb="9">
      <t>ヒ</t>
    </rPh>
    <phoneticPr fontId="5"/>
  </si>
  <si>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5"/>
  </si>
  <si>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5"/>
  </si>
  <si>
    <t>固定資産税 *2</t>
    <rPh sb="0" eb="2">
      <t>コテイ</t>
    </rPh>
    <rPh sb="2" eb="5">
      <t>シサンゼイ</t>
    </rPh>
    <phoneticPr fontId="5"/>
  </si>
  <si>
    <t>法人税 *2</t>
    <rPh sb="0" eb="3">
      <t>ホウジンゼイ</t>
    </rPh>
    <phoneticPr fontId="5"/>
  </si>
  <si>
    <t>*2：固定資産税や法人税等、税種別に記載すること</t>
    <phoneticPr fontId="5"/>
  </si>
  <si>
    <t>注4）予定する補助金の有無別に示すこと</t>
    <phoneticPr fontId="5"/>
  </si>
  <si>
    <t>注1）その他の様式と関連のある項目の数値については整合を図ること</t>
    <phoneticPr fontId="5"/>
  </si>
  <si>
    <t>注2）可能な範囲で詳細に記入すること</t>
    <phoneticPr fontId="5"/>
  </si>
  <si>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5"/>
  </si>
  <si>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5"/>
  </si>
  <si>
    <t>固定資産税 *1</t>
    <rPh sb="0" eb="2">
      <t>コテイ</t>
    </rPh>
    <rPh sb="2" eb="5">
      <t>シサンゼイ</t>
    </rPh>
    <phoneticPr fontId="5"/>
  </si>
  <si>
    <t>法人税 *1</t>
    <rPh sb="0" eb="3">
      <t>ホウジンゼイ</t>
    </rPh>
    <phoneticPr fontId="5"/>
  </si>
  <si>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5"/>
  </si>
  <si>
    <t>その他 *2</t>
    <rPh sb="2" eb="3">
      <t>タ</t>
    </rPh>
    <phoneticPr fontId="5"/>
  </si>
  <si>
    <t>注2）可能な範囲で詳細に記入すること</t>
    <rPh sb="3" eb="5">
      <t>カノウ</t>
    </rPh>
    <rPh sb="6" eb="8">
      <t>ハンイ</t>
    </rPh>
    <rPh sb="9" eb="11">
      <t>ショウサイ</t>
    </rPh>
    <rPh sb="12" eb="14">
      <t>キニュウ</t>
    </rPh>
    <phoneticPr fontId="5"/>
  </si>
  <si>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5"/>
  </si>
  <si>
    <t>追加点検費用等（契約終了後）</t>
    <rPh sb="0" eb="2">
      <t>ツイカ</t>
    </rPh>
    <rPh sb="2" eb="4">
      <t>テンケン</t>
    </rPh>
    <rPh sb="4" eb="7">
      <t>ヒヨウトウ</t>
    </rPh>
    <rPh sb="8" eb="10">
      <t>ケイヤク</t>
    </rPh>
    <rPh sb="10" eb="13">
      <t>シュウリョウゴ</t>
    </rPh>
    <phoneticPr fontId="5"/>
  </si>
  <si>
    <t>注3）EＳＣＯ契約期間と使用する金利を明示すること</t>
    <rPh sb="7" eb="9">
      <t>ケイヤク</t>
    </rPh>
    <rPh sb="9" eb="11">
      <t>キカン</t>
    </rPh>
    <rPh sb="12" eb="14">
      <t>シヨウ</t>
    </rPh>
    <rPh sb="16" eb="18">
      <t>キンリ</t>
    </rPh>
    <rPh sb="19" eb="21">
      <t>メイジ</t>
    </rPh>
    <phoneticPr fontId="5"/>
  </si>
  <si>
    <t>※直近３ヶ年での提案する補助事業の採択実績を記載</t>
    <phoneticPr fontId="5"/>
  </si>
  <si>
    <t>その他</t>
    <rPh sb="0" eb="3">
      <t>ソノタ</t>
    </rPh>
    <phoneticPr fontId="5"/>
  </si>
  <si>
    <t xml:space="preserve"> １次エネルギー
消費量削減量</t>
    <rPh sb="9" eb="12">
      <t>ショウヒリョウ</t>
    </rPh>
    <rPh sb="12" eb="14">
      <t>サクゲン</t>
    </rPh>
    <rPh sb="14" eb="15">
      <t>リョウ</t>
    </rPh>
    <phoneticPr fontId="5"/>
  </si>
  <si>
    <t>契約期間</t>
    <rPh sb="0" eb="2">
      <t>ケイヤク</t>
    </rPh>
    <rPh sb="2" eb="4">
      <t>キカン</t>
    </rPh>
    <phoneticPr fontId="5"/>
  </si>
  <si>
    <t>■削減量（※印刷不要）</t>
    <rPh sb="1" eb="3">
      <t>サクゲン</t>
    </rPh>
    <rPh sb="3" eb="4">
      <t>リョウ</t>
    </rPh>
    <rPh sb="6" eb="8">
      <t>インサツ</t>
    </rPh>
    <rPh sb="8" eb="10">
      <t>フヨウ</t>
    </rPh>
    <phoneticPr fontId="5"/>
  </si>
  <si>
    <t>削減量</t>
    <rPh sb="0" eb="2">
      <t>サクゲン</t>
    </rPh>
    <rPh sb="2" eb="3">
      <t>リョウ</t>
    </rPh>
    <phoneticPr fontId="5"/>
  </si>
  <si>
    <t>改修内容</t>
  </si>
  <si>
    <t>年間</t>
    <rPh sb="0" eb="1">
      <t>ネン</t>
    </rPh>
    <rPh sb="1" eb="2">
      <t>カン</t>
    </rPh>
    <phoneticPr fontId="5"/>
  </si>
  <si>
    <t>→契約最終年に上乗せ</t>
    <rPh sb="1" eb="3">
      <t>ケイヤク</t>
    </rPh>
    <rPh sb="3" eb="6">
      <t>サイシュウネン</t>
    </rPh>
    <rPh sb="7" eb="9">
      <t>ウワノ</t>
    </rPh>
    <phoneticPr fontId="5"/>
  </si>
  <si>
    <t>契約年数で割ったときの端数円／年＝</t>
    <rPh sb="0" eb="2">
      <t>ケイヤク</t>
    </rPh>
    <rPh sb="2" eb="4">
      <t>ネンスウ</t>
    </rPh>
    <rPh sb="5" eb="6">
      <t>ワ</t>
    </rPh>
    <rPh sb="11" eb="13">
      <t>ハスウ</t>
    </rPh>
    <rPh sb="13" eb="14">
      <t>エン</t>
    </rPh>
    <rPh sb="15" eb="16">
      <t>ネン</t>
    </rPh>
    <phoneticPr fontId="5"/>
  </si>
  <si>
    <t>端数処理円／契約年数＝</t>
    <rPh sb="0" eb="2">
      <t>ハスウ</t>
    </rPh>
    <rPh sb="2" eb="4">
      <t>ショリ</t>
    </rPh>
    <rPh sb="4" eb="5">
      <t>エン</t>
    </rPh>
    <rPh sb="6" eb="8">
      <t>ケイヤク</t>
    </rPh>
    <rPh sb="8" eb="10">
      <t>ネンスウ</t>
    </rPh>
    <phoneticPr fontId="5"/>
  </si>
  <si>
    <t>　（印刷不要）</t>
    <rPh sb="2" eb="4">
      <t>インサツ</t>
    </rPh>
    <rPh sb="4" eb="6">
      <t>フヨウ</t>
    </rPh>
    <phoneticPr fontId="5"/>
  </si>
  <si>
    <t>端数調整について　（印刷不要）</t>
    <rPh sb="0" eb="2">
      <t>ハスウ</t>
    </rPh>
    <rPh sb="2" eb="4">
      <t>チョウセイ</t>
    </rPh>
    <rPh sb="10" eb="12">
      <t>インサツ</t>
    </rPh>
    <rPh sb="12" eb="14">
      <t>フヨウ</t>
    </rPh>
    <phoneticPr fontId="5"/>
  </si>
  <si>
    <t>契約関連経費（印紙代を除く）、所有権移転費など</t>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</si>
  <si>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</si>
  <si>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</si>
  <si>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</si>
  <si>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</si>
  <si>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</si>
  <si>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</si>
  <si>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</si>
  <si>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</si>
  <si>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</si>
  <si>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</si>
  <si>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</si>
  <si>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</si>
  <si>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</si>
  <si>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</si>
  <si>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</si>
  <si>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</si>
  <si>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</si>
  <si>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</si>
  <si>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</si>
  <si>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</si>
  <si>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5"/>
  </si>
  <si>
    <t>：有／無、</t>
    <rPh sb="1" eb="2">
      <t>アリ</t>
    </rPh>
    <rPh sb="3" eb="4">
      <t>ナ</t>
    </rPh>
    <phoneticPr fontId="5"/>
  </si>
  <si>
    <t>階数</t>
    <rPh sb="0" eb="2">
      <t>カイスウ</t>
    </rPh>
    <phoneticPr fontId="84"/>
  </si>
  <si>
    <t>No.</t>
    <phoneticPr fontId="84"/>
  </si>
  <si>
    <t>部屋名称</t>
    <rPh sb="0" eb="2">
      <t>ヘヤ</t>
    </rPh>
    <rPh sb="2" eb="4">
      <t>メイショウ</t>
    </rPh>
    <phoneticPr fontId="84"/>
  </si>
  <si>
    <t>使用状況</t>
    <rPh sb="0" eb="2">
      <t>シヨウ</t>
    </rPh>
    <rPh sb="2" eb="4">
      <t>ジョウキョウ</t>
    </rPh>
    <phoneticPr fontId="86"/>
  </si>
  <si>
    <t>改修予定品番</t>
    <rPh sb="0" eb="2">
      <t>カイシュウ</t>
    </rPh>
    <rPh sb="2" eb="4">
      <t>ヨテイ</t>
    </rPh>
    <rPh sb="4" eb="6">
      <t>ヒンバン</t>
    </rPh>
    <phoneticPr fontId="84"/>
  </si>
  <si>
    <t>台数</t>
    <rPh sb="0" eb="2">
      <t>ダイスウ</t>
    </rPh>
    <phoneticPr fontId="84"/>
  </si>
  <si>
    <t>機器消費電力</t>
    <rPh sb="0" eb="2">
      <t>キキ</t>
    </rPh>
    <rPh sb="2" eb="4">
      <t>ショウヒ</t>
    </rPh>
    <rPh sb="4" eb="6">
      <t>デンリョク</t>
    </rPh>
    <phoneticPr fontId="84"/>
  </si>
  <si>
    <t>年間消費電力</t>
    <rPh sb="0" eb="2">
      <t>ネンカン</t>
    </rPh>
    <rPh sb="2" eb="4">
      <t>ショウヒ</t>
    </rPh>
    <rPh sb="4" eb="6">
      <t>デンリョク</t>
    </rPh>
    <phoneticPr fontId="84"/>
  </si>
  <si>
    <t>削減量</t>
    <rPh sb="0" eb="2">
      <t>サクゲン</t>
    </rPh>
    <rPh sb="2" eb="3">
      <t>リョウ</t>
    </rPh>
    <phoneticPr fontId="84"/>
  </si>
  <si>
    <t>1日平均
点灯時間（h）</t>
    <rPh sb="2" eb="4">
      <t>ヘイキン</t>
    </rPh>
    <rPh sb="6" eb="7">
      <t>ヒ</t>
    </rPh>
    <rPh sb="7" eb="9">
      <t>ジカン</t>
    </rPh>
    <phoneticPr fontId="84"/>
  </si>
  <si>
    <t>点灯日数（h）</t>
    <rPh sb="0" eb="2">
      <t>テントウ</t>
    </rPh>
    <rPh sb="2" eb="4">
      <t>ニッスウ</t>
    </rPh>
    <phoneticPr fontId="84"/>
  </si>
  <si>
    <t>年間総点
灯時間（h/年）</t>
    <rPh sb="0" eb="2">
      <t>ネンカン</t>
    </rPh>
    <rPh sb="2" eb="3">
      <t>ソウ</t>
    </rPh>
    <rPh sb="3" eb="4">
      <t>テン</t>
    </rPh>
    <rPh sb="5" eb="6">
      <t>ヒ</t>
    </rPh>
    <rPh sb="6" eb="8">
      <t>ジカン</t>
    </rPh>
    <rPh sb="11" eb="12">
      <t>ネン</t>
    </rPh>
    <phoneticPr fontId="84"/>
  </si>
  <si>
    <t>既設（W/台）</t>
    <rPh sb="0" eb="2">
      <t>キセツ</t>
    </rPh>
    <rPh sb="5" eb="6">
      <t>ダイ</t>
    </rPh>
    <phoneticPr fontId="84"/>
  </si>
  <si>
    <t>新設（W/台）</t>
    <rPh sb="0" eb="2">
      <t>シンセツ</t>
    </rPh>
    <rPh sb="5" eb="6">
      <t>ダイ</t>
    </rPh>
    <phoneticPr fontId="84"/>
  </si>
  <si>
    <t>年間消削減
電力量（kWh/年）</t>
    <rPh sb="0" eb="2">
      <t>ネンカン</t>
    </rPh>
    <rPh sb="3" eb="5">
      <t>サクゲン</t>
    </rPh>
    <rPh sb="6" eb="8">
      <t>デンリョク</t>
    </rPh>
    <rPh sb="8" eb="9">
      <t>リョウ</t>
    </rPh>
    <rPh sb="14" eb="15">
      <t>ネン</t>
    </rPh>
    <phoneticPr fontId="84"/>
  </si>
  <si>
    <t>合計</t>
    <rPh sb="0" eb="2">
      <t>ゴウケイ</t>
    </rPh>
    <phoneticPr fontId="84"/>
  </si>
  <si>
    <t>■行政財産使用料</t>
    <rPh sb="1" eb="3">
      <t>ギョウセイ</t>
    </rPh>
    <rPh sb="3" eb="5">
      <t>ザイサン</t>
    </rPh>
    <rPh sb="5" eb="8">
      <t>シヨウリョウ</t>
    </rPh>
    <phoneticPr fontId="5"/>
  </si>
  <si>
    <t>設置箇所</t>
    <rPh sb="0" eb="2">
      <t>セッチ</t>
    </rPh>
    <rPh sb="2" eb="4">
      <t>カショ</t>
    </rPh>
    <phoneticPr fontId="5"/>
  </si>
  <si>
    <r>
      <t>単価</t>
    </r>
    <r>
      <rPr>
        <vertAlign val="superscript"/>
        <sz val="11"/>
        <rFont val="ＭＳ Ｐゴシック"/>
        <family val="3"/>
        <charset val="128"/>
      </rPr>
      <t>※1</t>
    </r>
    <r>
      <rPr>
        <sz val="11"/>
        <rFont val="ＭＳ Ｐゴシック"/>
        <family val="3"/>
        <charset val="128"/>
      </rPr>
      <t xml:space="preserve">
　（円/㎡）</t>
    </r>
    <rPh sb="0" eb="2">
      <t>タンカ</t>
    </rPh>
    <phoneticPr fontId="5"/>
  </si>
  <si>
    <r>
      <t>占有面積
（㎡）</t>
    </r>
    <r>
      <rPr>
        <vertAlign val="superscript"/>
        <sz val="11"/>
        <rFont val="ＭＳ Ｐゴシック"/>
        <family val="3"/>
        <charset val="128"/>
      </rPr>
      <t>※2</t>
    </r>
    <rPh sb="0" eb="2">
      <t>センユウ</t>
    </rPh>
    <rPh sb="2" eb="4">
      <t>メンセキ</t>
    </rPh>
    <phoneticPr fontId="5"/>
  </si>
  <si>
    <t>行政財産使用料
（円/各年）</t>
    <rPh sb="0" eb="2">
      <t>ギョウセイ</t>
    </rPh>
    <rPh sb="2" eb="4">
      <t>ザイサン</t>
    </rPh>
    <rPh sb="4" eb="7">
      <t>シヨウリョウ</t>
    </rPh>
    <rPh sb="9" eb="10">
      <t>エン</t>
    </rPh>
    <rPh sb="11" eb="12">
      <t>カク</t>
    </rPh>
    <rPh sb="12" eb="13">
      <t>ネン</t>
    </rPh>
    <phoneticPr fontId="5"/>
  </si>
  <si>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5"/>
  </si>
  <si>
    <t>■工事費利益加算額</t>
    <rPh sb="1" eb="4">
      <t>コウジヒ</t>
    </rPh>
    <rPh sb="4" eb="6">
      <t>リエキ</t>
    </rPh>
    <rPh sb="6" eb="9">
      <t>カサンガク</t>
    </rPh>
    <phoneticPr fontId="5"/>
  </si>
  <si>
    <t>＜空調熱源機器＞</t>
    <rPh sb="1" eb="2">
      <t>クウ</t>
    </rPh>
    <rPh sb="2" eb="3">
      <t>チョウ</t>
    </rPh>
    <rPh sb="3" eb="5">
      <t>ネツゲン</t>
    </rPh>
    <rPh sb="5" eb="6">
      <t>キ</t>
    </rPh>
    <rPh sb="6" eb="7">
      <t>キ</t>
    </rPh>
    <phoneticPr fontId="5"/>
  </si>
  <si>
    <r>
      <t>単価　（円/台）</t>
    </r>
    <r>
      <rPr>
        <vertAlign val="superscript"/>
        <sz val="11"/>
        <rFont val="ＭＳ Ｐゴシック"/>
        <family val="3"/>
        <charset val="128"/>
      </rPr>
      <t>※1</t>
    </r>
    <rPh sb="0" eb="2">
      <t>タンカ</t>
    </rPh>
    <rPh sb="6" eb="7">
      <t>ダイ</t>
    </rPh>
    <phoneticPr fontId="5"/>
  </si>
  <si>
    <t>個数
（台）</t>
    <rPh sb="0" eb="2">
      <t>コスウ</t>
    </rPh>
    <rPh sb="4" eb="5">
      <t>ダイ</t>
    </rPh>
    <phoneticPr fontId="5"/>
  </si>
  <si>
    <t>利益加算額
（円/各年）</t>
    <rPh sb="0" eb="2">
      <t>リエキ</t>
    </rPh>
    <rPh sb="2" eb="5">
      <t>カサンガク</t>
    </rPh>
    <rPh sb="7" eb="8">
      <t>エン</t>
    </rPh>
    <rPh sb="9" eb="10">
      <t>カク</t>
    </rPh>
    <rPh sb="10" eb="11">
      <t>ネン</t>
    </rPh>
    <phoneticPr fontId="5"/>
  </si>
  <si>
    <t>利益加算額
（円/15年）</t>
    <rPh sb="0" eb="2">
      <t>リエキ</t>
    </rPh>
    <rPh sb="2" eb="5">
      <t>カサンガク</t>
    </rPh>
    <rPh sb="7" eb="8">
      <t>エン</t>
    </rPh>
    <rPh sb="11" eb="12">
      <t>ネン</t>
    </rPh>
    <phoneticPr fontId="5"/>
  </si>
  <si>
    <t>＜個別空調機＞</t>
    <rPh sb="1" eb="3">
      <t>コベツ</t>
    </rPh>
    <rPh sb="3" eb="4">
      <t>クウ</t>
    </rPh>
    <rPh sb="4" eb="5">
      <t>チョウ</t>
    </rPh>
    <rPh sb="5" eb="6">
      <t>キ</t>
    </rPh>
    <phoneticPr fontId="5"/>
  </si>
  <si>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5"/>
  </si>
  <si>
    <t>能力
（kW/台）</t>
    <rPh sb="0" eb="2">
      <t>ノウリョク</t>
    </rPh>
    <rPh sb="7" eb="8">
      <t>ダイ</t>
    </rPh>
    <phoneticPr fontId="5"/>
  </si>
  <si>
    <t>＜その他＞</t>
    <rPh sb="3" eb="4">
      <t>タ</t>
    </rPh>
    <phoneticPr fontId="5"/>
  </si>
  <si>
    <r>
      <t>単価　（円/式）</t>
    </r>
    <r>
      <rPr>
        <vertAlign val="superscript"/>
        <sz val="11"/>
        <rFont val="ＭＳ Ｐゴシック"/>
        <family val="3"/>
        <charset val="128"/>
      </rPr>
      <t>※1</t>
    </r>
    <rPh sb="0" eb="2">
      <t>タンカ</t>
    </rPh>
    <rPh sb="6" eb="7">
      <t>シキ</t>
    </rPh>
    <phoneticPr fontId="5"/>
  </si>
  <si>
    <t>個数
（式）</t>
    <rPh sb="0" eb="2">
      <t>コスウ</t>
    </rPh>
    <rPh sb="4" eb="5">
      <t>シキ</t>
    </rPh>
    <phoneticPr fontId="5"/>
  </si>
  <si>
    <t>３．　その他、検討中の資金調達手法</t>
    <rPh sb="3" eb="6">
      <t>ソノタ</t>
    </rPh>
    <rPh sb="7" eb="10">
      <t>ケントウチュウ</t>
    </rPh>
    <rPh sb="11" eb="13">
      <t>シキン</t>
    </rPh>
    <rPh sb="13" eb="15">
      <t>チョウタツ</t>
    </rPh>
    <rPh sb="15" eb="17">
      <t>シュホウ</t>
    </rPh>
    <phoneticPr fontId="5"/>
  </si>
  <si>
    <t>[円／年]</t>
    <phoneticPr fontId="5"/>
  </si>
  <si>
    <t>維持管理費見積書（税込）</t>
    <rPh sb="0" eb="2">
      <t>イジ</t>
    </rPh>
    <rPh sb="9" eb="11">
      <t>ゼイコ</t>
    </rPh>
    <phoneticPr fontId="6"/>
  </si>
  <si>
    <t>計測・検証費見積書（税込）</t>
    <rPh sb="10" eb="12">
      <t>ゼイコ</t>
    </rPh>
    <phoneticPr fontId="17"/>
  </si>
  <si>
    <t>（参考）計測機器設置費（税込）</t>
    <rPh sb="1" eb="3">
      <t>サンコウ</t>
    </rPh>
    <rPh sb="4" eb="6">
      <t>ケイソク</t>
    </rPh>
    <rPh sb="6" eb="8">
      <t>キキ</t>
    </rPh>
    <rPh sb="8" eb="10">
      <t>セッチ</t>
    </rPh>
    <rPh sb="10" eb="11">
      <t>ヒ</t>
    </rPh>
    <rPh sb="12" eb="14">
      <t>ゼイコ</t>
    </rPh>
    <phoneticPr fontId="17"/>
  </si>
  <si>
    <t>運転管理費見積書（税込）</t>
    <rPh sb="9" eb="11">
      <t>ゼイコ</t>
    </rPh>
    <phoneticPr fontId="5"/>
  </si>
  <si>
    <t>○○○○○○○○○○○ＥＳＣＯ事業</t>
  </si>
  <si>
    <t>ＥＳＣＯ事業資金計画書</t>
    <rPh sb="4" eb="6">
      <t>ジギョウ</t>
    </rPh>
    <rPh sb="6" eb="8">
      <t>シキン</t>
    </rPh>
    <rPh sb="8" eb="11">
      <t>ケイカクショ</t>
    </rPh>
    <phoneticPr fontId="5"/>
  </si>
  <si>
    <t>ＥＳＣＯ技術提案書</t>
    <rPh sb="4" eb="6">
      <t>ギジュツ</t>
    </rPh>
    <rPh sb="6" eb="8">
      <t>テイアン</t>
    </rPh>
    <rPh sb="8" eb="9">
      <t>ショ</t>
    </rPh>
    <phoneticPr fontId="5"/>
  </si>
  <si>
    <t>ＥＳＣＯ設備維持管理提案書</t>
    <rPh sb="4" eb="6">
      <t>セツビ</t>
    </rPh>
    <rPh sb="6" eb="8">
      <t>イジ</t>
    </rPh>
    <rPh sb="8" eb="10">
      <t>カンリ</t>
    </rPh>
    <rPh sb="10" eb="12">
      <t>テイアン</t>
    </rPh>
    <rPh sb="12" eb="13">
      <t>ショ</t>
    </rPh>
    <phoneticPr fontId="5"/>
  </si>
  <si>
    <t>ＥＳＣＯ事業工事費積算書</t>
  </si>
  <si>
    <t>に係るＥＳＣＯ提案</t>
    <rPh sb="1" eb="2">
      <t>カカ</t>
    </rPh>
    <rPh sb="7" eb="9">
      <t>テイアン</t>
    </rPh>
    <phoneticPr fontId="5"/>
  </si>
  <si>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5"/>
  </si>
  <si>
    <t>ＥＳＣＯ技術提案書目次</t>
    <rPh sb="4" eb="5">
      <t>ワザ</t>
    </rPh>
    <rPh sb="5" eb="6">
      <t>ジュツ</t>
    </rPh>
    <rPh sb="6" eb="7">
      <t>ツツミ</t>
    </rPh>
    <rPh sb="7" eb="8">
      <t>アン</t>
    </rPh>
    <rPh sb="8" eb="9">
      <t>ショ</t>
    </rPh>
    <rPh sb="9" eb="10">
      <t>メ</t>
    </rPh>
    <rPh sb="10" eb="11">
      <t>ツギ</t>
    </rPh>
    <phoneticPr fontId="5"/>
  </si>
  <si>
    <t>・本ＥＳＣＯ事業にかかる普及啓発の取り組み</t>
    <rPh sb="0" eb="1">
      <t>ホン</t>
    </rPh>
    <rPh sb="5" eb="7">
      <t>ジギョウ</t>
    </rPh>
    <rPh sb="11" eb="13">
      <t>フキュウ</t>
    </rPh>
    <rPh sb="13" eb="15">
      <t>ケイハツ</t>
    </rPh>
    <rPh sb="16" eb="17">
      <t>ト</t>
    </rPh>
    <rPh sb="18" eb="19">
      <t>ク</t>
    </rPh>
    <phoneticPr fontId="5"/>
  </si>
  <si>
    <t>・ＥＳＣＯ契約期間終了後の対応について</t>
    <rPh sb="5" eb="7">
      <t>キカン</t>
    </rPh>
    <rPh sb="7" eb="10">
      <t>シュウリョウゴ</t>
    </rPh>
    <rPh sb="11" eb="13">
      <t>タイオウ</t>
    </rPh>
    <phoneticPr fontId="4"/>
  </si>
  <si>
    <t xml:space="preserve"> ※指定熱源機器の更新がある場合のみ、特記ＥＳＣＯ提案募集要項に示す額を記入のこと</t>
  </si>
  <si>
    <t xml:space="preserve"> ⑥ＥＳＣＯサービス料 [円/年]　</t>
    <rPh sb="10" eb="11">
      <t>リョウ</t>
    </rPh>
    <phoneticPr fontId="5"/>
  </si>
  <si>
    <t>ＥＳＣＯ設備の維持管理業務に関する計画を示す。</t>
    <rPh sb="7" eb="9">
      <t>イジ</t>
    </rPh>
    <rPh sb="9" eb="11">
      <t>カンリ</t>
    </rPh>
    <rPh sb="11" eb="13">
      <t>ギョウム</t>
    </rPh>
    <rPh sb="17" eb="19">
      <t>ケイカク</t>
    </rPh>
    <phoneticPr fontId="6"/>
  </si>
  <si>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6"/>
  </si>
  <si>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</si>
  <si>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4"/>
  </si>
  <si>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5"/>
  </si>
  <si>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5"/>
  </si>
  <si>
    <t>　（15年間の利益総額のうち、太陽光発電設備に係る行政財産使用料
　 加算利益分（特記ＥＳＣＯ提案募集要項による））</t>
  </si>
  <si>
    <t>ＥＳＣＯ契約期間終了後の対応への提案</t>
    <rPh sb="4" eb="6">
      <t>ケイヤク</t>
    </rPh>
    <rPh sb="6" eb="8">
      <t>キカン</t>
    </rPh>
    <rPh sb="8" eb="11">
      <t>シュウリョウゴ</t>
    </rPh>
    <rPh sb="12" eb="14">
      <t>タイオウ</t>
    </rPh>
    <rPh sb="16" eb="18">
      <t>テイアン</t>
    </rPh>
    <phoneticPr fontId="5"/>
  </si>
  <si>
    <t>ＥＳＣＯ普及啓発にかかる配慮</t>
    <rPh sb="4" eb="6">
      <t>フキュウ</t>
    </rPh>
    <rPh sb="6" eb="8">
      <t>ケイハツ</t>
    </rPh>
    <rPh sb="12" eb="14">
      <t>ハイリョ</t>
    </rPh>
    <phoneticPr fontId="5"/>
  </si>
  <si>
    <t>※１　特記ＥＳＣＯ提案募集要項を参照のこと。</t>
    <rPh sb="3" eb="5">
      <t>トッキ</t>
    </rPh>
    <rPh sb="9" eb="11">
      <t>テイアン</t>
    </rPh>
    <rPh sb="11" eb="13">
      <t>ボシュウ</t>
    </rPh>
    <rPh sb="13" eb="15">
      <t>ヨウコウ</t>
    </rPh>
    <rPh sb="16" eb="18">
      <t>サンショウ</t>
    </rPh>
    <phoneticPr fontId="5"/>
  </si>
  <si>
    <t>・ＬＥＤ照明への改修について</t>
    <phoneticPr fontId="5"/>
  </si>
  <si>
    <t>再生可能エネルギー設備に係る省エネルギー手法　</t>
    <phoneticPr fontId="5"/>
  </si>
  <si>
    <t xml:space="preserve"> 機器点検費削減額 [円/年]</t>
    <rPh sb="1" eb="3">
      <t>キキ</t>
    </rPh>
    <rPh sb="3" eb="5">
      <t>テンケン</t>
    </rPh>
    <rPh sb="5" eb="6">
      <t>ヒ</t>
    </rPh>
    <rPh sb="6" eb="8">
      <t>サクゲン</t>
    </rPh>
    <rPh sb="8" eb="9">
      <t>ガク</t>
    </rPh>
    <phoneticPr fontId="5"/>
  </si>
  <si>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5"/>
  </si>
  <si>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5"/>
  </si>
  <si>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5"/>
  </si>
  <si>
    <t>光熱水費削減額</t>
    <rPh sb="0" eb="3">
      <t>コウネツスイ</t>
    </rPh>
    <rPh sb="3" eb="4">
      <t>ヒ</t>
    </rPh>
    <rPh sb="4" eb="6">
      <t>サクゲン</t>
    </rPh>
    <rPh sb="6" eb="7">
      <t>ゲンガク</t>
    </rPh>
    <phoneticPr fontId="5"/>
  </si>
  <si>
    <t>既設（kWh/年）</t>
    <rPh sb="0" eb="2">
      <t>キセツ</t>
    </rPh>
    <rPh sb="7" eb="8">
      <t>ネン</t>
    </rPh>
    <phoneticPr fontId="84"/>
  </si>
  <si>
    <t>新設（kWh/年）</t>
    <rPh sb="0" eb="2">
      <t>シンセツ</t>
    </rPh>
    <rPh sb="7" eb="8">
      <t>ネン</t>
    </rPh>
    <phoneticPr fontId="84"/>
  </si>
  <si>
    <t>○申請を予定する補助事業について</t>
    <rPh sb="1" eb="3">
      <t>シンセイ</t>
    </rPh>
    <rPh sb="4" eb="6">
      <t>ヨテイ</t>
    </rPh>
    <rPh sb="8" eb="10">
      <t>ホジョ</t>
    </rPh>
    <rPh sb="10" eb="12">
      <t>ジギョウ</t>
    </rPh>
    <phoneticPr fontId="4"/>
  </si>
  <si>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4"/>
  </si>
  <si>
    <t>資金調達企業主体［　　　　　　　　　　　　］</t>
    <rPh sb="0" eb="2">
      <t>シキン</t>
    </rPh>
    <rPh sb="2" eb="4">
      <t>チョウタツ</t>
    </rPh>
    <rPh sb="4" eb="6">
      <t>キギョウ</t>
    </rPh>
    <rPh sb="6" eb="8">
      <t>シュタイ</t>
    </rPh>
    <phoneticPr fontId="5"/>
  </si>
  <si>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5"/>
  </si>
  <si>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5"/>
  </si>
  <si>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4"/>
  </si>
  <si>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5"/>
  </si>
  <si>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5"/>
  </si>
  <si>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5"/>
  </si>
  <si>
    <r>
      <t>1.技術提案基本方針　（補助金　</t>
    </r>
    <r>
      <rPr>
        <b/>
        <u/>
        <sz val="12"/>
        <rFont val="ＭＳ Ｐゴシック"/>
        <family val="3"/>
        <charset val="128"/>
        <scheme val="minor"/>
      </rPr>
      <t>有／無</t>
    </r>
    <r>
      <rPr>
        <b/>
        <sz val="12"/>
        <rFont val="ＭＳ Ｐゴシック"/>
        <family val="3"/>
        <charset val="128"/>
        <scheme val="minor"/>
      </rPr>
      <t>）</t>
    </r>
    <phoneticPr fontId="28"/>
  </si>
  <si>
    <r>
      <t>３．改修効果の試算（補助金　</t>
    </r>
    <r>
      <rPr>
        <b/>
        <u/>
        <sz val="20"/>
        <rFont val="ＭＳ Ｐゴシック"/>
        <family val="3"/>
        <charset val="128"/>
      </rPr>
      <t>有／無</t>
    </r>
    <r>
      <rPr>
        <b/>
        <sz val="20"/>
        <rFont val="ＭＳ Ｐゴシック"/>
        <family val="3"/>
        <charset val="128"/>
      </rPr>
      <t>）（税込）</t>
    </r>
    <phoneticPr fontId="5"/>
  </si>
  <si>
    <r>
      <t>３．改修効果の試算（補助金　</t>
    </r>
    <r>
      <rPr>
        <b/>
        <u/>
        <sz val="20"/>
        <rFont val="ＭＳ Ｐゴシック"/>
        <family val="3"/>
        <charset val="128"/>
      </rPr>
      <t>有／無</t>
    </r>
    <r>
      <rPr>
        <b/>
        <sz val="20"/>
        <rFont val="ＭＳ Ｐゴシック"/>
        <family val="3"/>
        <charset val="128"/>
      </rPr>
      <t>）（税込）</t>
    </r>
    <phoneticPr fontId="5"/>
  </si>
  <si>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6"/>
  </si>
  <si>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6"/>
  </si>
  <si>
    <r>
      <t>1.技術提案基本方針　（補助金　</t>
    </r>
    <r>
      <rPr>
        <b/>
        <u/>
        <sz val="14"/>
        <rFont val="ＭＳ Ｐゴシック"/>
        <family val="3"/>
        <charset val="128"/>
      </rPr>
      <t>有／無</t>
    </r>
    <r>
      <rPr>
        <b/>
        <sz val="14"/>
        <rFont val="ＭＳ Ｐゴシック"/>
        <family val="3"/>
        <charset val="128"/>
      </rPr>
      <t>）</t>
    </r>
    <phoneticPr fontId="5"/>
  </si>
  <si>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5"/>
  </si>
  <si>
    <t>　照明改修仕様報告書</t>
    <rPh sb="1" eb="3">
      <t>ショウメイ</t>
    </rPh>
    <rPh sb="3" eb="5">
      <t>カイシュウ</t>
    </rPh>
    <rPh sb="5" eb="7">
      <t>シヨウ</t>
    </rPh>
    <rPh sb="7" eb="9">
      <t>ホウコク</t>
    </rPh>
    <rPh sb="9" eb="10">
      <t>ショ</t>
    </rPh>
    <phoneticPr fontId="5"/>
  </si>
  <si>
    <t>【注記】</t>
    <rPh sb="1" eb="3">
      <t>チュウキ</t>
    </rPh>
    <phoneticPr fontId="5"/>
  </si>
  <si>
    <t>必須箇所</t>
    <rPh sb="0" eb="2">
      <t>ヒッス</t>
    </rPh>
    <rPh sb="2" eb="4">
      <t>カショ</t>
    </rPh>
    <phoneticPr fontId="5"/>
  </si>
  <si>
    <t>任意箇所</t>
    <rPh sb="0" eb="2">
      <t>ニンイ</t>
    </rPh>
    <rPh sb="2" eb="4">
      <t>カショ</t>
    </rPh>
    <phoneticPr fontId="5"/>
  </si>
  <si>
    <t>種別</t>
    <rPh sb="0" eb="2">
      <t>シュベツ</t>
    </rPh>
    <phoneticPr fontId="5"/>
  </si>
  <si>
    <t>直管40W</t>
    <rPh sb="0" eb="2">
      <t>チョッカン</t>
    </rPh>
    <phoneticPr fontId="5"/>
  </si>
  <si>
    <t>直管20W</t>
    <rPh sb="0" eb="2">
      <t>チョッカン</t>
    </rPh>
    <phoneticPr fontId="5"/>
  </si>
  <si>
    <t>蛍光灯</t>
    <rPh sb="0" eb="3">
      <t>ケイコウトウ</t>
    </rPh>
    <phoneticPr fontId="5"/>
  </si>
  <si>
    <t>その他</t>
    <rPh sb="2" eb="3">
      <t>タ</t>
    </rPh>
    <phoneticPr fontId="5"/>
  </si>
  <si>
    <t>直管Hf32W</t>
    <rPh sb="0" eb="2">
      <t>チョッカン</t>
    </rPh>
    <phoneticPr fontId="5"/>
  </si>
  <si>
    <t>ｺﾝﾊﾟｸﾄ型</t>
    <rPh sb="6" eb="7">
      <t>ガタ</t>
    </rPh>
    <phoneticPr fontId="5"/>
  </si>
  <si>
    <t>HID灯</t>
    <rPh sb="3" eb="4">
      <t>トウ</t>
    </rPh>
    <phoneticPr fontId="5"/>
  </si>
  <si>
    <t>【合計】</t>
    <rPh sb="1" eb="3">
      <t>ゴウケイ</t>
    </rPh>
    <phoneticPr fontId="5"/>
  </si>
  <si>
    <t>白熱灯</t>
    <rPh sb="0" eb="2">
      <t>ハクネツ</t>
    </rPh>
    <rPh sb="2" eb="3">
      <t>トウ</t>
    </rPh>
    <phoneticPr fontId="5"/>
  </si>
  <si>
    <t>○取り替え対象の考え方について</t>
    <phoneticPr fontId="5"/>
  </si>
  <si>
    <t>様式10-2-10</t>
    <rPh sb="0" eb="2">
      <t>ヨウシキ</t>
    </rPh>
    <phoneticPr fontId="5"/>
  </si>
  <si>
    <t>様式10-2-11</t>
    <rPh sb="0" eb="2">
      <t>ヨウシキ</t>
    </rPh>
    <phoneticPr fontId="5"/>
  </si>
  <si>
    <t>・事業者の実績を踏まえたESCOサービス提供への信頼性について</t>
    <rPh sb="1" eb="4">
      <t>ジギョウシャ</t>
    </rPh>
    <rPh sb="5" eb="7">
      <t>ジッセキ</t>
    </rPh>
    <rPh sb="8" eb="9">
      <t>フ</t>
    </rPh>
    <rPh sb="20" eb="22">
      <t>テイキョウ</t>
    </rPh>
    <rPh sb="24" eb="27">
      <t>シンライセイ</t>
    </rPh>
    <phoneticPr fontId="5"/>
  </si>
  <si>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4"/>
  </si>
  <si>
    <t>令和　　年　　月　　日</t>
    <rPh sb="0" eb="2">
      <t>レイワ</t>
    </rPh>
    <rPh sb="4" eb="5">
      <t>ネン</t>
    </rPh>
    <rPh sb="7" eb="8">
      <t>ガツ</t>
    </rPh>
    <rPh sb="10" eb="11">
      <t>ニチ</t>
    </rPh>
    <phoneticPr fontId="5"/>
  </si>
  <si>
    <t xml:space="preserve"> ⑤削減保証額 [円/年]　（③×④）</t>
    <rPh sb="2" eb="4">
      <t>サクゲン</t>
    </rPh>
    <rPh sb="4" eb="6">
      <t>ホショウ</t>
    </rPh>
    <rPh sb="6" eb="7">
      <t>ガク</t>
    </rPh>
    <rPh sb="9" eb="10">
      <t>エン</t>
    </rPh>
    <rPh sb="11" eb="12">
      <t>トシ</t>
    </rPh>
    <phoneticPr fontId="5"/>
  </si>
  <si>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5"/>
  </si>
  <si>
    <t>７．別紙２_照明改修仕様書により計算した照度計算書を併せて提出してください。</t>
    <phoneticPr fontId="5"/>
  </si>
  <si>
    <t>１．直管形LEDランプの仕様については、様式10-2-10を使用してください。</t>
    <rPh sb="2" eb="3">
      <t>チョッ</t>
    </rPh>
    <rPh sb="3" eb="4">
      <t>カン</t>
    </rPh>
    <rPh sb="4" eb="5">
      <t>ガタ</t>
    </rPh>
    <rPh sb="12" eb="14">
      <t>シヨウ</t>
    </rPh>
    <rPh sb="20" eb="22">
      <t>ヨウシキ</t>
    </rPh>
    <rPh sb="30" eb="32">
      <t>シヨウ</t>
    </rPh>
    <phoneticPr fontId="5"/>
  </si>
  <si>
    <t>特記募集要項「15提案書作成時の</t>
    <rPh sb="0" eb="2">
      <t>トッキ</t>
    </rPh>
    <rPh sb="2" eb="4">
      <t>ボシュウ</t>
    </rPh>
    <rPh sb="4" eb="6">
      <t>ヨウコウ</t>
    </rPh>
    <phoneticPr fontId="5"/>
  </si>
  <si>
    <t>(5)</t>
    <phoneticPr fontId="5"/>
  </si>
  <si>
    <t>既存機器の更新にかかる積極性（ＬＥＤ照明を除く）</t>
    <rPh sb="0" eb="2">
      <t>キソン</t>
    </rPh>
    <rPh sb="2" eb="4">
      <t>キキ</t>
    </rPh>
    <rPh sb="5" eb="7">
      <t>コウシン</t>
    </rPh>
    <rPh sb="11" eb="14">
      <t>セッキョクセイ</t>
    </rPh>
    <rPh sb="18" eb="20">
      <t>ショウメイ</t>
    </rPh>
    <rPh sb="21" eb="22">
      <t>ノゾ</t>
    </rPh>
    <phoneticPr fontId="5"/>
  </si>
  <si>
    <t>ＬＥＤ照明への改修台数</t>
    <rPh sb="3" eb="5">
      <t>ショウメイ</t>
    </rPh>
    <rPh sb="7" eb="9">
      <t>カイシュウ</t>
    </rPh>
    <rPh sb="9" eb="11">
      <t>ダイスウ</t>
    </rPh>
    <phoneticPr fontId="5"/>
  </si>
  <si>
    <t>台</t>
    <rPh sb="0" eb="1">
      <t>ダイ</t>
    </rPh>
    <phoneticPr fontId="5"/>
  </si>
  <si>
    <t>(8)</t>
    <phoneticPr fontId="5"/>
  </si>
  <si>
    <t>(7)</t>
  </si>
  <si>
    <t>(9)</t>
  </si>
  <si>
    <t>技術・提案に具体性・妥当性があること（ＬＥＤ照明を除く）</t>
    <rPh sb="0" eb="2">
      <t>ギジュツ</t>
    </rPh>
    <rPh sb="3" eb="5">
      <t>テイアン</t>
    </rPh>
    <rPh sb="6" eb="9">
      <t>グタイセイ</t>
    </rPh>
    <rPh sb="10" eb="13">
      <t>ダトウセイ</t>
    </rPh>
    <phoneticPr fontId="5"/>
  </si>
  <si>
    <t>様式10-2-5</t>
    <phoneticPr fontId="5"/>
  </si>
  <si>
    <t>ＥＳＣＯ事業を通じての災害対応について</t>
    <rPh sb="4" eb="6">
      <t>ジギョウ</t>
    </rPh>
    <rPh sb="7" eb="8">
      <t>ツウ</t>
    </rPh>
    <rPh sb="11" eb="13">
      <t>サイガイ</t>
    </rPh>
    <rPh sb="13" eb="15">
      <t>タイオウ</t>
    </rPh>
    <phoneticPr fontId="5"/>
  </si>
  <si>
    <t>ＥＳＣＯサービス提供に信頼性がある</t>
    <rPh sb="8" eb="10">
      <t>テイキョウ</t>
    </rPh>
    <rPh sb="11" eb="14">
      <t>シンライセイ</t>
    </rPh>
    <phoneticPr fontId="5"/>
  </si>
  <si>
    <t xml:space="preserve">・ＥＳＣＯ事業を通じての災害対応について </t>
    <rPh sb="5" eb="7">
      <t>ジギョウ</t>
    </rPh>
    <rPh sb="8" eb="9">
      <t>ツウ</t>
    </rPh>
    <rPh sb="12" eb="14">
      <t>サイガイ</t>
    </rPh>
    <rPh sb="14" eb="16">
      <t>タイオウ</t>
    </rPh>
    <phoneticPr fontId="4"/>
  </si>
  <si>
    <t>　(提案内容に基づく安全性、信頼性、対応柔軟性について）</t>
  </si>
  <si>
    <t>２．提案要請番号：</t>
    <rPh sb="2" eb="4">
      <t>テイアン</t>
    </rPh>
    <rPh sb="4" eb="6">
      <t>ヨウセイ</t>
    </rPh>
    <rPh sb="6" eb="8">
      <t>バンゴウ</t>
    </rPh>
    <phoneticPr fontId="5"/>
  </si>
  <si>
    <t>メールアドレス</t>
    <phoneticPr fontId="5"/>
  </si>
  <si>
    <t>・品質管理、工事完了期限、設備引渡への信頼性について</t>
    <rPh sb="0" eb="2">
      <t>ヒンシツ</t>
    </rPh>
    <rPh sb="2" eb="3">
      <t>カン</t>
    </rPh>
    <rPh sb="3" eb="5">
      <t>カンリ</t>
    </rPh>
    <rPh sb="6" eb="8">
      <t>コウジ</t>
    </rPh>
    <rPh sb="8" eb="10">
      <t>カンリョウ</t>
    </rPh>
    <rPh sb="10" eb="12">
      <t>キゲン</t>
    </rPh>
    <rPh sb="13" eb="15">
      <t>セツビ</t>
    </rPh>
    <rPh sb="15" eb="17">
      <t>ヒキワタシ</t>
    </rPh>
    <rPh sb="19" eb="21">
      <t>シンライ</t>
    </rPh>
    <rPh sb="21" eb="22">
      <t>セイ</t>
    </rPh>
    <phoneticPr fontId="4"/>
  </si>
  <si>
    <t>２年度</t>
    <rPh sb="1" eb="3">
      <t>ネンド</t>
    </rPh>
    <phoneticPr fontId="5"/>
  </si>
  <si>
    <t>補助金見込額</t>
    <rPh sb="0" eb="3">
      <t>ホジョキン</t>
    </rPh>
    <rPh sb="3" eb="5">
      <t>ミコミ</t>
    </rPh>
    <rPh sb="5" eb="6">
      <t>ガク</t>
    </rPh>
    <phoneticPr fontId="5"/>
  </si>
  <si>
    <t>（単位：円 ）</t>
    <rPh sb="1" eb="3">
      <t>タンイ</t>
    </rPh>
    <rPh sb="4" eb="5">
      <t>エン</t>
    </rPh>
    <phoneticPr fontId="5"/>
  </si>
  <si>
    <t>積算根拠</t>
    <phoneticPr fontId="5"/>
  </si>
  <si>
    <t>　 設計・工事費償還分～金利償還分までの端数を、ESCO利益にて相殺する。</t>
    <phoneticPr fontId="5"/>
  </si>
  <si>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5"/>
  </si>
  <si>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5"/>
  </si>
  <si>
    <t>ESCO利益</t>
    <rPh sb="4" eb="6">
      <t>リエキ</t>
    </rPh>
    <phoneticPr fontId="5"/>
  </si>
  <si>
    <t xml:space="preserve"> ESCOサービス料 ②</t>
    <phoneticPr fontId="5"/>
  </si>
  <si>
    <t xml:space="preserve"> 光熱水費等削減額 ①</t>
    <phoneticPr fontId="5"/>
  </si>
  <si>
    <t>ESCO契約期間：</t>
    <phoneticPr fontId="5"/>
  </si>
  <si>
    <t>金利：</t>
    <phoneticPr fontId="5"/>
  </si>
  <si>
    <t>補助金</t>
    <phoneticPr fontId="5"/>
  </si>
  <si>
    <t>ESCO事業収支計画表　　（消費税込み、</t>
    <rPh sb="4" eb="6">
      <t>ジギョウ</t>
    </rPh>
    <rPh sb="6" eb="8">
      <t>シュウシ</t>
    </rPh>
    <rPh sb="8" eb="11">
      <t>ケイカクヒョウ</t>
    </rPh>
    <rPh sb="14" eb="17">
      <t>ショウヒゼイ</t>
    </rPh>
    <rPh sb="17" eb="18">
      <t>コ</t>
    </rPh>
    <phoneticPr fontId="5"/>
  </si>
  <si>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5"/>
  </si>
  <si>
    <t>　（補助金：</t>
    <phoneticPr fontId="5"/>
  </si>
  <si>
    <t>有／無、</t>
    <phoneticPr fontId="5"/>
  </si>
  <si>
    <t>3年目</t>
    <rPh sb="1" eb="3">
      <t>ネンメ</t>
    </rPh>
    <phoneticPr fontId="5"/>
  </si>
  <si>
    <t>ESCOサービス料収入</t>
    <rPh sb="4" eb="9">
      <t>サービスリョウ</t>
    </rPh>
    <rPh sb="9" eb="10">
      <t>シュウ</t>
    </rPh>
    <rPh sb="10" eb="11">
      <t>シュウニュウ</t>
    </rPh>
    <phoneticPr fontId="5"/>
  </si>
  <si>
    <t>ESCO利益収入</t>
    <phoneticPr fontId="5"/>
  </si>
  <si>
    <t>備考</t>
    <rPh sb="0" eb="2">
      <t>ビコウ</t>
    </rPh>
    <phoneticPr fontId="5"/>
  </si>
  <si>
    <t>うち、消費税相当額</t>
    <rPh sb="3" eb="6">
      <t>ショウヒゼイ</t>
    </rPh>
    <rPh sb="6" eb="8">
      <t>ソウトウ</t>
    </rPh>
    <rPh sb="8" eb="9">
      <t>ガク</t>
    </rPh>
    <phoneticPr fontId="5"/>
  </si>
  <si>
    <r>
      <t>　　　　　　　主要機器等の設置箇所図提案書</t>
    </r>
    <r>
      <rPr>
        <sz val="16"/>
        <rFont val="ＭＳ ゴシック"/>
        <family val="3"/>
        <charset val="128"/>
      </rPr>
      <t xml:space="preserve"> </t>
    </r>
    <r>
      <rPr>
        <sz val="14"/>
        <rFont val="ＭＳ ゴシック"/>
        <family val="3"/>
        <charset val="128"/>
      </rPr>
      <t>（補助金：　</t>
    </r>
    <r>
      <rPr>
        <u/>
        <sz val="14"/>
        <rFont val="ＭＳ ゴシック"/>
        <family val="3"/>
        <charset val="128"/>
      </rPr>
      <t>有／無</t>
    </r>
    <r>
      <rPr>
        <sz val="14"/>
        <rFont val="ＭＳ 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6"/>
  </si>
  <si>
    <t>（本提案総括表に記載された内容については、後日公表されることがありますので、ご了承下さい。）</t>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5"/>
  </si>
  <si>
    <r>
      <t>　　　　　　提 案 総 括 表　　　（補助金　</t>
    </r>
    <r>
      <rPr>
        <b/>
        <u/>
        <sz val="16"/>
        <rFont val="ＭＳ ゴシック"/>
        <family val="3"/>
        <charset val="128"/>
      </rPr>
      <t>有／無</t>
    </r>
    <r>
      <rPr>
        <b/>
        <sz val="16"/>
        <rFont val="ＭＳ 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5"/>
  </si>
  <si>
    <t>令和（年度）</t>
    <rPh sb="0" eb="2">
      <t>レイワ</t>
    </rPh>
    <rPh sb="3" eb="5">
      <t>ネンド</t>
    </rPh>
    <phoneticPr fontId="5"/>
  </si>
  <si>
    <r>
      <rPr>
        <sz val="11"/>
        <rFont val="ＭＳ ゴシック"/>
        <family val="3"/>
        <charset val="128"/>
      </rPr>
      <t>（</t>
    </r>
    <r>
      <rPr>
        <sz val="9"/>
        <rFont val="ＭＳ ゴシック"/>
        <family val="3"/>
        <charset val="128"/>
      </rPr>
      <t>借入先：</t>
    </r>
    <phoneticPr fontId="5"/>
  </si>
  <si>
    <t>※補助金有り提案を提出しない場合は本様式の提出は不要</t>
    <rPh sb="1" eb="4">
      <t>ホジョキン</t>
    </rPh>
    <rPh sb="4" eb="5">
      <t>ア</t>
    </rPh>
    <rPh sb="6" eb="8">
      <t>テイアン</t>
    </rPh>
    <rPh sb="9" eb="11">
      <t>テイシュツ</t>
    </rPh>
    <rPh sb="14" eb="16">
      <t>バアイ</t>
    </rPh>
    <rPh sb="17" eb="18">
      <t>ホン</t>
    </rPh>
    <rPh sb="18" eb="20">
      <t>ヨウシキ</t>
    </rPh>
    <rPh sb="21" eb="23">
      <t>テイシュツ</t>
    </rPh>
    <rPh sb="24" eb="26">
      <t>フヨウ</t>
    </rPh>
    <phoneticPr fontId="5"/>
  </si>
  <si>
    <t>○ＬＥＤ取替え台数一覧　※下表にＬＥＤ照明への取替え台数を記載のこと</t>
    <rPh sb="4" eb="6">
      <t>トリカ</t>
    </rPh>
    <rPh sb="7" eb="9">
      <t>ダイスウ</t>
    </rPh>
    <rPh sb="9" eb="11">
      <t>イチラン</t>
    </rPh>
    <rPh sb="13" eb="15">
      <t>カヒョウ</t>
    </rPh>
    <rPh sb="19" eb="21">
      <t>ショウメイ</t>
    </rPh>
    <rPh sb="23" eb="25">
      <t>トリカ</t>
    </rPh>
    <rPh sb="26" eb="28">
      <t>ダイスウ</t>
    </rPh>
    <rPh sb="29" eb="31">
      <t>キサイ</t>
    </rPh>
    <phoneticPr fontId="5"/>
  </si>
  <si>
    <t>単位：台</t>
    <rPh sb="0" eb="2">
      <t>タンイ</t>
    </rPh>
    <rPh sb="3" eb="4">
      <t>ダイ</t>
    </rPh>
    <phoneticPr fontId="5"/>
  </si>
  <si>
    <t>器具更新</t>
    <rPh sb="0" eb="2">
      <t>キグ</t>
    </rPh>
    <rPh sb="2" eb="4">
      <t>コウシン</t>
    </rPh>
    <phoneticPr fontId="5"/>
  </si>
  <si>
    <t>ランプ交換</t>
    <rPh sb="3" eb="5">
      <t>コウカン</t>
    </rPh>
    <phoneticPr fontId="5"/>
  </si>
  <si>
    <t>その他（　　　　）</t>
    <rPh sb="2" eb="3">
      <t>タ</t>
    </rPh>
    <phoneticPr fontId="5"/>
  </si>
  <si>
    <t>1年目</t>
    <rPh sb="1" eb="2">
      <t>ネン</t>
    </rPh>
    <rPh sb="2" eb="3">
      <t>メ</t>
    </rPh>
    <phoneticPr fontId="5"/>
  </si>
  <si>
    <t>ESCOサービス</t>
    <phoneticPr fontId="5"/>
  </si>
  <si>
    <t>終了年度</t>
    <phoneticPr fontId="5"/>
  </si>
  <si>
    <t>ＥＳＣＯサービス</t>
    <phoneticPr fontId="5"/>
  </si>
  <si>
    <t>令和（年度）</t>
    <phoneticPr fontId="5"/>
  </si>
  <si>
    <t>3年目</t>
    <rPh sb="1" eb="2">
      <t>ネン</t>
    </rPh>
    <rPh sb="2" eb="3">
      <t>メ</t>
    </rPh>
    <phoneticPr fontId="5"/>
  </si>
  <si>
    <t>1年目金額</t>
    <rPh sb="1" eb="2">
      <t>ネン</t>
    </rPh>
    <rPh sb="2" eb="3">
      <t>メ</t>
    </rPh>
    <phoneticPr fontId="5"/>
  </si>
  <si>
    <t>２年目以降金額</t>
    <rPh sb="1" eb="3">
      <t>ネンメ</t>
    </rPh>
    <rPh sb="3" eb="5">
      <t>イコウ</t>
    </rPh>
    <rPh sb="5" eb="7">
      <t>キンガク</t>
    </rPh>
    <phoneticPr fontId="5"/>
  </si>
  <si>
    <t>１年目金額</t>
    <rPh sb="1" eb="2">
      <t>ネン</t>
    </rPh>
    <rPh sb="2" eb="3">
      <t>メ</t>
    </rPh>
    <phoneticPr fontId="5"/>
  </si>
  <si>
    <t>１年目金額</t>
    <rPh sb="1" eb="2">
      <t>ネン</t>
    </rPh>
    <rPh sb="2" eb="3">
      <t>メ</t>
    </rPh>
    <rPh sb="3" eb="5">
      <t>キンガク</t>
    </rPh>
    <phoneticPr fontId="5"/>
  </si>
  <si>
    <t>省エネルギー率（ＥＳＣＯサービス２年目以降）</t>
    <rPh sb="0" eb="1">
      <t>ショウ</t>
    </rPh>
    <rPh sb="6" eb="7">
      <t>リツ</t>
    </rPh>
    <rPh sb="17" eb="19">
      <t>ネンメ</t>
    </rPh>
    <rPh sb="19" eb="21">
      <t>イコウ</t>
    </rPh>
    <phoneticPr fontId="5"/>
  </si>
  <si>
    <r>
      <t>CO</t>
    </r>
    <r>
      <rPr>
        <sz val="8"/>
        <rFont val="ＭＳ ゴシック"/>
        <family val="3"/>
        <charset val="128"/>
      </rPr>
      <t>２</t>
    </r>
    <r>
      <rPr>
        <sz val="11"/>
        <rFont val="ＭＳ ゴシック"/>
        <family val="3"/>
        <charset val="128"/>
      </rPr>
      <t>削減率（ＥＳＣＯサービス２年目以降）</t>
    </r>
    <rPh sb="5" eb="6">
      <t>リツ</t>
    </rPh>
    <phoneticPr fontId="5"/>
  </si>
  <si>
    <r>
      <t>CO</t>
    </r>
    <r>
      <rPr>
        <sz val="8"/>
        <rFont val="ＭＳ ゴシック"/>
        <family val="3"/>
        <charset val="128"/>
      </rPr>
      <t>２</t>
    </r>
    <r>
      <rPr>
        <sz val="11"/>
        <rFont val="ＭＳ ゴシック"/>
        <family val="3"/>
        <charset val="128"/>
      </rPr>
      <t>削減量（ＥＳＣＯサービス２年目以降）</t>
    </r>
    <rPh sb="3" eb="6">
      <t>サクゲンリョウ</t>
    </rPh>
    <phoneticPr fontId="5"/>
  </si>
  <si>
    <t>(4)</t>
    <phoneticPr fontId="5"/>
  </si>
  <si>
    <t>(3)</t>
    <phoneticPr fontId="5"/>
  </si>
  <si>
    <t>削減保証額（ＥＳＣＯサービス２年目以降）</t>
    <phoneticPr fontId="5"/>
  </si>
  <si>
    <t>様式10-4</t>
    <phoneticPr fontId="5"/>
  </si>
  <si>
    <t>[円/年]　</t>
    <phoneticPr fontId="5"/>
  </si>
  <si>
    <t>ＬＥＤ照明について器具更新に積極性があること</t>
    <rPh sb="3" eb="5">
      <t>ショウメイ</t>
    </rPh>
    <rPh sb="9" eb="11">
      <t>キグ</t>
    </rPh>
    <rPh sb="11" eb="13">
      <t>コウシン</t>
    </rPh>
    <rPh sb="14" eb="17">
      <t>セッキョクセイ</t>
    </rPh>
    <phoneticPr fontId="5"/>
  </si>
  <si>
    <t>提案項目</t>
    <rPh sb="0" eb="2">
      <t>テイアン</t>
    </rPh>
    <rPh sb="2" eb="4">
      <t>コウモク</t>
    </rPh>
    <phoneticPr fontId="5"/>
  </si>
  <si>
    <t>・器具更新台数</t>
    <rPh sb="1" eb="3">
      <t>キグ</t>
    </rPh>
    <rPh sb="3" eb="5">
      <t>コウシン</t>
    </rPh>
    <rPh sb="5" eb="7">
      <t>ダイスウ</t>
    </rPh>
    <phoneticPr fontId="5"/>
  </si>
  <si>
    <t>・ランプ交換台数</t>
    <rPh sb="4" eb="6">
      <t>コウカン</t>
    </rPh>
    <rPh sb="6" eb="8">
      <t>ダイスウ</t>
    </rPh>
    <phoneticPr fontId="5"/>
  </si>
  <si>
    <t>先端性のある技術、独自性や特殊なノウハウ
要求を上回る意欲的な提案</t>
    <rPh sb="0" eb="3">
      <t>センタンセイ</t>
    </rPh>
    <rPh sb="6" eb="8">
      <t>ギジュツ</t>
    </rPh>
    <rPh sb="9" eb="12">
      <t>ドクジセイ</t>
    </rPh>
    <rPh sb="13" eb="15">
      <t>トクシュ</t>
    </rPh>
    <rPh sb="21" eb="23">
      <t>ヨウキュウ</t>
    </rPh>
    <rPh sb="24" eb="26">
      <t>ウワマワ</t>
    </rPh>
    <rPh sb="27" eb="30">
      <t>イヨクテキ</t>
    </rPh>
    <rPh sb="31" eb="33">
      <t>テイアン</t>
    </rPh>
    <phoneticPr fontId="5"/>
  </si>
  <si>
    <t>(13)</t>
    <phoneticPr fontId="5"/>
  </si>
  <si>
    <t>(14)</t>
    <phoneticPr fontId="5"/>
  </si>
  <si>
    <t>(15)</t>
    <phoneticPr fontId="5"/>
  </si>
  <si>
    <t>品質管理、工事完了期限、設備引き渡しへの信頼性
施設の運営・業務に配慮がある</t>
    <rPh sb="0" eb="2">
      <t>ヒンシツ</t>
    </rPh>
    <rPh sb="2" eb="4">
      <t>カンリ</t>
    </rPh>
    <rPh sb="5" eb="7">
      <t>コウジ</t>
    </rPh>
    <rPh sb="7" eb="9">
      <t>カンリョウ</t>
    </rPh>
    <rPh sb="9" eb="11">
      <t>キゲン</t>
    </rPh>
    <rPh sb="12" eb="14">
      <t>セツビ</t>
    </rPh>
    <rPh sb="14" eb="17">
      <t>ヒキワタ</t>
    </rPh>
    <rPh sb="20" eb="23">
      <t>シンライセイ</t>
    </rPh>
    <rPh sb="24" eb="26">
      <t>シセツ</t>
    </rPh>
    <rPh sb="27" eb="29">
      <t>ウンエイ</t>
    </rPh>
    <rPh sb="30" eb="32">
      <t>ギョウム</t>
    </rPh>
    <rPh sb="33" eb="35">
      <t>ハイリョ</t>
    </rPh>
    <phoneticPr fontId="5"/>
  </si>
  <si>
    <t>(16)</t>
    <phoneticPr fontId="5"/>
  </si>
  <si>
    <t>(17)</t>
    <phoneticPr fontId="5"/>
  </si>
  <si>
    <t>(18)</t>
    <phoneticPr fontId="5"/>
  </si>
  <si>
    <t>　・ESCOサービス料（ＥＳＣＯサービス２年目以降）　　　　　　　　　　　　　　　　　</t>
    <rPh sb="10" eb="11">
      <t>リョウ</t>
    </rPh>
    <phoneticPr fontId="5"/>
  </si>
  <si>
    <t>　・ESCOサービス料（ＥＳＣＯサービス１年目）　　　　　　　　　　　</t>
    <rPh sb="10" eb="11">
      <t>リョウ</t>
    </rPh>
    <phoneticPr fontId="5"/>
  </si>
  <si>
    <t>■　ＬＥＤ照明　消費電力削減量計算シート</t>
    <rPh sb="5" eb="7">
      <t>ショウメイ</t>
    </rPh>
    <rPh sb="8" eb="10">
      <t>ショウヒ</t>
    </rPh>
    <rPh sb="10" eb="12">
      <t>デンリョク</t>
    </rPh>
    <rPh sb="12" eb="14">
      <t>サクゲン</t>
    </rPh>
    <rPh sb="14" eb="15">
      <t>リョウ</t>
    </rPh>
    <rPh sb="15" eb="17">
      <t>ケイサン</t>
    </rPh>
    <phoneticPr fontId="84"/>
  </si>
  <si>
    <t>２年度工事分</t>
    <rPh sb="1" eb="3">
      <t>ネンド</t>
    </rPh>
    <rPh sb="3" eb="5">
      <t>コウジ</t>
    </rPh>
    <rPh sb="5" eb="6">
      <t>ブン</t>
    </rPh>
    <phoneticPr fontId="5"/>
  </si>
  <si>
    <t>初年度工事分</t>
    <rPh sb="0" eb="3">
      <t>ショネンド</t>
    </rPh>
    <rPh sb="3" eb="5">
      <t>コウジ</t>
    </rPh>
    <rPh sb="5" eb="6">
      <t>ブン</t>
    </rPh>
    <phoneticPr fontId="5"/>
  </si>
  <si>
    <t>計（税抜）</t>
    <rPh sb="0" eb="1">
      <t>ケイ</t>
    </rPh>
    <rPh sb="3" eb="4">
      <t>ヌ</t>
    </rPh>
    <phoneticPr fontId="5"/>
  </si>
  <si>
    <t>計（税抜）</t>
    <rPh sb="0" eb="1">
      <t>ケイ</t>
    </rPh>
    <rPh sb="2" eb="3">
      <t>ゼイ</t>
    </rPh>
    <rPh sb="3" eb="4">
      <t>ヌ</t>
    </rPh>
    <phoneticPr fontId="5"/>
  </si>
  <si>
    <t>小計（税込）</t>
    <rPh sb="0" eb="2">
      <t>ショウケイ</t>
    </rPh>
    <rPh sb="3" eb="5">
      <t>ゼイコミ</t>
    </rPh>
    <rPh sb="4" eb="5">
      <t>コ</t>
    </rPh>
    <phoneticPr fontId="5"/>
  </si>
  <si>
    <t>計（税込）</t>
    <phoneticPr fontId="5"/>
  </si>
  <si>
    <t>補助金対象経費（税抜）</t>
    <rPh sb="8" eb="9">
      <t>ゼイ</t>
    </rPh>
    <rPh sb="9" eb="10">
      <t>ヌ</t>
    </rPh>
    <phoneticPr fontId="5"/>
  </si>
  <si>
    <t>⑤</t>
    <phoneticPr fontId="5"/>
  </si>
  <si>
    <t>④</t>
    <phoneticPr fontId="5"/>
  </si>
  <si>
    <t>③</t>
    <phoneticPr fontId="5"/>
  </si>
  <si>
    <t>②</t>
    <phoneticPr fontId="5"/>
  </si>
  <si>
    <t>①</t>
    <phoneticPr fontId="5"/>
  </si>
  <si>
    <t>・先端性のある技術や独自性、特殊なノウハウ、また、要求仕様を上回る</t>
    <rPh sb="1" eb="4">
      <t>センタンセイ</t>
    </rPh>
    <rPh sb="7" eb="9">
      <t>ギジュツ</t>
    </rPh>
    <rPh sb="10" eb="13">
      <t>ドクジセイ</t>
    </rPh>
    <rPh sb="14" eb="16">
      <t>トクシュ</t>
    </rPh>
    <phoneticPr fontId="4"/>
  </si>
  <si>
    <t>意欲的な提案について</t>
    <phoneticPr fontId="5"/>
  </si>
  <si>
    <t>維持管理業務を行う上で、コスト削減及びサービス水準の向上等の視点でアピールポイントを記載する。</t>
    <rPh sb="0" eb="2">
      <t>イジ</t>
    </rPh>
    <rPh sb="42" eb="44">
      <t>キサイ</t>
    </rPh>
    <phoneticPr fontId="6"/>
  </si>
  <si>
    <t>上記合計金額の内</t>
    <rPh sb="0" eb="2">
      <t>ジョウキ</t>
    </rPh>
    <rPh sb="2" eb="4">
      <t>ゴウケイ</t>
    </rPh>
    <rPh sb="4" eb="6">
      <t>キンガク</t>
    </rPh>
    <rPh sb="7" eb="8">
      <t>ウチ</t>
    </rPh>
    <phoneticPr fontId="5"/>
  </si>
  <si>
    <t>補助金対象外経費（税抜）</t>
    <rPh sb="9" eb="10">
      <t>ゼイ</t>
    </rPh>
    <rPh sb="10" eb="11">
      <t>ヌ</t>
    </rPh>
    <phoneticPr fontId="5"/>
  </si>
  <si>
    <t>■光熱水費等削減保証</t>
    <phoneticPr fontId="5"/>
  </si>
  <si>
    <t>【全施設のまとめ】</t>
    <rPh sb="1" eb="4">
      <t>ゼンシセツ</t>
    </rPh>
    <phoneticPr fontId="5"/>
  </si>
  <si>
    <t>【施設名：　　　　　　　　　　　　　　　　　　】</t>
    <rPh sb="1" eb="3">
      <t>シセツ</t>
    </rPh>
    <rPh sb="3" eb="4">
      <t>メイ</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</si>
  <si>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t>
    </r>
    <r>
      <rPr>
        <sz val="11"/>
        <color rgb="FFFF0000"/>
        <rFont val="ＭＳ Ｐゴシック"/>
        <family val="3"/>
        <charset val="128"/>
        <scheme val="minor"/>
      </rPr>
      <t xml:space="preserve"> m</t>
    </r>
    <r>
      <rPr>
        <vertAlign val="superscript"/>
        <sz val="11"/>
        <color rgb="FFFF0000"/>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</si>
  <si>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</si>
  <si>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※改修項目番号は様式10-3-1,2と整合をとること。</t>
    <phoneticPr fontId="5"/>
  </si>
  <si>
    <t>※改修項目番号は様式10-3-1,2と整合をとること。</t>
    <rPh sb="1" eb="3">
      <t>カイシュウ</t>
    </rPh>
    <rPh sb="3" eb="5">
      <t>コウモク</t>
    </rPh>
    <rPh sb="5" eb="7">
      <t>バンゴウ</t>
    </rPh>
    <rPh sb="8" eb="10">
      <t>ヨウシキ</t>
    </rPh>
    <rPh sb="19" eb="21">
      <t>セイゴウ</t>
    </rPh>
    <phoneticPr fontId="5"/>
  </si>
  <si>
    <t>m3 = 1 Nm3にて換算</t>
    <phoneticPr fontId="5"/>
  </si>
  <si>
    <t>ガスは</t>
    <phoneticPr fontId="5"/>
  </si>
  <si>
    <t xml:space="preserve"> ： 様式9-6 「計測・検証費」 より自動転記</t>
    <rPh sb="13" eb="15">
      <t>ケンショウ</t>
    </rPh>
    <phoneticPr fontId="5"/>
  </si>
  <si>
    <t>再生可能エネルギー設備導入に係る固定価格買取制度（FIT）等の活用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29" eb="30">
      <t>ナド</t>
    </rPh>
    <rPh sb="31" eb="33">
      <t>カツヨウ</t>
    </rPh>
    <phoneticPr fontId="5"/>
  </si>
  <si>
    <t>固定価格買取制度（FIT）等の活用</t>
    <rPh sb="0" eb="2">
      <t>コテイ</t>
    </rPh>
    <rPh sb="2" eb="4">
      <t>カカク</t>
    </rPh>
    <rPh sb="4" eb="6">
      <t>カイトリ</t>
    </rPh>
    <rPh sb="6" eb="8">
      <t>セイド</t>
    </rPh>
    <rPh sb="13" eb="14">
      <t>ナド</t>
    </rPh>
    <rPh sb="15" eb="17">
      <t>カツヨウ</t>
    </rPh>
    <phoneticPr fontId="5"/>
  </si>
  <si>
    <t>特記ESCO募集要項
12,18ページによる</t>
    <rPh sb="0" eb="2">
      <t>トッキ</t>
    </rPh>
    <rPh sb="6" eb="8">
      <t>ボシュウ</t>
    </rPh>
    <rPh sb="8" eb="10">
      <t>ヨウコウ</t>
    </rPh>
    <phoneticPr fontId="5"/>
  </si>
  <si>
    <t>特記ESCO募集要項
9,17ページによる</t>
    <rPh sb="0" eb="2">
      <t>トッキ</t>
    </rPh>
    <rPh sb="6" eb="8">
      <t>ボシュウ</t>
    </rPh>
    <rPh sb="8" eb="10">
      <t>ヨウコウ</t>
    </rPh>
    <phoneticPr fontId="5"/>
  </si>
  <si>
    <t>特記ESCO募集要項
9,17ページによる</t>
    <phoneticPr fontId="5"/>
  </si>
  <si>
    <t>本件事業において資金調達を予定している企業について、現在借入残高のある長期借入の金額とその借入条件等及び</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phoneticPr fontId="5"/>
  </si>
  <si>
    <t>短期資金の借入条件を記入する。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</si>
</sst>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Red]\(0.0\)"/>
    <numFmt numFmtId="189" formatCode="#,##0\ &quot;円/年&quot;"/>
    <numFmt numFmtId="190" formatCode="#,##0.000_ ;[Red]\-#,##0.000\ "/>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9.5"/>
      <name val="ＭＳ Ｐゴシック"/>
      <family val="3"/>
      <charset val="128"/>
    </font>
    <font>
      <sz val="11"/>
      <color theme="1"/>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u/>
      <sz val="20"/>
      <name val="ＭＳ Ｐゴシック"/>
      <family val="3"/>
      <charset val="128"/>
    </font>
    <font>
      <sz val="10.5"/>
      <color rgb="FFFF0000"/>
      <name val="ＭＳ 明朝"/>
      <family val="1"/>
      <charset val="128"/>
    </font>
    <font>
      <sz val="11"/>
      <color theme="0"/>
      <name val="ＭＳ ゴシック"/>
      <family val="3"/>
      <charset val="128"/>
    </font>
    <font>
      <sz val="14"/>
      <color theme="1"/>
      <name val="ＭＳ Ｐゴシック"/>
      <family val="3"/>
      <charset val="128"/>
    </font>
    <font>
      <sz val="11"/>
      <color theme="1"/>
      <name val="ＭＳ ゴシック"/>
      <family val="3"/>
      <charset val="128"/>
    </font>
    <font>
      <sz val="12"/>
      <color theme="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16"/>
      <name val="ＭＳ ゴシック"/>
      <family val="3"/>
      <charset val="128"/>
    </font>
    <font>
      <sz val="16"/>
      <name val="ＭＳ ゴシック"/>
      <family val="3"/>
      <charset val="128"/>
    </font>
    <font>
      <u/>
      <sz val="14"/>
      <name val="ＭＳ ゴシック"/>
      <family val="3"/>
      <charset val="128"/>
    </font>
    <font>
      <b/>
      <u/>
      <sz val="16"/>
      <name val="ＭＳ ゴシック"/>
      <family val="3"/>
      <charset val="128"/>
    </font>
    <font>
      <sz val="8"/>
      <name val="ＭＳ ゴシック"/>
      <family val="3"/>
      <charset val="128"/>
    </font>
    <font>
      <sz val="11"/>
      <color rgb="FFFF0000"/>
      <name val="ＭＳ Ｐゴシック"/>
      <family val="3"/>
      <charset val="128"/>
      <scheme val="minor"/>
    </font>
    <font>
      <vertAlign val="superscript"/>
      <sz val="11"/>
      <color rgb="FFFF0000"/>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2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theme="1"/>
      </top>
      <bottom style="thin">
        <color indexed="64"/>
      </bottom>
      <diagonal/>
    </border>
    <border>
      <left style="hair">
        <color indexed="64"/>
      </left>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s>
  <cellStyleXfs count="26">
    <xf numFmtId="0" fontId="0"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20" fillId="0" borderId="0" applyFont="0" applyFill="0" applyBorder="0" applyAlignment="0" applyProtection="0"/>
    <xf numFmtId="0" fontId="21" fillId="0" borderId="0">
      <alignment vertical="center"/>
    </xf>
    <xf numFmtId="0" fontId="2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81" fillId="0" borderId="0"/>
    <xf numFmtId="0" fontId="4"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02">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3" xfId="0" applyBorder="1"/>
    <xf numFmtId="0" fontId="0" fillId="0" borderId="0" xfId="0" applyFill="1" applyBorder="1"/>
    <xf numFmtId="0" fontId="0" fillId="0" borderId="0" xfId="0" applyFont="1" applyFill="1" applyBorder="1"/>
    <xf numFmtId="0" fontId="4" fillId="0" borderId="0" xfId="0" applyFont="1" applyFill="1" applyBorder="1"/>
    <xf numFmtId="0" fontId="0" fillId="0" borderId="8" xfId="0" applyBorder="1"/>
    <xf numFmtId="0" fontId="6" fillId="0" borderId="0" xfId="0" applyFont="1" applyAlignment="1">
      <alignment horizontal="right"/>
    </xf>
    <xf numFmtId="0" fontId="6" fillId="0" borderId="0" xfId="0" applyFont="1" applyAlignment="1">
      <alignment horizontal="centerContinuous"/>
    </xf>
    <xf numFmtId="0" fontId="0" fillId="0" borderId="0" xfId="0" applyAlignment="1">
      <alignment horizontal="centerContinuous"/>
    </xf>
    <xf numFmtId="0" fontId="7" fillId="0" borderId="0" xfId="0" applyFont="1"/>
    <xf numFmtId="0" fontId="6" fillId="0" borderId="0" xfId="0" quotePrefix="1" applyFont="1" applyAlignment="1">
      <alignment horizontal="right"/>
    </xf>
    <xf numFmtId="0" fontId="6"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6" fillId="0" borderId="0" xfId="0" applyFont="1" applyBorder="1" applyAlignment="1">
      <alignment horizontal="right"/>
    </xf>
    <xf numFmtId="0" fontId="6"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8" fillId="0" borderId="0" xfId="0" applyFont="1" applyFill="1" applyBorder="1"/>
    <xf numFmtId="0" fontId="8" fillId="0" borderId="35" xfId="0" applyFont="1" applyFill="1" applyBorder="1"/>
    <xf numFmtId="0" fontId="8" fillId="0" borderId="35" xfId="0" applyFont="1" applyBorder="1"/>
    <xf numFmtId="0" fontId="8" fillId="0" borderId="36" xfId="0" applyFont="1" applyBorder="1"/>
    <xf numFmtId="38" fontId="0" fillId="0" borderId="0" xfId="0" applyNumberFormat="1"/>
    <xf numFmtId="0" fontId="8" fillId="0" borderId="5" xfId="0" applyFont="1" applyBorder="1"/>
    <xf numFmtId="0" fontId="8" fillId="0" borderId="36" xfId="0" applyFont="1" applyFill="1" applyBorder="1"/>
    <xf numFmtId="0" fontId="8" fillId="0" borderId="0" xfId="0" applyFont="1" applyFill="1" applyBorder="1" applyAlignment="1">
      <alignment horizontal="right"/>
    </xf>
    <xf numFmtId="0" fontId="4" fillId="0" borderId="0" xfId="0" applyFont="1"/>
    <xf numFmtId="0" fontId="4" fillId="0" borderId="0" xfId="0" applyFont="1" applyBorder="1"/>
    <xf numFmtId="0" fontId="10" fillId="0" borderId="0" xfId="0" applyFont="1" applyBorder="1"/>
    <xf numFmtId="0" fontId="10" fillId="0" borderId="0" xfId="0" applyFont="1"/>
    <xf numFmtId="0" fontId="4" fillId="0" borderId="0" xfId="0" applyFont="1" applyAlignment="1">
      <alignment horizontal="centerContinuous"/>
    </xf>
    <xf numFmtId="0" fontId="13" fillId="0" borderId="0" xfId="0" applyFont="1" applyBorder="1"/>
    <xf numFmtId="0" fontId="10" fillId="0" borderId="4" xfId="0" applyFont="1" applyBorder="1"/>
    <xf numFmtId="0" fontId="0" fillId="0" borderId="0" xfId="0" applyAlignment="1">
      <alignment horizontal="right"/>
    </xf>
    <xf numFmtId="0" fontId="10" fillId="0" borderId="10" xfId="0" applyFont="1" applyBorder="1"/>
    <xf numFmtId="0" fontId="10" fillId="0" borderId="11" xfId="0" applyFont="1" applyBorder="1"/>
    <xf numFmtId="0" fontId="10" fillId="0" borderId="71" xfId="0" applyFont="1" applyFill="1" applyBorder="1" applyAlignment="1">
      <alignment horizontal="center"/>
    </xf>
    <xf numFmtId="0" fontId="10" fillId="0" borderId="49" xfId="0" applyFont="1" applyBorder="1" applyAlignment="1">
      <alignment horizontal="center"/>
    </xf>
    <xf numFmtId="0" fontId="10" fillId="0" borderId="40" xfId="0" applyFont="1" applyBorder="1"/>
    <xf numFmtId="0" fontId="10" fillId="0" borderId="41" xfId="0" applyFont="1" applyBorder="1"/>
    <xf numFmtId="0" fontId="10" fillId="0" borderId="53" xfId="0" applyFont="1" applyFill="1" applyBorder="1" applyAlignment="1">
      <alignment horizontal="center"/>
    </xf>
    <xf numFmtId="0" fontId="10" fillId="0" borderId="55" xfId="0" applyFont="1" applyBorder="1" applyAlignment="1">
      <alignment horizontal="center"/>
    </xf>
    <xf numFmtId="0" fontId="10" fillId="0" borderId="75" xfId="0" applyFont="1" applyBorder="1"/>
    <xf numFmtId="0" fontId="10" fillId="0" borderId="76" xfId="0" applyFont="1" applyBorder="1"/>
    <xf numFmtId="0" fontId="10" fillId="0" borderId="1" xfId="0" applyFont="1" applyBorder="1"/>
    <xf numFmtId="0" fontId="10" fillId="0" borderId="4" xfId="0" applyFont="1" applyFill="1" applyBorder="1"/>
    <xf numFmtId="0" fontId="10" fillId="0" borderId="65" xfId="0" applyFont="1" applyFill="1" applyBorder="1"/>
    <xf numFmtId="0" fontId="10" fillId="0" borderId="1" xfId="0" applyFont="1" applyFill="1" applyBorder="1"/>
    <xf numFmtId="0" fontId="10" fillId="0" borderId="2" xfId="0" applyFont="1" applyFill="1" applyBorder="1"/>
    <xf numFmtId="0" fontId="10" fillId="0" borderId="83" xfId="0" applyFont="1" applyFill="1" applyBorder="1"/>
    <xf numFmtId="0" fontId="10" fillId="0" borderId="63" xfId="0" applyFont="1" applyFill="1" applyBorder="1"/>
    <xf numFmtId="0" fontId="10" fillId="0" borderId="86" xfId="0" applyFont="1" applyFill="1" applyBorder="1"/>
    <xf numFmtId="0" fontId="10" fillId="0" borderId="58" xfId="0" applyFont="1" applyFill="1" applyBorder="1"/>
    <xf numFmtId="0" fontId="10" fillId="0" borderId="7" xfId="0" applyFont="1" applyBorder="1"/>
    <xf numFmtId="0" fontId="10" fillId="0" borderId="87" xfId="0" applyFont="1" applyBorder="1"/>
    <xf numFmtId="0" fontId="10" fillId="0" borderId="91" xfId="0" applyFont="1" applyBorder="1"/>
    <xf numFmtId="0" fontId="10" fillId="0" borderId="92" xfId="0" applyFont="1" applyBorder="1"/>
    <xf numFmtId="0" fontId="10" fillId="0" borderId="84" xfId="0" applyFont="1" applyBorder="1"/>
    <xf numFmtId="0" fontId="10" fillId="0" borderId="63" xfId="0" applyFont="1" applyBorder="1"/>
    <xf numFmtId="0" fontId="10" fillId="0" borderId="2" xfId="0" applyFont="1" applyBorder="1"/>
    <xf numFmtId="0" fontId="10" fillId="0" borderId="81" xfId="0" applyFont="1" applyBorder="1"/>
    <xf numFmtId="0" fontId="10" fillId="0" borderId="33" xfId="0" applyFont="1" applyBorder="1"/>
    <xf numFmtId="0" fontId="6"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6" fillId="0" borderId="0" xfId="0" applyFont="1" applyFill="1" applyAlignment="1">
      <alignment horizontal="right"/>
    </xf>
    <xf numFmtId="0" fontId="0" fillId="0" borderId="0" xfId="0" applyFill="1" applyBorder="1" applyAlignment="1">
      <alignment horizontal="right"/>
    </xf>
    <xf numFmtId="0" fontId="7" fillId="0" borderId="0" xfId="0" applyFont="1" applyBorder="1"/>
    <xf numFmtId="0" fontId="7" fillId="0" borderId="0" xfId="0" applyFont="1" applyBorder="1" applyAlignment="1">
      <alignment horizontal="centerContinuous"/>
    </xf>
    <xf numFmtId="0" fontId="8" fillId="0" borderId="0" xfId="0" applyFont="1" applyBorder="1"/>
    <xf numFmtId="0" fontId="8" fillId="0" borderId="0" xfId="0" applyFont="1" applyBorder="1" applyAlignment="1">
      <alignment horizontal="centerContinuous"/>
    </xf>
    <xf numFmtId="0" fontId="0" fillId="0" borderId="0" xfId="0" applyFont="1"/>
    <xf numFmtId="0" fontId="10" fillId="0" borderId="0" xfId="4" applyFont="1">
      <alignment vertical="center"/>
    </xf>
    <xf numFmtId="0" fontId="25" fillId="0" borderId="0" xfId="4" applyFont="1" applyBorder="1">
      <alignment vertical="center"/>
    </xf>
    <xf numFmtId="0" fontId="25" fillId="0" borderId="105" xfId="4" applyFont="1" applyBorder="1" applyAlignment="1">
      <alignment vertical="center"/>
    </xf>
    <xf numFmtId="0" fontId="25" fillId="0" borderId="103" xfId="4" applyFont="1" applyBorder="1" applyAlignment="1">
      <alignment vertical="center"/>
    </xf>
    <xf numFmtId="0" fontId="26" fillId="0" borderId="107" xfId="4" applyFont="1" applyBorder="1">
      <alignment vertical="center"/>
    </xf>
    <xf numFmtId="0" fontId="25" fillId="0" borderId="48" xfId="4" applyFont="1" applyBorder="1">
      <alignment vertical="center"/>
    </xf>
    <xf numFmtId="0" fontId="25" fillId="0" borderId="37" xfId="4" applyFont="1" applyBorder="1" applyAlignment="1">
      <alignment vertical="top"/>
    </xf>
    <xf numFmtId="0" fontId="25" fillId="0" borderId="2" xfId="4" applyFont="1" applyBorder="1" applyAlignment="1">
      <alignment vertical="top"/>
    </xf>
    <xf numFmtId="0" fontId="25" fillId="0" borderId="39" xfId="4" applyFont="1" applyBorder="1" applyAlignment="1">
      <alignment vertical="top"/>
    </xf>
    <xf numFmtId="0" fontId="25" fillId="0" borderId="21" xfId="4" applyFont="1" applyBorder="1" applyAlignment="1">
      <alignment vertical="top"/>
    </xf>
    <xf numFmtId="0" fontId="25" fillId="0" borderId="0" xfId="4" applyFont="1" applyBorder="1" applyAlignment="1">
      <alignment vertical="top"/>
    </xf>
    <xf numFmtId="0" fontId="25" fillId="0" borderId="22" xfId="4" applyFont="1" applyBorder="1" applyAlignment="1">
      <alignment vertical="top"/>
    </xf>
    <xf numFmtId="0" fontId="25" fillId="0" borderId="21" xfId="4" applyFont="1" applyBorder="1" applyAlignment="1">
      <alignment vertical="center"/>
    </xf>
    <xf numFmtId="0" fontId="25" fillId="0" borderId="0" xfId="4" applyFont="1" applyBorder="1" applyAlignment="1">
      <alignment vertical="center"/>
    </xf>
    <xf numFmtId="0" fontId="26" fillId="0" borderId="25" xfId="4" applyFont="1" applyBorder="1">
      <alignment vertical="center"/>
    </xf>
    <xf numFmtId="0" fontId="25" fillId="0" borderId="26" xfId="4" applyFont="1" applyBorder="1" applyAlignment="1">
      <alignment vertical="center"/>
    </xf>
    <xf numFmtId="0" fontId="25" fillId="0" borderId="25" xfId="4" applyFont="1" applyBorder="1" applyAlignment="1">
      <alignment vertical="center"/>
    </xf>
    <xf numFmtId="0" fontId="25" fillId="0" borderId="48" xfId="4" applyFont="1" applyBorder="1" applyAlignment="1">
      <alignment vertical="center"/>
    </xf>
    <xf numFmtId="0" fontId="25" fillId="0" borderId="108" xfId="4" applyFont="1" applyBorder="1">
      <alignment vertical="center"/>
    </xf>
    <xf numFmtId="0" fontId="25" fillId="0" borderId="26" xfId="4" applyFont="1" applyFill="1" applyBorder="1" applyAlignment="1">
      <alignment vertical="center"/>
    </xf>
    <xf numFmtId="0" fontId="25" fillId="0" borderId="0" xfId="4" applyFont="1" applyFill="1" applyBorder="1" applyAlignment="1">
      <alignment vertical="top"/>
    </xf>
    <xf numFmtId="0" fontId="22" fillId="0" borderId="0" xfId="5"/>
    <xf numFmtId="0" fontId="22" fillId="0" borderId="5" xfId="5" applyFill="1" applyBorder="1" applyAlignment="1">
      <alignment horizontal="center" vertical="center"/>
    </xf>
    <xf numFmtId="0" fontId="22" fillId="0" borderId="111" xfId="5" applyBorder="1" applyAlignment="1">
      <alignment horizontal="center"/>
    </xf>
    <xf numFmtId="0" fontId="22" fillId="0" borderId="18" xfId="5" applyBorder="1" applyAlignment="1">
      <alignment horizontal="center"/>
    </xf>
    <xf numFmtId="0" fontId="22" fillId="0" borderId="15" xfId="5" applyBorder="1" applyAlignment="1">
      <alignment vertical="center"/>
    </xf>
    <xf numFmtId="0" fontId="22" fillId="0" borderId="16" xfId="5" applyBorder="1" applyAlignment="1">
      <alignment vertical="center"/>
    </xf>
    <xf numFmtId="0" fontId="22"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1" fillId="0" borderId="0" xfId="5" applyFont="1" applyBorder="1" applyAlignment="1">
      <alignment vertical="center"/>
    </xf>
    <xf numFmtId="0" fontId="31" fillId="0" borderId="0" xfId="5" applyFont="1" applyBorder="1" applyAlignment="1">
      <alignment horizontal="center" vertical="center"/>
    </xf>
    <xf numFmtId="176" fontId="0" fillId="0" borderId="0" xfId="0" applyNumberFormat="1" applyAlignment="1">
      <alignment horizontal="center" vertical="center"/>
    </xf>
    <xf numFmtId="0" fontId="24"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7" fillId="0" borderId="0" xfId="0" applyFont="1" applyBorder="1"/>
    <xf numFmtId="38" fontId="17" fillId="0" borderId="0" xfId="6" applyFont="1" applyAlignment="1">
      <alignment vertical="center"/>
    </xf>
    <xf numFmtId="38" fontId="17" fillId="0" borderId="0" xfId="6" applyFont="1" applyAlignment="1">
      <alignment horizontal="centerContinuous" vertical="center"/>
    </xf>
    <xf numFmtId="38" fontId="17" fillId="0" borderId="4" xfId="6" applyFont="1" applyBorder="1" applyAlignment="1">
      <alignment vertical="center"/>
    </xf>
    <xf numFmtId="0" fontId="8" fillId="0" borderId="0" xfId="0" applyFont="1" applyAlignment="1">
      <alignment horizontal="centerContinuous"/>
    </xf>
    <xf numFmtId="0" fontId="19" fillId="0" borderId="0" xfId="0" applyFont="1" applyFill="1" applyBorder="1" applyAlignment="1">
      <alignment horizontal="centerContinuous"/>
    </xf>
    <xf numFmtId="38" fontId="17"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horizontal="left"/>
    </xf>
    <xf numFmtId="0" fontId="17" fillId="0" borderId="0" xfId="0" applyFont="1" applyBorder="1" applyAlignment="1">
      <alignment horizontal="left"/>
    </xf>
    <xf numFmtId="38" fontId="17" fillId="0" borderId="0" xfId="7" applyFont="1" applyAlignment="1">
      <alignment vertical="center"/>
    </xf>
    <xf numFmtId="38" fontId="17" fillId="0" borderId="2" xfId="7" applyFont="1" applyBorder="1" applyAlignment="1">
      <alignment vertical="center"/>
    </xf>
    <xf numFmtId="38" fontId="17" fillId="0" borderId="4" xfId="7" applyFont="1" applyBorder="1" applyAlignment="1">
      <alignment vertical="center"/>
    </xf>
    <xf numFmtId="38" fontId="17" fillId="0" borderId="0" xfId="7" applyFont="1" applyBorder="1" applyAlignment="1">
      <alignment vertical="center"/>
    </xf>
    <xf numFmtId="38" fontId="17" fillId="0" borderId="6" xfId="7" applyFont="1" applyBorder="1" applyAlignment="1">
      <alignment vertical="center"/>
    </xf>
    <xf numFmtId="38" fontId="18" fillId="0" borderId="0" xfId="7" applyFont="1" applyBorder="1" applyAlignment="1">
      <alignment vertical="center"/>
    </xf>
    <xf numFmtId="38" fontId="17" fillId="0" borderId="0" xfId="7" applyFont="1" applyFill="1" applyAlignment="1">
      <alignment vertical="center"/>
    </xf>
    <xf numFmtId="38" fontId="17" fillId="0" borderId="8" xfId="7" applyFont="1" applyBorder="1" applyAlignment="1">
      <alignment vertical="center"/>
    </xf>
    <xf numFmtId="38" fontId="32" fillId="0" borderId="7" xfId="7" applyFont="1" applyBorder="1" applyAlignment="1">
      <alignment vertical="center"/>
    </xf>
    <xf numFmtId="38" fontId="32" fillId="0" borderId="4" xfId="7" applyFont="1" applyBorder="1" applyAlignment="1">
      <alignment vertical="center"/>
    </xf>
    <xf numFmtId="38" fontId="32" fillId="0" borderId="37" xfId="7" applyFont="1" applyBorder="1" applyAlignment="1">
      <alignment vertical="center"/>
    </xf>
    <xf numFmtId="38" fontId="32" fillId="0" borderId="5" xfId="7" applyFont="1" applyBorder="1" applyAlignment="1">
      <alignment vertical="center"/>
    </xf>
    <xf numFmtId="38" fontId="32" fillId="0" borderId="1" xfId="7" applyFont="1" applyBorder="1" applyAlignment="1">
      <alignment vertical="center"/>
    </xf>
    <xf numFmtId="38" fontId="17" fillId="0" borderId="7" xfId="7" applyFont="1" applyBorder="1" applyAlignment="1">
      <alignment vertical="center"/>
    </xf>
    <xf numFmtId="38" fontId="17" fillId="0" borderId="9" xfId="7" applyFont="1" applyBorder="1" applyAlignment="1">
      <alignment vertical="center"/>
    </xf>
    <xf numFmtId="38" fontId="17" fillId="0" borderId="0" xfId="7" applyFont="1" applyFill="1" applyBorder="1" applyAlignment="1">
      <alignment vertical="center"/>
    </xf>
    <xf numFmtId="38" fontId="32" fillId="0" borderId="30" xfId="7" applyFont="1" applyBorder="1" applyAlignment="1">
      <alignment horizontal="center" vertical="center"/>
    </xf>
    <xf numFmtId="38" fontId="32" fillId="0" borderId="43" xfId="7" applyFont="1" applyBorder="1" applyAlignment="1">
      <alignment horizontal="center" vertical="center"/>
    </xf>
    <xf numFmtId="38" fontId="32" fillId="0" borderId="67" xfId="7" applyFont="1" applyBorder="1" applyAlignment="1">
      <alignment vertical="center"/>
    </xf>
    <xf numFmtId="38" fontId="32" fillId="0" borderId="17" xfId="7" applyFont="1" applyBorder="1" applyAlignment="1">
      <alignment vertical="center"/>
    </xf>
    <xf numFmtId="38" fontId="32" fillId="0" borderId="24" xfId="7" applyFont="1" applyBorder="1" applyAlignment="1">
      <alignment vertical="center"/>
    </xf>
    <xf numFmtId="38" fontId="32" fillId="0" borderId="32" xfId="7" applyFont="1" applyBorder="1" applyAlignment="1">
      <alignment vertical="center"/>
    </xf>
    <xf numFmtId="38" fontId="32" fillId="0" borderId="21" xfId="7" applyFont="1" applyBorder="1" applyAlignment="1">
      <alignment vertical="center"/>
    </xf>
    <xf numFmtId="38" fontId="32" fillId="0" borderId="142" xfId="7" applyFont="1" applyBorder="1" applyAlignment="1">
      <alignment vertical="center"/>
    </xf>
    <xf numFmtId="0" fontId="17" fillId="0" borderId="1" xfId="0" applyFont="1" applyBorder="1" applyAlignment="1">
      <alignment horizontal="left"/>
    </xf>
    <xf numFmtId="0" fontId="17" fillId="0" borderId="3" xfId="0" applyFont="1" applyBorder="1"/>
    <xf numFmtId="0" fontId="17" fillId="0" borderId="4" xfId="0" applyFont="1" applyBorder="1" applyAlignment="1">
      <alignment horizontal="left"/>
    </xf>
    <xf numFmtId="0" fontId="17" fillId="0" borderId="6" xfId="0" applyFont="1" applyBorder="1"/>
    <xf numFmtId="38" fontId="32" fillId="0" borderId="0" xfId="7" applyFont="1" applyBorder="1" applyAlignment="1">
      <alignment horizontal="center" vertical="center"/>
    </xf>
    <xf numFmtId="0" fontId="6" fillId="0" borderId="0" xfId="0" applyFont="1"/>
    <xf numFmtId="38" fontId="33" fillId="0" borderId="0" xfId="7" applyFont="1" applyBorder="1" applyAlignment="1">
      <alignment vertical="center"/>
    </xf>
    <xf numFmtId="38" fontId="17" fillId="0" borderId="0" xfId="7" applyFont="1" applyAlignment="1">
      <alignment horizontal="center" vertical="center"/>
    </xf>
    <xf numFmtId="38" fontId="17" fillId="0" borderId="0" xfId="7" applyFont="1" applyAlignment="1">
      <alignment vertical="center" wrapText="1"/>
    </xf>
    <xf numFmtId="38" fontId="17" fillId="0" borderId="5" xfId="7" applyFont="1" applyBorder="1" applyAlignment="1">
      <alignment horizontal="center" vertical="center"/>
    </xf>
    <xf numFmtId="38" fontId="17" fillId="0" borderId="5" xfId="7" applyFont="1" applyBorder="1" applyAlignment="1">
      <alignment vertical="center"/>
    </xf>
    <xf numFmtId="38" fontId="17" fillId="0" borderId="0" xfId="7" applyFont="1" applyAlignment="1">
      <alignment horizontal="left" vertical="center" wrapText="1"/>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xf numFmtId="38" fontId="34" fillId="0" borderId="0" xfId="7" applyFont="1" applyBorder="1" applyAlignment="1">
      <alignment vertical="center"/>
    </xf>
    <xf numFmtId="38" fontId="36" fillId="0" borderId="5" xfId="7" applyFont="1" applyBorder="1" applyAlignment="1">
      <alignment horizontal="left" wrapText="1"/>
    </xf>
    <xf numFmtId="38" fontId="38" fillId="0" borderId="5" xfId="7" applyFont="1" applyBorder="1" applyAlignment="1">
      <alignment wrapText="1"/>
    </xf>
    <xf numFmtId="38" fontId="36" fillId="0" borderId="5" xfId="7" applyFont="1" applyBorder="1" applyAlignment="1">
      <alignment horizontal="left"/>
    </xf>
    <xf numFmtId="0" fontId="0" fillId="0" borderId="0" xfId="0" applyAlignment="1">
      <alignment wrapText="1"/>
    </xf>
    <xf numFmtId="38" fontId="17" fillId="0" borderId="0" xfId="7" applyFont="1" applyBorder="1" applyAlignment="1">
      <alignment horizontal="center" vertical="center"/>
    </xf>
    <xf numFmtId="0" fontId="0" fillId="0" borderId="0" xfId="0" applyAlignment="1">
      <alignment horizontal="center"/>
    </xf>
    <xf numFmtId="0" fontId="40" fillId="0" borderId="0" xfId="0" applyFont="1" applyFill="1" applyAlignment="1">
      <alignment vertical="center"/>
    </xf>
    <xf numFmtId="0" fontId="0" fillId="0" borderId="0" xfId="0" applyFill="1" applyAlignment="1">
      <alignment vertical="center"/>
    </xf>
    <xf numFmtId="0" fontId="42" fillId="0" borderId="0" xfId="0" applyFont="1"/>
    <xf numFmtId="0" fontId="42" fillId="0" borderId="0" xfId="0" applyFont="1" applyAlignment="1">
      <alignment horizontal="center" vertical="center"/>
    </xf>
    <xf numFmtId="0" fontId="44" fillId="0" borderId="0" xfId="0" applyFont="1" applyBorder="1" applyAlignment="1">
      <alignment horizontal="center" vertical="center"/>
    </xf>
    <xf numFmtId="0" fontId="46" fillId="0" borderId="0" xfId="0" applyFont="1"/>
    <xf numFmtId="0" fontId="45" fillId="0" borderId="0" xfId="0" applyFont="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47"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47" fillId="0" borderId="0" xfId="0" applyFont="1" applyAlignment="1">
      <alignmen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0" fillId="0" borderId="0" xfId="0" applyFont="1" applyBorder="1" applyAlignment="1">
      <alignment vertical="center"/>
    </xf>
    <xf numFmtId="0" fontId="45" fillId="0" borderId="0" xfId="0" applyFont="1" applyBorder="1" applyAlignment="1">
      <alignment vertical="center"/>
    </xf>
    <xf numFmtId="0" fontId="48" fillId="0" borderId="0" xfId="0" applyFont="1" applyAlignment="1">
      <alignment vertical="center"/>
    </xf>
    <xf numFmtId="0" fontId="45" fillId="0" borderId="0" xfId="0" applyFont="1" applyAlignment="1">
      <alignment horizontal="right" vertical="center"/>
    </xf>
    <xf numFmtId="0" fontId="21" fillId="0" borderId="0" xfId="0" applyFont="1" applyBorder="1" applyAlignment="1">
      <alignment horizontal="right" vertical="center"/>
    </xf>
    <xf numFmtId="0" fontId="5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51" fillId="0" borderId="0" xfId="0" applyFont="1" applyAlignment="1">
      <alignment vertical="center" wrapText="1"/>
    </xf>
    <xf numFmtId="0" fontId="42" fillId="0" borderId="0" xfId="0" applyFont="1" applyAlignment="1">
      <alignment vertical="center"/>
    </xf>
    <xf numFmtId="0" fontId="42" fillId="0" borderId="0" xfId="0" applyFont="1" applyBorder="1" applyAlignment="1">
      <alignment vertical="center"/>
    </xf>
    <xf numFmtId="3" fontId="21" fillId="0" borderId="0" xfId="0" applyNumberFormat="1" applyFont="1" applyBorder="1" applyAlignment="1">
      <alignment horizontal="center" vertical="center"/>
    </xf>
    <xf numFmtId="3" fontId="21" fillId="0" borderId="0" xfId="0" applyNumberFormat="1" applyFont="1" applyBorder="1" applyAlignment="1">
      <alignment horizontal="left" vertical="center"/>
    </xf>
    <xf numFmtId="0" fontId="10" fillId="0" borderId="0" xfId="0" applyNumberFormat="1"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54" fillId="0" borderId="0" xfId="0" applyFont="1" applyBorder="1" applyAlignment="1">
      <alignment horizontal="center" vertical="top"/>
    </xf>
    <xf numFmtId="0" fontId="45" fillId="0" borderId="0" xfId="0" applyFont="1" applyBorder="1" applyAlignment="1">
      <alignment horizontal="center" vertical="top"/>
    </xf>
    <xf numFmtId="0" fontId="49" fillId="0" borderId="0" xfId="0" applyFont="1"/>
    <xf numFmtId="0" fontId="49" fillId="0" borderId="0" xfId="0" applyFont="1" applyAlignment="1"/>
    <xf numFmtId="0" fontId="13"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10" fillId="0" borderId="0" xfId="0" applyFont="1" applyAlignment="1">
      <alignment vertical="top"/>
    </xf>
    <xf numFmtId="0" fontId="0" fillId="0" borderId="0" xfId="0" applyFont="1" applyBorder="1" applyAlignment="1">
      <alignment vertical="center"/>
    </xf>
    <xf numFmtId="3" fontId="21"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0" xfId="0" applyNumberFormat="1" applyFont="1" applyBorder="1" applyAlignment="1">
      <alignment horizontal="right" vertical="center"/>
    </xf>
    <xf numFmtId="0" fontId="55" fillId="0" borderId="0" xfId="0" applyFont="1" applyAlignment="1"/>
    <xf numFmtId="0" fontId="52" fillId="0" borderId="0" xfId="0" applyFont="1" applyAlignment="1"/>
    <xf numFmtId="0" fontId="55"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4" fillId="0" borderId="0" xfId="0" applyFont="1" applyFill="1" applyBorder="1" applyAlignment="1">
      <alignment vertical="center"/>
    </xf>
    <xf numFmtId="0" fontId="24" fillId="0" borderId="0" xfId="0" applyFont="1" applyFill="1" applyBorder="1"/>
    <xf numFmtId="0" fontId="10" fillId="0" borderId="51" xfId="0" applyFont="1" applyFill="1" applyBorder="1" applyAlignment="1">
      <alignment horizontal="center"/>
    </xf>
    <xf numFmtId="0" fontId="10" fillId="0" borderId="42" xfId="0" applyFont="1" applyFill="1" applyBorder="1" applyAlignment="1">
      <alignment horizontal="center"/>
    </xf>
    <xf numFmtId="0" fontId="10" fillId="0" borderId="164" xfId="0" applyFont="1" applyBorder="1" applyAlignment="1">
      <alignment horizontal="right"/>
    </xf>
    <xf numFmtId="0" fontId="10" fillId="0" borderId="166" xfId="0" applyFont="1" applyBorder="1"/>
    <xf numFmtId="0" fontId="10" fillId="0" borderId="167" xfId="0" applyFont="1" applyBorder="1"/>
    <xf numFmtId="0" fontId="10" fillId="0" borderId="168" xfId="0" applyFont="1" applyBorder="1"/>
    <xf numFmtId="0" fontId="10" fillId="0" borderId="169" xfId="0" applyFont="1" applyFill="1" applyBorder="1"/>
    <xf numFmtId="0" fontId="10" fillId="0" borderId="170" xfId="0" applyFont="1" applyFill="1" applyBorder="1"/>
    <xf numFmtId="0" fontId="10" fillId="0" borderId="167" xfId="0" applyFont="1" applyFill="1" applyBorder="1"/>
    <xf numFmtId="0" fontId="10" fillId="0" borderId="168" xfId="0" applyFont="1" applyFill="1" applyBorder="1"/>
    <xf numFmtId="0" fontId="10" fillId="0" borderId="171" xfId="0" applyFont="1" applyFill="1" applyBorder="1"/>
    <xf numFmtId="0" fontId="10" fillId="0" borderId="172" xfId="0" applyFont="1" applyFill="1" applyBorder="1"/>
    <xf numFmtId="0" fontId="10" fillId="0" borderId="173" xfId="0" applyFont="1" applyBorder="1"/>
    <xf numFmtId="0" fontId="10" fillId="0" borderId="174" xfId="0" applyFont="1" applyBorder="1"/>
    <xf numFmtId="0" fontId="10" fillId="0" borderId="175" xfId="0" applyFont="1" applyBorder="1"/>
    <xf numFmtId="0" fontId="10" fillId="0" borderId="164" xfId="0" applyFont="1" applyBorder="1"/>
    <xf numFmtId="0" fontId="10" fillId="0" borderId="176" xfId="0" applyFont="1" applyBorder="1"/>
    <xf numFmtId="0" fontId="10" fillId="0" borderId="171" xfId="0" applyFont="1" applyBorder="1"/>
    <xf numFmtId="0" fontId="10" fillId="0" borderId="177"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9" fillId="0" borderId="0" xfId="0" applyFont="1" applyBorder="1"/>
    <xf numFmtId="0" fontId="8" fillId="0" borderId="0" xfId="0" quotePrefix="1" applyFont="1" applyBorder="1" applyAlignment="1">
      <alignment horizontal="left" vertical="center"/>
    </xf>
    <xf numFmtId="0" fontId="24" fillId="0" borderId="0" xfId="0" applyFont="1" applyBorder="1" applyAlignment="1">
      <alignment horizontal="centerContinuous" vertical="center"/>
    </xf>
    <xf numFmtId="0" fontId="25" fillId="0" borderId="0" xfId="4" applyFont="1">
      <alignment vertical="center"/>
    </xf>
    <xf numFmtId="0" fontId="27" fillId="0" borderId="0" xfId="4" applyFont="1">
      <alignment vertical="center"/>
    </xf>
    <xf numFmtId="0" fontId="10" fillId="0" borderId="0" xfId="4" applyFont="1" applyFill="1">
      <alignment vertical="center"/>
    </xf>
    <xf numFmtId="0" fontId="25" fillId="0" borderId="0" xfId="4" applyFont="1" applyFill="1">
      <alignment vertical="center"/>
    </xf>
    <xf numFmtId="38" fontId="17" fillId="0" borderId="0" xfId="7" applyFont="1" applyAlignment="1"/>
    <xf numFmtId="38" fontId="17"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4"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40"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40" fillId="0" borderId="0" xfId="0" applyFont="1" applyFill="1" applyAlignment="1">
      <alignment horizontal="left" vertical="center"/>
    </xf>
    <xf numFmtId="0" fontId="0" fillId="0" borderId="15" xfId="0" applyBorder="1"/>
    <xf numFmtId="0" fontId="0" fillId="0" borderId="16" xfId="0" applyBorder="1"/>
    <xf numFmtId="0" fontId="0" fillId="0" borderId="17" xfId="0" applyBorder="1"/>
    <xf numFmtId="0" fontId="0" fillId="0" borderId="191" xfId="0" applyBorder="1"/>
    <xf numFmtId="0" fontId="0" fillId="0" borderId="192" xfId="0" applyBorder="1"/>
    <xf numFmtId="0" fontId="0" fillId="0" borderId="190" xfId="0" applyBorder="1" applyAlignment="1">
      <alignment horizontal="center"/>
    </xf>
    <xf numFmtId="0" fontId="0" fillId="0" borderId="191"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8" fillId="0" borderId="5" xfId="0" applyFont="1" applyFill="1" applyBorder="1"/>
    <xf numFmtId="0" fontId="8" fillId="0" borderId="23" xfId="0" applyFont="1" applyFill="1" applyBorder="1"/>
    <xf numFmtId="0" fontId="8" fillId="0" borderId="13" xfId="0" applyFont="1" applyFill="1" applyBorder="1"/>
    <xf numFmtId="0" fontId="8" fillId="0" borderId="13" xfId="0" applyFont="1" applyBorder="1"/>
    <xf numFmtId="0" fontId="8" fillId="0" borderId="190" xfId="0" applyFont="1" applyFill="1" applyBorder="1" applyAlignment="1">
      <alignment horizontal="centerContinuous"/>
    </xf>
    <xf numFmtId="0" fontId="8" fillId="0" borderId="191" xfId="0" applyFont="1" applyFill="1" applyBorder="1" applyAlignment="1">
      <alignment horizontal="centerContinuous"/>
    </xf>
    <xf numFmtId="38" fontId="11" fillId="0" borderId="81" xfId="2" applyFont="1" applyFill="1" applyBorder="1" applyAlignment="1">
      <alignment horizontal="right"/>
    </xf>
    <xf numFmtId="38" fontId="11" fillId="0" borderId="81" xfId="2" applyFont="1" applyBorder="1" applyAlignment="1">
      <alignment horizontal="right"/>
    </xf>
    <xf numFmtId="0" fontId="8" fillId="0" borderId="7" xfId="0" applyFont="1" applyFill="1" applyBorder="1"/>
    <xf numFmtId="0" fontId="8" fillId="0" borderId="81" xfId="0" applyFont="1" applyBorder="1"/>
    <xf numFmtId="0" fontId="8" fillId="0" borderId="81" xfId="0" applyFont="1" applyFill="1" applyBorder="1"/>
    <xf numFmtId="0" fontId="8" fillId="0" borderId="28" xfId="0" applyFont="1" applyFill="1" applyBorder="1"/>
    <xf numFmtId="0" fontId="8" fillId="0" borderId="28" xfId="0" applyFont="1" applyBorder="1"/>
    <xf numFmtId="38" fontId="32" fillId="0" borderId="13" xfId="7" applyFont="1" applyBorder="1" applyAlignment="1">
      <alignment vertical="center"/>
    </xf>
    <xf numFmtId="38" fontId="32" fillId="0" borderId="14" xfId="7" applyFont="1" applyBorder="1" applyAlignment="1">
      <alignment vertical="center"/>
    </xf>
    <xf numFmtId="38" fontId="17" fillId="0" borderId="11" xfId="7" applyFont="1" applyBorder="1" applyAlignment="1">
      <alignment vertical="center"/>
    </xf>
    <xf numFmtId="38" fontId="32" fillId="0" borderId="190" xfId="7"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Border="1" applyAlignment="1">
      <alignment horizontal="left" vertical="center"/>
    </xf>
    <xf numFmtId="38" fontId="32" fillId="0" borderId="196" xfId="7" applyFont="1" applyBorder="1" applyAlignment="1">
      <alignment vertical="center"/>
    </xf>
    <xf numFmtId="38" fontId="32" fillId="0" borderId="4" xfId="7" applyFont="1" applyBorder="1" applyAlignment="1">
      <alignment horizontal="right" vertical="center"/>
    </xf>
    <xf numFmtId="38" fontId="32" fillId="0" borderId="5" xfId="7" applyFont="1" applyBorder="1" applyAlignment="1">
      <alignment horizontal="right" vertical="center"/>
    </xf>
    <xf numFmtId="38" fontId="32" fillId="0" borderId="7" xfId="7" applyFont="1" applyBorder="1" applyAlignment="1">
      <alignment horizontal="right" vertical="center"/>
    </xf>
    <xf numFmtId="38" fontId="32" fillId="0" borderId="1" xfId="7" applyFont="1" applyBorder="1" applyAlignment="1">
      <alignment horizontal="right" vertical="center"/>
    </xf>
    <xf numFmtId="38" fontId="32" fillId="0" borderId="51" xfId="7" applyFont="1" applyBorder="1" applyAlignment="1">
      <alignment horizontal="right" vertical="center"/>
    </xf>
    <xf numFmtId="38" fontId="32" fillId="0" borderId="191" xfId="7" applyFont="1" applyBorder="1" applyAlignment="1">
      <alignment horizontal="right" vertical="center"/>
    </xf>
    <xf numFmtId="38" fontId="49" fillId="0" borderId="0" xfId="6" applyFont="1" applyAlignment="1">
      <alignment vertical="center"/>
    </xf>
    <xf numFmtId="38" fontId="49" fillId="0" borderId="0" xfId="6" applyFont="1" applyFill="1" applyAlignment="1">
      <alignment vertical="center"/>
    </xf>
    <xf numFmtId="38" fontId="10" fillId="0" borderId="16" xfId="7" applyFont="1" applyFill="1" applyBorder="1" applyAlignment="1">
      <alignment vertical="center" shrinkToFit="1"/>
    </xf>
    <xf numFmtId="38" fontId="17" fillId="0" borderId="4" xfId="7" applyFont="1" applyFill="1" applyBorder="1" applyAlignment="1">
      <alignment vertical="center"/>
    </xf>
    <xf numFmtId="38" fontId="10" fillId="0" borderId="38" xfId="7" applyFont="1" applyFill="1" applyBorder="1" applyAlignment="1">
      <alignment vertical="center"/>
    </xf>
    <xf numFmtId="38" fontId="10" fillId="0" borderId="38" xfId="7" applyFont="1" applyFill="1" applyBorder="1" applyAlignment="1">
      <alignment vertical="center" shrinkToFit="1"/>
    </xf>
    <xf numFmtId="38" fontId="10" fillId="0" borderId="23" xfId="7" applyFont="1" applyFill="1" applyBorder="1" applyAlignment="1">
      <alignment vertical="center"/>
    </xf>
    <xf numFmtId="38" fontId="17" fillId="0" borderId="0" xfId="7" applyFont="1" applyAlignment="1">
      <alignment horizontal="center" vertical="center"/>
    </xf>
    <xf numFmtId="0" fontId="0" fillId="0" borderId="0" xfId="0" applyFont="1" applyFill="1" applyAlignment="1">
      <alignment vertical="center"/>
    </xf>
    <xf numFmtId="0" fontId="56" fillId="0" borderId="0" xfId="0" applyFont="1" applyBorder="1" applyAlignment="1">
      <alignment vertical="center"/>
    </xf>
    <xf numFmtId="0" fontId="52" fillId="0" borderId="0" xfId="0" applyFont="1" applyBorder="1" applyAlignment="1">
      <alignment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0" fontId="62" fillId="0" borderId="0" xfId="0" applyFont="1" applyAlignment="1">
      <alignment horizontal="right"/>
    </xf>
    <xf numFmtId="0" fontId="6" fillId="0" borderId="0" xfId="0" applyFont="1" applyBorder="1" applyAlignment="1">
      <alignment horizontal="right" vertical="center"/>
    </xf>
    <xf numFmtId="0" fontId="6" fillId="0" borderId="0" xfId="4" applyFont="1" applyAlignment="1">
      <alignment horizontal="right" vertical="center"/>
    </xf>
    <xf numFmtId="0" fontId="63" fillId="0" borderId="0" xfId="5" applyFont="1" applyAlignment="1">
      <alignment horizontal="right"/>
    </xf>
    <xf numFmtId="0" fontId="64" fillId="0" borderId="0" xfId="5" applyFont="1" applyBorder="1" applyAlignment="1">
      <alignment horizontal="right" vertical="center"/>
    </xf>
    <xf numFmtId="38" fontId="62" fillId="0" borderId="0" xfId="7" applyFont="1" applyAlignment="1">
      <alignment horizontal="right" vertical="center"/>
    </xf>
    <xf numFmtId="38" fontId="62" fillId="0" borderId="0" xfId="7" applyFont="1" applyBorder="1" applyAlignment="1">
      <alignment horizontal="right" vertical="center"/>
    </xf>
    <xf numFmtId="0" fontId="52" fillId="0" borderId="0" xfId="0" applyFont="1" applyBorder="1" applyAlignment="1">
      <alignment horizontal="left" vertical="center"/>
    </xf>
    <xf numFmtId="38" fontId="32" fillId="0" borderId="218" xfId="7" applyFont="1" applyBorder="1" applyAlignment="1">
      <alignment vertical="center"/>
    </xf>
    <xf numFmtId="38" fontId="32" fillId="0" borderId="219" xfId="7" applyFont="1" applyBorder="1" applyAlignment="1">
      <alignment vertical="center"/>
    </xf>
    <xf numFmtId="38" fontId="32" fillId="0" borderId="220" xfId="7" applyFont="1" applyBorder="1" applyAlignment="1">
      <alignment vertical="center"/>
    </xf>
    <xf numFmtId="38" fontId="32" fillId="0" borderId="221" xfId="7" applyFont="1" applyBorder="1" applyAlignment="1">
      <alignment vertical="center"/>
    </xf>
    <xf numFmtId="38" fontId="32" fillId="0" borderId="222" xfId="7" applyFont="1" applyBorder="1" applyAlignment="1">
      <alignment vertical="center"/>
    </xf>
    <xf numFmtId="38" fontId="32" fillId="0" borderId="223" xfId="7" applyFont="1" applyBorder="1" applyAlignment="1">
      <alignment vertical="center"/>
    </xf>
    <xf numFmtId="0" fontId="10" fillId="0" borderId="0" xfId="0" applyFont="1" applyAlignment="1">
      <alignment horizontal="right" vertical="center"/>
    </xf>
    <xf numFmtId="0" fontId="10" fillId="0" borderId="0" xfId="0" quotePrefix="1" applyFont="1" applyAlignment="1">
      <alignment horizontal="right"/>
    </xf>
    <xf numFmtId="0" fontId="10" fillId="0" borderId="0" xfId="0" applyFont="1" applyAlignment="1">
      <alignment horizontal="right"/>
    </xf>
    <xf numFmtId="38" fontId="32" fillId="0" borderId="80" xfId="7" applyFont="1" applyBorder="1" applyAlignment="1">
      <alignment vertical="center"/>
    </xf>
    <xf numFmtId="38" fontId="32" fillId="0" borderId="15" xfId="7" applyFont="1" applyBorder="1" applyAlignment="1">
      <alignment vertical="center"/>
    </xf>
    <xf numFmtId="38" fontId="32" fillId="0" borderId="16" xfId="7" applyFont="1" applyBorder="1" applyAlignment="1">
      <alignment vertical="center"/>
    </xf>
    <xf numFmtId="38" fontId="32" fillId="0" borderId="163" xfId="7" applyFont="1" applyBorder="1" applyAlignment="1">
      <alignment vertical="center"/>
    </xf>
    <xf numFmtId="38" fontId="32" fillId="0" borderId="192" xfId="7" applyFont="1" applyBorder="1" applyAlignment="1">
      <alignment vertical="center"/>
    </xf>
    <xf numFmtId="38" fontId="11" fillId="0" borderId="1" xfId="2" applyFont="1" applyFill="1" applyBorder="1" applyAlignment="1">
      <alignment horizontal="right"/>
    </xf>
    <xf numFmtId="38" fontId="11" fillId="0" borderId="7" xfId="2" applyFont="1" applyFill="1" applyBorder="1" applyAlignment="1">
      <alignment horizontal="right"/>
    </xf>
    <xf numFmtId="38" fontId="11" fillId="0" borderId="0" xfId="2" applyFont="1" applyFill="1" applyBorder="1" applyAlignment="1">
      <alignment horizontal="right"/>
    </xf>
    <xf numFmtId="38" fontId="11" fillId="0" borderId="33" xfId="2" applyFont="1" applyBorder="1" applyAlignment="1">
      <alignment horizontal="right"/>
    </xf>
    <xf numFmtId="38" fontId="11" fillId="0" borderId="71" xfId="2" applyFont="1" applyFill="1" applyBorder="1" applyAlignment="1">
      <alignment horizontal="right"/>
    </xf>
    <xf numFmtId="38" fontId="11" fillId="0" borderId="9" xfId="2" applyFont="1" applyFill="1" applyBorder="1" applyAlignment="1">
      <alignment horizontal="left"/>
    </xf>
    <xf numFmtId="38" fontId="11" fillId="0" borderId="28" xfId="2" applyFont="1" applyFill="1" applyBorder="1" applyAlignment="1">
      <alignment horizontal="left"/>
    </xf>
    <xf numFmtId="38" fontId="11" fillId="0" borderId="28" xfId="2" applyFont="1" applyBorder="1" applyAlignment="1">
      <alignment horizontal="left"/>
    </xf>
    <xf numFmtId="38" fontId="11" fillId="0" borderId="3" xfId="2" applyFont="1" applyFill="1" applyBorder="1" applyAlignment="1">
      <alignment horizontal="left"/>
    </xf>
    <xf numFmtId="38" fontId="11" fillId="0" borderId="97" xfId="2" applyFont="1" applyFill="1" applyBorder="1" applyAlignment="1">
      <alignment horizontal="left"/>
    </xf>
    <xf numFmtId="0" fontId="0" fillId="0" borderId="0" xfId="0" applyFont="1" applyBorder="1"/>
    <xf numFmtId="0" fontId="0" fillId="0" borderId="0" xfId="0" applyBorder="1" applyAlignment="1">
      <alignment horizontal="right"/>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1" fillId="0" borderId="0" xfId="0" quotePrefix="1" applyFont="1" applyAlignment="1">
      <alignment horizontal="right" vertical="center"/>
    </xf>
    <xf numFmtId="0" fontId="19" fillId="0" borderId="0" xfId="0" applyFont="1" applyFill="1" applyBorder="1" applyAlignment="1">
      <alignment horizontal="left" vertical="center"/>
    </xf>
    <xf numFmtId="0" fontId="7"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40" fillId="0" borderId="0" xfId="0" applyFont="1" applyBorder="1"/>
    <xf numFmtId="0" fontId="24" fillId="0" borderId="0" xfId="0" applyFont="1"/>
    <xf numFmtId="0" fontId="24" fillId="0" borderId="0" xfId="0" applyFont="1" applyBorder="1" applyAlignment="1">
      <alignment horizontal="center"/>
    </xf>
    <xf numFmtId="0" fontId="14" fillId="0" borderId="0" xfId="0" applyFont="1" applyBorder="1"/>
    <xf numFmtId="0" fontId="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0" fillId="0" borderId="0" xfId="0" applyFont="1" applyBorder="1" applyAlignment="1"/>
    <xf numFmtId="0" fontId="16"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6" fillId="0" borderId="0" xfId="0" applyFont="1" applyBorder="1" applyAlignment="1">
      <alignment horizontal="left" wrapText="1"/>
    </xf>
    <xf numFmtId="0" fontId="0" fillId="0" borderId="0" xfId="0" applyFont="1" applyBorder="1" applyAlignment="1">
      <alignment vertical="top"/>
    </xf>
    <xf numFmtId="0" fontId="0" fillId="0" borderId="5" xfId="0" applyFont="1" applyFill="1" applyBorder="1" applyAlignment="1">
      <alignment horizontal="center" vertical="center"/>
    </xf>
    <xf numFmtId="0" fontId="10" fillId="0" borderId="0" xfId="0" applyFont="1" applyBorder="1" applyAlignment="1">
      <alignment horizontal="left" vertical="top" wrapText="1"/>
    </xf>
    <xf numFmtId="0" fontId="8"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4" fillId="0" borderId="0" xfId="6" applyFont="1" applyAlignment="1">
      <alignment vertical="center"/>
    </xf>
    <xf numFmtId="38" fontId="6" fillId="0" borderId="0" xfId="6" applyFont="1" applyAlignment="1">
      <alignment horizontal="right" vertical="center"/>
    </xf>
    <xf numFmtId="38" fontId="4" fillId="0" borderId="0" xfId="6" applyFont="1" applyBorder="1" applyAlignment="1">
      <alignment vertical="center"/>
    </xf>
    <xf numFmtId="38" fontId="13" fillId="0" borderId="0" xfId="6" applyFont="1" applyBorder="1" applyAlignment="1">
      <alignment vertical="center"/>
    </xf>
    <xf numFmtId="38" fontId="4" fillId="0" borderId="0" xfId="6" applyFont="1" applyFill="1" applyBorder="1" applyAlignment="1">
      <alignment horizontal="left" vertical="center"/>
    </xf>
    <xf numFmtId="0" fontId="4" fillId="0" borderId="0" xfId="0" applyFont="1" applyFill="1" applyAlignment="1">
      <alignment horizontal="centerContinuous"/>
    </xf>
    <xf numFmtId="38" fontId="40" fillId="0" borderId="0" xfId="6" applyFont="1" applyFill="1" applyBorder="1" applyAlignment="1">
      <alignment horizontal="left" vertical="center"/>
    </xf>
    <xf numFmtId="38" fontId="19" fillId="0" borderId="0" xfId="6" applyFont="1" applyFill="1" applyBorder="1" applyAlignment="1">
      <alignment horizontal="center" vertical="center"/>
    </xf>
    <xf numFmtId="38" fontId="40" fillId="0" borderId="0" xfId="6" applyFont="1" applyAlignment="1">
      <alignment vertical="center"/>
    </xf>
    <xf numFmtId="38" fontId="4" fillId="0" borderId="0" xfId="6" applyFont="1" applyFill="1" applyAlignment="1">
      <alignment vertical="center"/>
    </xf>
    <xf numFmtId="0" fontId="4" fillId="0" borderId="0" xfId="0" applyFont="1" applyFill="1"/>
    <xf numFmtId="38" fontId="4" fillId="0" borderId="0" xfId="6" applyFont="1" applyFill="1" applyAlignment="1">
      <alignment horizontal="right" vertical="center"/>
    </xf>
    <xf numFmtId="0" fontId="4" fillId="0" borderId="0" xfId="0" quotePrefix="1" applyFont="1" applyAlignment="1">
      <alignment horizontal="center"/>
    </xf>
    <xf numFmtId="0" fontId="4" fillId="0" borderId="81" xfId="0" applyFont="1" applyBorder="1" applyAlignment="1">
      <alignment horizontal="center"/>
    </xf>
    <xf numFmtId="38" fontId="4" fillId="0" borderId="81" xfId="6" applyFont="1" applyBorder="1" applyAlignment="1">
      <alignment vertical="center"/>
    </xf>
    <xf numFmtId="38" fontId="4" fillId="0" borderId="33" xfId="6" applyFont="1" applyFill="1" applyBorder="1" applyAlignment="1">
      <alignment vertical="center"/>
    </xf>
    <xf numFmtId="38" fontId="4" fillId="0" borderId="28" xfId="6"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horizontal="left"/>
    </xf>
    <xf numFmtId="38" fontId="4" fillId="0" borderId="2" xfId="6" applyFont="1" applyBorder="1" applyAlignment="1">
      <alignment horizontal="centerContinuous" vertical="center"/>
    </xf>
    <xf numFmtId="38" fontId="4" fillId="0" borderId="2" xfId="6" applyFont="1" applyFill="1" applyBorder="1" applyAlignment="1">
      <alignment horizontal="centerContinuous" vertical="center"/>
    </xf>
    <xf numFmtId="38" fontId="4" fillId="0" borderId="3" xfId="6" applyFont="1" applyFill="1" applyBorder="1" applyAlignment="1">
      <alignment horizontal="centerContinuous" vertical="center"/>
    </xf>
    <xf numFmtId="0" fontId="4" fillId="0" borderId="7" xfId="0" applyFont="1" applyBorder="1" applyAlignment="1">
      <alignment horizontal="left"/>
    </xf>
    <xf numFmtId="38" fontId="4" fillId="0" borderId="8" xfId="6" applyFont="1" applyBorder="1" applyAlignment="1">
      <alignment horizontal="centerContinuous" vertical="center"/>
    </xf>
    <xf numFmtId="38" fontId="4" fillId="0" borderId="8" xfId="6" applyFont="1" applyFill="1" applyBorder="1" applyAlignment="1">
      <alignment horizontal="centerContinuous" vertical="center"/>
    </xf>
    <xf numFmtId="38" fontId="4" fillId="0" borderId="9" xfId="6" applyFont="1" applyFill="1" applyBorder="1" applyAlignment="1">
      <alignment horizontal="centerContinuous" vertical="center"/>
    </xf>
    <xf numFmtId="0" fontId="4" fillId="0" borderId="4" xfId="0" applyFont="1" applyBorder="1" applyAlignment="1">
      <alignment horizontal="center"/>
    </xf>
    <xf numFmtId="38" fontId="4" fillId="0" borderId="3" xfId="6" applyFont="1" applyBorder="1" applyAlignment="1">
      <alignment horizontal="centerContinuous" vertical="center"/>
    </xf>
    <xf numFmtId="0" fontId="4" fillId="0" borderId="4" xfId="0" applyFont="1" applyBorder="1"/>
    <xf numFmtId="0" fontId="4" fillId="0" borderId="7" xfId="0" applyFont="1" applyBorder="1"/>
    <xf numFmtId="0" fontId="4" fillId="0" borderId="8" xfId="0" applyFont="1" applyBorder="1"/>
    <xf numFmtId="38" fontId="4" fillId="0" borderId="8" xfId="6" applyFont="1" applyBorder="1" applyAlignment="1">
      <alignment vertical="center"/>
    </xf>
    <xf numFmtId="38" fontId="4" fillId="0" borderId="9" xfId="6" applyFont="1" applyBorder="1" applyAlignment="1">
      <alignment vertical="center"/>
    </xf>
    <xf numFmtId="38" fontId="4" fillId="0" borderId="4" xfId="6" applyFont="1" applyBorder="1" applyAlignment="1">
      <alignment vertical="center"/>
    </xf>
    <xf numFmtId="38" fontId="4" fillId="0" borderId="6" xfId="6" applyFont="1" applyBorder="1" applyAlignment="1">
      <alignment vertical="center"/>
    </xf>
    <xf numFmtId="38" fontId="4" fillId="0" borderId="7" xfId="6" applyFont="1" applyBorder="1" applyAlignment="1">
      <alignment vertical="center"/>
    </xf>
    <xf numFmtId="38" fontId="4" fillId="0" borderId="1" xfId="6" applyFont="1" applyBorder="1" applyAlignment="1">
      <alignment horizontal="center" vertical="center"/>
    </xf>
    <xf numFmtId="38" fontId="4" fillId="0" borderId="1" xfId="6" applyFont="1" applyBorder="1" applyAlignment="1">
      <alignment vertical="center"/>
    </xf>
    <xf numFmtId="38" fontId="4" fillId="0" borderId="2" xfId="6" applyFont="1" applyBorder="1" applyAlignment="1">
      <alignment vertical="center"/>
    </xf>
    <xf numFmtId="38" fontId="4" fillId="0" borderId="3" xfId="6" applyFont="1" applyBorder="1" applyAlignment="1">
      <alignment vertical="center"/>
    </xf>
    <xf numFmtId="38" fontId="40" fillId="0" borderId="0" xfId="6" applyFont="1" applyBorder="1" applyAlignment="1">
      <alignment vertical="center"/>
    </xf>
    <xf numFmtId="38" fontId="4" fillId="0" borderId="0" xfId="7" applyFont="1" applyAlignment="1">
      <alignment vertical="center"/>
    </xf>
    <xf numFmtId="38" fontId="4" fillId="0" borderId="0" xfId="7" applyFont="1" applyBorder="1" applyAlignment="1">
      <alignment vertical="center"/>
    </xf>
    <xf numFmtId="38" fontId="14" fillId="0" borderId="0" xfId="7" applyFont="1" applyBorder="1" applyAlignment="1">
      <alignment horizontal="centerContinuous" vertical="center"/>
    </xf>
    <xf numFmtId="38" fontId="7" fillId="0" borderId="0" xfId="7" applyFont="1" applyBorder="1" applyAlignment="1">
      <alignment horizontal="centerContinuous" vertical="center"/>
    </xf>
    <xf numFmtId="38" fontId="4" fillId="0" borderId="0" xfId="7" applyFont="1" applyAlignment="1">
      <alignment horizontal="centerContinuous" vertical="center"/>
    </xf>
    <xf numFmtId="38" fontId="40" fillId="0" borderId="0" xfId="7" applyFont="1" applyBorder="1" applyAlignment="1">
      <alignment horizontal="left" vertical="center"/>
    </xf>
    <xf numFmtId="38" fontId="4" fillId="0" borderId="0" xfId="7" applyFont="1" applyBorder="1" applyAlignment="1">
      <alignment horizontal="center" vertical="center"/>
    </xf>
    <xf numFmtId="38" fontId="40" fillId="0" borderId="0" xfId="7" applyFont="1" applyAlignment="1">
      <alignment vertical="center"/>
    </xf>
    <xf numFmtId="38" fontId="4" fillId="0" borderId="81" xfId="7" applyFont="1" applyBorder="1" applyAlignment="1">
      <alignment vertical="center"/>
    </xf>
    <xf numFmtId="38" fontId="4" fillId="0" borderId="33" xfId="7" applyFont="1" applyBorder="1" applyAlignment="1">
      <alignment vertical="center"/>
    </xf>
    <xf numFmtId="38" fontId="4" fillId="0" borderId="28" xfId="7" applyFont="1" applyBorder="1" applyAlignment="1">
      <alignment vertical="center"/>
    </xf>
    <xf numFmtId="38" fontId="4" fillId="0" borderId="1" xfId="7" applyFont="1" applyBorder="1" applyAlignment="1">
      <alignment horizontal="centerContinuous" vertical="center"/>
    </xf>
    <xf numFmtId="38" fontId="4" fillId="0" borderId="2" xfId="7" applyFont="1" applyBorder="1" applyAlignment="1">
      <alignment horizontal="centerContinuous" vertical="center"/>
    </xf>
    <xf numFmtId="38" fontId="4" fillId="0" borderId="3" xfId="7" applyFont="1" applyBorder="1" applyAlignment="1">
      <alignment horizontal="centerContinuous" vertical="center"/>
    </xf>
    <xf numFmtId="38" fontId="4" fillId="0" borderId="7" xfId="7" applyFont="1" applyBorder="1" applyAlignment="1">
      <alignment horizontal="centerContinuous" vertical="center"/>
    </xf>
    <xf numFmtId="38" fontId="4" fillId="0" borderId="8" xfId="7" applyFont="1" applyBorder="1" applyAlignment="1">
      <alignment horizontal="centerContinuous" vertical="center"/>
    </xf>
    <xf numFmtId="38" fontId="4" fillId="0" borderId="9" xfId="7" applyFont="1" applyBorder="1" applyAlignment="1">
      <alignment horizontal="centerContinuous" vertical="center"/>
    </xf>
    <xf numFmtId="0" fontId="4" fillId="0" borderId="4" xfId="0" applyFont="1" applyBorder="1" applyAlignment="1">
      <alignment horizontal="left"/>
    </xf>
    <xf numFmtId="38" fontId="4" fillId="0" borderId="4" xfId="7" applyFont="1" applyBorder="1" applyAlignment="1">
      <alignment horizontal="centerContinuous" vertical="center"/>
    </xf>
    <xf numFmtId="38" fontId="4" fillId="0" borderId="0" xfId="7" applyFont="1" applyBorder="1" applyAlignment="1">
      <alignment horizontal="centerContinuous" vertical="center"/>
    </xf>
    <xf numFmtId="38" fontId="4" fillId="0" borderId="6" xfId="7" applyFont="1" applyBorder="1" applyAlignment="1">
      <alignment horizontal="centerContinuous" vertical="center"/>
    </xf>
    <xf numFmtId="38" fontId="4" fillId="0" borderId="6" xfId="7" applyFont="1" applyBorder="1" applyAlignment="1">
      <alignment vertical="center"/>
    </xf>
    <xf numFmtId="38" fontId="4" fillId="0" borderId="4" xfId="7" applyFont="1" applyBorder="1" applyAlignment="1">
      <alignment vertical="center"/>
    </xf>
    <xf numFmtId="38" fontId="4" fillId="0" borderId="7" xfId="7" applyFont="1" applyBorder="1" applyAlignment="1">
      <alignment vertical="center"/>
    </xf>
    <xf numFmtId="38" fontId="4" fillId="0" borderId="8" xfId="7" applyFont="1" applyBorder="1" applyAlignment="1">
      <alignment vertical="center"/>
    </xf>
    <xf numFmtId="38" fontId="4" fillId="0" borderId="9" xfId="7" applyFont="1" applyBorder="1" applyAlignment="1">
      <alignment vertical="center"/>
    </xf>
    <xf numFmtId="38" fontId="4" fillId="0" borderId="1" xfId="7" applyFont="1" applyBorder="1" applyAlignment="1">
      <alignment vertical="center"/>
    </xf>
    <xf numFmtId="38" fontId="4" fillId="0" borderId="2" xfId="7" applyFont="1" applyBorder="1" applyAlignment="1">
      <alignment vertical="center"/>
    </xf>
    <xf numFmtId="38" fontId="4" fillId="0" borderId="3" xfId="7" applyFont="1" applyBorder="1" applyAlignment="1">
      <alignment vertical="center"/>
    </xf>
    <xf numFmtId="38" fontId="40" fillId="0" borderId="0" xfId="7" applyFont="1" applyBorder="1" applyAlignment="1">
      <alignment vertical="center"/>
    </xf>
    <xf numFmtId="38" fontId="4" fillId="0" borderId="0" xfId="7" applyFont="1" applyFill="1" applyAlignment="1">
      <alignment vertical="center"/>
    </xf>
    <xf numFmtId="38" fontId="40" fillId="0" borderId="0" xfId="7" applyFont="1" applyFill="1" applyAlignment="1">
      <alignment vertical="center"/>
    </xf>
    <xf numFmtId="38" fontId="4" fillId="0" borderId="0" xfId="7" applyFont="1" applyFill="1" applyBorder="1" applyAlignment="1">
      <alignment vertical="center"/>
    </xf>
    <xf numFmtId="38" fontId="4" fillId="0" borderId="5" xfId="7" applyFont="1" applyFill="1" applyBorder="1" applyAlignment="1">
      <alignment horizontal="left" vertical="center"/>
    </xf>
    <xf numFmtId="38" fontId="4" fillId="0" borderId="5" xfId="7" applyFont="1" applyFill="1" applyBorder="1" applyAlignment="1">
      <alignment vertical="center"/>
    </xf>
    <xf numFmtId="38" fontId="4" fillId="0" borderId="5" xfId="7" applyFont="1" applyFill="1" applyBorder="1" applyAlignment="1">
      <alignment vertical="center" wrapText="1"/>
    </xf>
    <xf numFmtId="38" fontId="4" fillId="0" borderId="16" xfId="7" applyFont="1" applyFill="1" applyBorder="1" applyAlignment="1">
      <alignment horizontal="center" vertical="center"/>
    </xf>
    <xf numFmtId="0" fontId="4" fillId="0" borderId="23" xfId="0" applyFont="1" applyFill="1" applyBorder="1"/>
    <xf numFmtId="38" fontId="4" fillId="0" borderId="23" xfId="7" applyFont="1" applyFill="1" applyBorder="1" applyAlignment="1">
      <alignment horizontal="center" vertical="center"/>
    </xf>
    <xf numFmtId="38" fontId="4" fillId="0" borderId="16" xfId="7" applyFont="1" applyFill="1" applyBorder="1" applyAlignment="1">
      <alignment vertical="center"/>
    </xf>
    <xf numFmtId="38" fontId="4" fillId="0" borderId="38" xfId="7" applyFont="1" applyFill="1" applyBorder="1" applyAlignment="1">
      <alignment vertical="center"/>
    </xf>
    <xf numFmtId="38" fontId="4" fillId="0" borderId="23" xfId="7" applyFont="1" applyFill="1" applyBorder="1" applyAlignment="1">
      <alignment vertical="center"/>
    </xf>
    <xf numFmtId="38" fontId="4" fillId="0" borderId="3" xfId="7" applyFont="1" applyFill="1" applyBorder="1" applyAlignment="1">
      <alignment horizontal="center"/>
    </xf>
    <xf numFmtId="38" fontId="16" fillId="0" borderId="16" xfId="7" applyFont="1" applyFill="1" applyBorder="1" applyAlignment="1">
      <alignment horizontal="center" vertical="center"/>
    </xf>
    <xf numFmtId="38" fontId="10" fillId="0" borderId="9" xfId="7" applyFont="1" applyFill="1" applyBorder="1" applyAlignment="1">
      <alignment horizontal="center"/>
    </xf>
    <xf numFmtId="38" fontId="16" fillId="0" borderId="23" xfId="7" applyFont="1" applyFill="1" applyBorder="1" applyAlignment="1">
      <alignment horizontal="center" vertical="center"/>
    </xf>
    <xf numFmtId="38" fontId="4"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4" fillId="0" borderId="0" xfId="6" applyFont="1" applyFill="1" applyBorder="1" applyAlignment="1">
      <alignment vertical="center"/>
    </xf>
    <xf numFmtId="38" fontId="8" fillId="0" borderId="121" xfId="6" applyFont="1" applyBorder="1" applyAlignment="1">
      <alignment horizontal="center" vertical="center"/>
    </xf>
    <xf numFmtId="38" fontId="8" fillId="0" borderId="123" xfId="6" applyFont="1" applyBorder="1" applyAlignment="1">
      <alignment horizontal="center" vertical="center"/>
    </xf>
    <xf numFmtId="38" fontId="8" fillId="0" borderId="127" xfId="6" applyFont="1" applyBorder="1" applyAlignment="1">
      <alignment horizontal="center" vertical="center"/>
    </xf>
    <xf numFmtId="38" fontId="8" fillId="0" borderId="129" xfId="6" applyFont="1" applyBorder="1" applyAlignment="1">
      <alignment horizontal="center" vertical="center"/>
    </xf>
    <xf numFmtId="38" fontId="0" fillId="0" borderId="0" xfId="6" applyFont="1" applyFill="1" applyBorder="1" applyAlignment="1">
      <alignment vertical="center" shrinkToFit="1"/>
    </xf>
    <xf numFmtId="38" fontId="8" fillId="0" borderId="208" xfId="6" applyFont="1" applyBorder="1" applyAlignment="1">
      <alignment horizontal="center" vertical="center"/>
    </xf>
    <xf numFmtId="0" fontId="1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68" fillId="0" borderId="0" xfId="0" applyFont="1" applyAlignment="1"/>
    <xf numFmtId="0" fontId="19" fillId="0" borderId="0" xfId="0" applyFont="1" applyAlignment="1"/>
    <xf numFmtId="0" fontId="7" fillId="0" borderId="0" xfId="0" applyFont="1" applyAlignment="1"/>
    <xf numFmtId="0" fontId="7" fillId="0" borderId="0" xfId="0" applyFont="1" applyAlignment="1">
      <alignment vertical="center"/>
    </xf>
    <xf numFmtId="0" fontId="13" fillId="0" borderId="0" xfId="0" applyFont="1" applyAlignment="1"/>
    <xf numFmtId="0" fontId="0" fillId="0" borderId="0" xfId="0" applyFont="1" applyAlignment="1"/>
    <xf numFmtId="0" fontId="68" fillId="0" borderId="0" xfId="0" applyFont="1" applyAlignment="1">
      <alignment vertical="center"/>
    </xf>
    <xf numFmtId="0" fontId="16" fillId="0" borderId="0" xfId="0" applyFont="1" applyAlignment="1"/>
    <xf numFmtId="38" fontId="19" fillId="0" borderId="0" xfId="6" applyFont="1" applyBorder="1" applyAlignment="1">
      <alignment horizontal="left" vertical="center"/>
    </xf>
    <xf numFmtId="38" fontId="8" fillId="0" borderId="0" xfId="6" applyFont="1" applyAlignment="1">
      <alignment horizontal="right" vertical="center"/>
    </xf>
    <xf numFmtId="38" fontId="8" fillId="0" borderId="0" xfId="6" applyFont="1" applyFill="1" applyBorder="1" applyAlignment="1">
      <alignment vertical="center"/>
    </xf>
    <xf numFmtId="38" fontId="17" fillId="0" borderId="0" xfId="6" applyFont="1" applyFill="1" applyBorder="1" applyAlignment="1">
      <alignment vertical="center"/>
    </xf>
    <xf numFmtId="38" fontId="8" fillId="0" borderId="35" xfId="6" applyFont="1" applyFill="1" applyBorder="1" applyAlignment="1">
      <alignment vertical="center"/>
    </xf>
    <xf numFmtId="38" fontId="8" fillId="0" borderId="33" xfId="6" applyFont="1" applyFill="1" applyBorder="1" applyAlignment="1">
      <alignment vertical="center"/>
    </xf>
    <xf numFmtId="38" fontId="8" fillId="0" borderId="32" xfId="6" applyFont="1" applyFill="1" applyBorder="1" applyAlignment="1">
      <alignment vertical="center"/>
    </xf>
    <xf numFmtId="38" fontId="8" fillId="0" borderId="8" xfId="6" applyFont="1" applyFill="1" applyBorder="1" applyAlignment="1">
      <alignment vertical="center"/>
    </xf>
    <xf numFmtId="38" fontId="14" fillId="0" borderId="0" xfId="6" applyFont="1" applyBorder="1" applyAlignment="1">
      <alignment horizontal="center" vertical="center"/>
    </xf>
    <xf numFmtId="38" fontId="69" fillId="0" borderId="0" xfId="6" applyFont="1" applyFill="1" applyBorder="1" applyAlignment="1">
      <alignment horizontal="center" vertical="center"/>
    </xf>
    <xf numFmtId="38" fontId="8" fillId="0" borderId="73" xfId="6" applyFont="1" applyFill="1" applyBorder="1" applyAlignment="1">
      <alignment horizontal="center" vertical="center"/>
    </xf>
    <xf numFmtId="38" fontId="11" fillId="0" borderId="4" xfId="2" applyFont="1" applyFill="1" applyBorder="1" applyAlignment="1">
      <alignment horizontal="right"/>
    </xf>
    <xf numFmtId="38" fontId="11" fillId="0" borderId="6" xfId="2" applyFont="1" applyFill="1" applyBorder="1" applyAlignment="1">
      <alignment horizontal="left"/>
    </xf>
    <xf numFmtId="179" fontId="10" fillId="0" borderId="51" xfId="0" applyNumberFormat="1" applyFont="1" applyFill="1" applyBorder="1" applyAlignment="1">
      <alignment horizontal="center" shrinkToFit="1"/>
    </xf>
    <xf numFmtId="0" fontId="49" fillId="0" borderId="0" xfId="0" applyFont="1" applyBorder="1" applyAlignment="1">
      <alignment vertical="center"/>
    </xf>
    <xf numFmtId="0" fontId="10" fillId="2" borderId="48" xfId="0" applyFont="1" applyFill="1" applyBorder="1" applyAlignment="1">
      <alignment horizontal="center"/>
    </xf>
    <xf numFmtId="38" fontId="8" fillId="2" borderId="139" xfId="6" applyFont="1" applyFill="1" applyBorder="1" applyAlignment="1">
      <alignment horizontal="left" vertical="center"/>
    </xf>
    <xf numFmtId="38" fontId="8" fillId="2" borderId="28" xfId="6" applyFont="1" applyFill="1" applyBorder="1" applyAlignment="1">
      <alignment horizontal="left" vertical="center"/>
    </xf>
    <xf numFmtId="38" fontId="8" fillId="2" borderId="29" xfId="6" applyFont="1" applyFill="1" applyBorder="1" applyAlignment="1">
      <alignment horizontal="left" vertical="center"/>
    </xf>
    <xf numFmtId="38" fontId="13" fillId="0" borderId="0" xfId="6" applyFont="1" applyFill="1" applyBorder="1" applyAlignment="1">
      <alignment vertical="center"/>
    </xf>
    <xf numFmtId="38" fontId="14" fillId="0" borderId="0" xfId="6" applyFont="1" applyBorder="1" applyAlignment="1">
      <alignment vertical="center"/>
    </xf>
    <xf numFmtId="177" fontId="10" fillId="0" borderId="139" xfId="0" applyNumberFormat="1" applyFont="1" applyBorder="1" applyAlignment="1">
      <alignment horizontal="center" shrinkToFit="1"/>
    </xf>
    <xf numFmtId="177" fontId="10" fillId="0" borderId="23" xfId="0" applyNumberFormat="1" applyFont="1" applyBorder="1" applyAlignment="1">
      <alignment shrinkToFit="1"/>
    </xf>
    <xf numFmtId="177" fontId="10" fillId="0" borderId="78" xfId="0" applyNumberFormat="1" applyFont="1" applyBorder="1" applyAlignment="1">
      <alignment shrinkToFit="1"/>
    </xf>
    <xf numFmtId="177" fontId="10" fillId="0" borderId="79" xfId="0" applyNumberFormat="1" applyFont="1" applyBorder="1" applyAlignment="1">
      <alignment shrinkToFit="1"/>
    </xf>
    <xf numFmtId="177" fontId="10" fillId="0" borderId="28" xfId="0" applyNumberFormat="1" applyFont="1" applyBorder="1" applyAlignment="1">
      <alignment horizontal="center" shrinkToFit="1"/>
    </xf>
    <xf numFmtId="177" fontId="10" fillId="0" borderId="5" xfId="0" applyNumberFormat="1" applyFont="1" applyBorder="1" applyAlignment="1">
      <alignment shrinkToFit="1"/>
    </xf>
    <xf numFmtId="177" fontId="10" fillId="0" borderId="5" xfId="0" applyNumberFormat="1" applyFont="1" applyFill="1" applyBorder="1" applyAlignment="1">
      <alignment shrinkToFit="1"/>
    </xf>
    <xf numFmtId="177" fontId="10" fillId="0" borderId="81" xfId="0" applyNumberFormat="1" applyFont="1" applyFill="1" applyBorder="1" applyAlignment="1">
      <alignment shrinkToFit="1"/>
    </xf>
    <xf numFmtId="177" fontId="10" fillId="0" borderId="82" xfId="0" applyNumberFormat="1" applyFont="1" applyBorder="1" applyAlignment="1">
      <alignment shrinkToFit="1"/>
    </xf>
    <xf numFmtId="177" fontId="10" fillId="0" borderId="68" xfId="0" applyNumberFormat="1" applyFont="1" applyBorder="1" applyAlignment="1">
      <alignment horizontal="center" shrinkToFit="1"/>
    </xf>
    <xf numFmtId="177" fontId="10" fillId="0" borderId="83" xfId="0" applyNumberFormat="1" applyFont="1" applyFill="1" applyBorder="1" applyAlignment="1">
      <alignment shrinkToFit="1"/>
    </xf>
    <xf numFmtId="177" fontId="10" fillId="0" borderId="84" xfId="0" applyNumberFormat="1" applyFont="1" applyFill="1" applyBorder="1" applyAlignment="1">
      <alignment shrinkToFit="1"/>
    </xf>
    <xf numFmtId="177" fontId="10" fillId="0" borderId="85" xfId="0" applyNumberFormat="1" applyFont="1" applyBorder="1" applyAlignment="1">
      <alignment shrinkToFit="1"/>
    </xf>
    <xf numFmtId="177" fontId="10" fillId="0" borderId="227" xfId="0" applyNumberFormat="1" applyFont="1" applyBorder="1" applyAlignment="1">
      <alignment horizontal="center" shrinkToFit="1"/>
    </xf>
    <xf numFmtId="177" fontId="10" fillId="0" borderId="60" xfId="0" applyNumberFormat="1" applyFont="1" applyFill="1" applyBorder="1" applyAlignment="1">
      <alignment shrinkToFit="1"/>
    </xf>
    <xf numFmtId="177" fontId="10" fillId="0" borderId="214" xfId="0" applyNumberFormat="1" applyFont="1" applyFill="1" applyBorder="1" applyAlignment="1">
      <alignment shrinkToFit="1"/>
    </xf>
    <xf numFmtId="177" fontId="10" fillId="0" borderId="63" xfId="0" applyNumberFormat="1" applyFont="1" applyFill="1" applyBorder="1" applyAlignment="1">
      <alignment shrinkToFit="1"/>
    </xf>
    <xf numFmtId="177" fontId="10" fillId="0" borderId="64" xfId="0" applyNumberFormat="1" applyFont="1" applyBorder="1" applyAlignment="1">
      <alignment shrinkToFit="1"/>
    </xf>
    <xf numFmtId="177" fontId="10" fillId="0" borderId="215" xfId="0" applyNumberFormat="1" applyFont="1" applyFill="1" applyBorder="1" applyAlignment="1">
      <alignment shrinkToFit="1"/>
    </xf>
    <xf numFmtId="177" fontId="10" fillId="0" borderId="56" xfId="0" applyNumberFormat="1" applyFont="1" applyFill="1" applyBorder="1" applyAlignment="1">
      <alignment shrinkToFit="1"/>
    </xf>
    <xf numFmtId="177" fontId="10" fillId="0" borderId="65" xfId="0" applyNumberFormat="1" applyFont="1" applyFill="1" applyBorder="1" applyAlignment="1">
      <alignment shrinkToFit="1"/>
    </xf>
    <xf numFmtId="177" fontId="10" fillId="0" borderId="86" xfId="0" applyNumberFormat="1" applyFont="1" applyFill="1" applyBorder="1" applyAlignment="1">
      <alignment shrinkToFit="1"/>
    </xf>
    <xf numFmtId="177" fontId="10" fillId="0" borderId="66" xfId="0" applyNumberFormat="1" applyFont="1" applyBorder="1" applyAlignment="1">
      <alignment shrinkToFit="1"/>
    </xf>
    <xf numFmtId="177" fontId="10" fillId="0" borderId="57" xfId="0" applyNumberFormat="1" applyFont="1" applyBorder="1" applyAlignment="1">
      <alignment horizontal="center" shrinkToFit="1"/>
    </xf>
    <xf numFmtId="177" fontId="10" fillId="0" borderId="23" xfId="0" applyNumberFormat="1" applyFont="1" applyFill="1" applyBorder="1" applyAlignment="1">
      <alignment shrinkToFit="1"/>
    </xf>
    <xf numFmtId="177" fontId="10" fillId="0" borderId="28" xfId="0" applyNumberFormat="1" applyFont="1" applyFill="1" applyBorder="1" applyAlignment="1">
      <alignment shrinkToFit="1"/>
    </xf>
    <xf numFmtId="177" fontId="10" fillId="0" borderId="16" xfId="0" applyNumberFormat="1" applyFont="1" applyFill="1" applyBorder="1" applyAlignment="1">
      <alignment shrinkToFit="1"/>
    </xf>
    <xf numFmtId="177" fontId="10" fillId="0" borderId="61" xfId="0" applyNumberFormat="1" applyFont="1" applyBorder="1" applyAlignment="1">
      <alignment horizontal="center" shrinkToFit="1"/>
    </xf>
    <xf numFmtId="177" fontId="10" fillId="0" borderId="216" xfId="0" applyNumberFormat="1" applyFont="1" applyFill="1" applyBorder="1" applyAlignment="1">
      <alignment shrinkToFit="1"/>
    </xf>
    <xf numFmtId="177" fontId="10" fillId="0" borderId="89" xfId="0" applyNumberFormat="1" applyFont="1" applyBorder="1" applyAlignment="1">
      <alignment shrinkToFit="1"/>
    </xf>
    <xf numFmtId="177" fontId="10" fillId="0" borderId="29" xfId="0" applyNumberFormat="1" applyFont="1" applyBorder="1" applyAlignment="1">
      <alignment horizontal="center" shrinkToFit="1"/>
    </xf>
    <xf numFmtId="177" fontId="10" fillId="0" borderId="19" xfId="0" applyNumberFormat="1" applyFont="1" applyBorder="1" applyAlignment="1">
      <alignment shrinkToFit="1"/>
    </xf>
    <xf numFmtId="177" fontId="10" fillId="0" borderId="19" xfId="0" applyNumberFormat="1" applyFont="1" applyFill="1" applyBorder="1" applyAlignment="1">
      <alignment shrinkToFit="1"/>
    </xf>
    <xf numFmtId="177" fontId="10" fillId="0" borderId="91" xfId="0" applyNumberFormat="1" applyFont="1" applyFill="1" applyBorder="1" applyAlignment="1">
      <alignment shrinkToFit="1"/>
    </xf>
    <xf numFmtId="177" fontId="10" fillId="0" borderId="93" xfId="0" applyNumberFormat="1" applyFont="1" applyBorder="1" applyAlignment="1">
      <alignment shrinkToFit="1"/>
    </xf>
    <xf numFmtId="177" fontId="10" fillId="0" borderId="9" xfId="0" applyNumberFormat="1" applyFont="1" applyBorder="1" applyAlignment="1">
      <alignment shrinkToFit="1"/>
    </xf>
    <xf numFmtId="177" fontId="10" fillId="0" borderId="7" xfId="0" applyNumberFormat="1" applyFont="1" applyFill="1" applyBorder="1" applyAlignment="1">
      <alignment shrinkToFit="1"/>
    </xf>
    <xf numFmtId="177" fontId="10" fillId="0" borderId="96" xfId="0" applyNumberFormat="1" applyFont="1" applyFill="1" applyBorder="1" applyAlignment="1">
      <alignment shrinkToFit="1"/>
    </xf>
    <xf numFmtId="177" fontId="10" fillId="0" borderId="87" xfId="0" applyNumberFormat="1" applyFont="1" applyFill="1" applyBorder="1" applyAlignment="1">
      <alignment shrinkToFit="1"/>
    </xf>
    <xf numFmtId="177" fontId="10" fillId="0" borderId="28" xfId="0" applyNumberFormat="1" applyFont="1" applyBorder="1" applyAlignment="1">
      <alignment shrinkToFit="1"/>
    </xf>
    <xf numFmtId="177" fontId="10" fillId="0" borderId="82" xfId="0" applyNumberFormat="1" applyFont="1" applyBorder="1" applyAlignment="1">
      <alignment horizontal="center" shrinkToFit="1"/>
    </xf>
    <xf numFmtId="177" fontId="10" fillId="0" borderId="93" xfId="0" applyNumberFormat="1" applyFont="1" applyBorder="1" applyAlignment="1">
      <alignment horizontal="center" shrinkToFit="1"/>
    </xf>
    <xf numFmtId="0" fontId="4"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6" fillId="0" borderId="52" xfId="0" applyFont="1" applyFill="1" applyBorder="1" applyAlignment="1">
      <alignment horizontal="center" vertical="center"/>
    </xf>
    <xf numFmtId="0" fontId="0" fillId="2" borderId="15" xfId="0" applyFont="1" applyFill="1" applyBorder="1" applyAlignment="1">
      <alignment vertical="center"/>
    </xf>
    <xf numFmtId="0" fontId="4" fillId="0" borderId="33" xfId="0" applyFont="1" applyBorder="1" applyAlignment="1">
      <alignment vertical="center"/>
    </xf>
    <xf numFmtId="0" fontId="4" fillId="0" borderId="83" xfId="0" applyFont="1" applyFill="1" applyBorder="1" applyAlignment="1">
      <alignment vertical="center"/>
    </xf>
    <xf numFmtId="0" fontId="0" fillId="0" borderId="96" xfId="0" applyFont="1" applyFill="1" applyBorder="1" applyAlignment="1">
      <alignment vertical="center" shrinkToFit="1"/>
    </xf>
    <xf numFmtId="38" fontId="0" fillId="0" borderId="56" xfId="0" applyNumberFormat="1"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4" fillId="0" borderId="96" xfId="0" applyFont="1" applyFill="1" applyBorder="1" applyAlignment="1">
      <alignment vertical="center"/>
    </xf>
    <xf numFmtId="0" fontId="0" fillId="0" borderId="2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Border="1" applyAlignment="1">
      <alignment shrinkToFit="1"/>
    </xf>
    <xf numFmtId="38" fontId="69" fillId="0" borderId="0" xfId="6" applyFont="1" applyFill="1" applyBorder="1" applyAlignment="1">
      <alignment vertical="center"/>
    </xf>
    <xf numFmtId="40" fontId="17" fillId="0" borderId="0" xfId="6" applyNumberFormat="1" applyFont="1" applyAlignment="1">
      <alignment vertical="center"/>
    </xf>
    <xf numFmtId="0" fontId="8" fillId="0" borderId="0" xfId="0" applyFont="1" applyFill="1" applyBorder="1" applyAlignment="1">
      <alignment horizontal="center" vertical="center" wrapText="1"/>
    </xf>
    <xf numFmtId="38" fontId="8" fillId="0" borderId="0" xfId="6" applyFont="1" applyFill="1" applyBorder="1" applyAlignment="1">
      <alignment horizontal="center" vertical="center"/>
    </xf>
    <xf numFmtId="38" fontId="8" fillId="0" borderId="0" xfId="6" applyFont="1" applyBorder="1" applyAlignment="1">
      <alignment horizontal="left" vertical="center"/>
    </xf>
    <xf numFmtId="0" fontId="16" fillId="0" borderId="87" xfId="0" applyFont="1" applyBorder="1"/>
    <xf numFmtId="0" fontId="24" fillId="0" borderId="0" xfId="0" applyFont="1" applyBorder="1" applyAlignment="1">
      <alignment vertical="center"/>
    </xf>
    <xf numFmtId="0" fontId="0" fillId="0" borderId="5" xfId="0" applyFont="1" applyBorder="1" applyAlignment="1">
      <alignment vertical="center" shrinkToFit="1"/>
    </xf>
    <xf numFmtId="38" fontId="8" fillId="0" borderId="0" xfId="6" applyFont="1" applyBorder="1" applyAlignment="1">
      <alignment vertical="center"/>
    </xf>
    <xf numFmtId="38" fontId="8" fillId="0" borderId="0" xfId="7" applyFont="1" applyBorder="1" applyAlignment="1">
      <alignment horizontal="left" vertical="center"/>
    </xf>
    <xf numFmtId="177" fontId="10" fillId="3" borderId="83" xfId="0" applyNumberFormat="1" applyFont="1" applyFill="1" applyBorder="1" applyAlignment="1">
      <alignment shrinkToFit="1"/>
    </xf>
    <xf numFmtId="177" fontId="10" fillId="3" borderId="60" xfId="0" applyNumberFormat="1" applyFont="1" applyFill="1" applyBorder="1" applyAlignment="1">
      <alignment shrinkToFit="1"/>
    </xf>
    <xf numFmtId="177" fontId="10" fillId="3" borderId="61" xfId="0" applyNumberFormat="1" applyFont="1" applyFill="1" applyBorder="1" applyAlignment="1">
      <alignment shrinkToFit="1"/>
    </xf>
    <xf numFmtId="38" fontId="8" fillId="2" borderId="76" xfId="6" applyFont="1" applyFill="1" applyBorder="1" applyAlignment="1">
      <alignment vertical="center"/>
    </xf>
    <xf numFmtId="38" fontId="8" fillId="2" borderId="236" xfId="6" applyFont="1" applyFill="1" applyBorder="1" applyAlignment="1">
      <alignment vertical="center"/>
    </xf>
    <xf numFmtId="38" fontId="8" fillId="2" borderId="34" xfId="6" applyFont="1" applyFill="1" applyBorder="1" applyAlignment="1">
      <alignment vertical="center"/>
    </xf>
    <xf numFmtId="0" fontId="0" fillId="3" borderId="5" xfId="0" applyFont="1" applyFill="1" applyBorder="1"/>
    <xf numFmtId="0" fontId="0" fillId="3" borderId="5" xfId="0" applyFill="1" applyBorder="1"/>
    <xf numFmtId="38" fontId="79" fillId="2" borderId="8" xfId="6" applyFont="1" applyFill="1" applyBorder="1" applyAlignment="1">
      <alignment vertical="center"/>
    </xf>
    <xf numFmtId="0" fontId="10" fillId="0" borderId="0" xfId="0" applyFont="1" applyFill="1"/>
    <xf numFmtId="0" fontId="4" fillId="0" borderId="0" xfId="0" applyFont="1" applyAlignment="1"/>
    <xf numFmtId="0" fontId="10" fillId="0" borderId="0" xfId="0" applyFont="1" applyAlignment="1"/>
    <xf numFmtId="0" fontId="16" fillId="0" borderId="0" xfId="0" applyFont="1"/>
    <xf numFmtId="0" fontId="0" fillId="0" borderId="38" xfId="0" applyFont="1" applyFill="1" applyBorder="1" applyAlignment="1">
      <alignment vertical="center" shrinkToFit="1"/>
    </xf>
    <xf numFmtId="38" fontId="0" fillId="5" borderId="96" xfId="2" applyFont="1" applyFill="1" applyBorder="1" applyAlignment="1">
      <alignment horizontal="center" vertical="center" shrinkToFit="1"/>
    </xf>
    <xf numFmtId="177" fontId="10" fillId="0" borderId="94" xfId="0" applyNumberFormat="1" applyFont="1" applyBorder="1" applyAlignment="1">
      <alignment horizontal="center" shrinkToFit="1"/>
    </xf>
    <xf numFmtId="177" fontId="10"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0" fontId="73" fillId="0" borderId="0" xfId="0" applyFont="1" applyAlignment="1">
      <alignment horizontal="right" vertical="center"/>
    </xf>
    <xf numFmtId="177" fontId="10" fillId="3" borderId="214" xfId="0" applyNumberFormat="1" applyFont="1" applyFill="1" applyBorder="1" applyAlignment="1">
      <alignment shrinkToFit="1"/>
    </xf>
    <xf numFmtId="177" fontId="10" fillId="3" borderId="23" xfId="0" applyNumberFormat="1" applyFont="1" applyFill="1" applyBorder="1" applyAlignment="1">
      <alignment shrinkToFit="1"/>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xf numFmtId="38" fontId="8" fillId="0" borderId="28" xfId="6" applyFont="1" applyFill="1" applyBorder="1" applyAlignment="1">
      <alignment horizontal="left" vertical="center"/>
    </xf>
    <xf numFmtId="38" fontId="8" fillId="0" borderId="29" xfId="6" applyFont="1" applyFill="1" applyBorder="1" applyAlignment="1">
      <alignment horizontal="left" vertical="center"/>
    </xf>
    <xf numFmtId="38" fontId="60" fillId="0" borderId="0" xfId="6" applyFont="1" applyFill="1" applyBorder="1" applyAlignment="1">
      <alignment horizontal="center" vertical="center"/>
    </xf>
    <xf numFmtId="180" fontId="8" fillId="0" borderId="163" xfId="6" applyNumberFormat="1" applyFont="1" applyFill="1" applyBorder="1" applyAlignment="1">
      <alignment vertical="center"/>
    </xf>
    <xf numFmtId="184" fontId="8" fillId="0" borderId="163" xfId="6" applyNumberFormat="1" applyFont="1" applyFill="1" applyBorder="1" applyAlignment="1">
      <alignment vertical="center"/>
    </xf>
    <xf numFmtId="185" fontId="8" fillId="0" borderId="163" xfId="6" applyNumberFormat="1" applyFont="1" applyFill="1" applyBorder="1" applyAlignment="1">
      <alignment vertical="center"/>
    </xf>
    <xf numFmtId="0" fontId="0" fillId="6" borderId="5" xfId="0" applyFont="1" applyFill="1" applyBorder="1"/>
    <xf numFmtId="180" fontId="8" fillId="0" borderId="63" xfId="6" applyNumberFormat="1" applyFont="1" applyFill="1" applyBorder="1" applyAlignment="1">
      <alignment vertical="center"/>
    </xf>
    <xf numFmtId="184" fontId="8" fillId="0" borderId="75" xfId="6" applyNumberFormat="1" applyFont="1" applyFill="1" applyBorder="1" applyAlignment="1">
      <alignment vertical="center"/>
    </xf>
    <xf numFmtId="184" fontId="8" fillId="0" borderId="253" xfId="6" applyNumberFormat="1" applyFont="1" applyFill="1" applyBorder="1" applyAlignment="1">
      <alignment vertical="center"/>
    </xf>
    <xf numFmtId="185" fontId="8" fillId="0" borderId="161" xfId="6" applyNumberFormat="1" applyFont="1" applyFill="1" applyBorder="1" applyAlignment="1">
      <alignment vertical="center"/>
    </xf>
    <xf numFmtId="184" fontId="8" fillId="0" borderId="60" xfId="6" applyNumberFormat="1" applyFont="1" applyFill="1" applyBorder="1" applyAlignment="1">
      <alignment vertical="center"/>
    </xf>
    <xf numFmtId="185" fontId="8" fillId="0" borderId="63" xfId="6" applyNumberFormat="1" applyFont="1" applyFill="1" applyBorder="1" applyAlignment="1">
      <alignment vertical="center"/>
    </xf>
    <xf numFmtId="184" fontId="8" fillId="0" borderId="58" xfId="6" applyNumberFormat="1" applyFont="1" applyFill="1" applyBorder="1" applyAlignment="1">
      <alignment vertical="center"/>
    </xf>
    <xf numFmtId="184" fontId="8" fillId="0" borderId="4" xfId="6" applyNumberFormat="1" applyFont="1" applyFill="1" applyBorder="1" applyAlignment="1">
      <alignment vertical="center"/>
    </xf>
    <xf numFmtId="185" fontId="8" fillId="0" borderId="135" xfId="6" applyNumberFormat="1" applyFont="1" applyFill="1" applyBorder="1" applyAlignment="1">
      <alignment vertical="center"/>
    </xf>
    <xf numFmtId="38" fontId="26" fillId="0" borderId="76" xfId="6" applyFont="1" applyFill="1" applyBorder="1" applyAlignment="1">
      <alignment horizontal="center" vertical="center"/>
    </xf>
    <xf numFmtId="38" fontId="26" fillId="0" borderId="0" xfId="6" applyFont="1" applyFill="1" applyBorder="1" applyAlignment="1">
      <alignment horizontal="center" vertical="center"/>
    </xf>
    <xf numFmtId="38" fontId="26" fillId="0" borderId="26" xfId="6" applyFont="1" applyFill="1" applyBorder="1" applyAlignment="1">
      <alignment horizontal="center" vertical="center"/>
    </xf>
    <xf numFmtId="40" fontId="8" fillId="6" borderId="78" xfId="6" applyNumberFormat="1" applyFont="1" applyFill="1" applyBorder="1" applyAlignment="1">
      <alignment horizontal="right" vertical="center"/>
    </xf>
    <xf numFmtId="178" fontId="8" fillId="6" borderId="75" xfId="6" applyNumberFormat="1" applyFont="1" applyFill="1" applyBorder="1" applyAlignment="1">
      <alignment vertical="center"/>
    </xf>
    <xf numFmtId="40" fontId="8" fillId="6" borderId="81" xfId="6" applyNumberFormat="1" applyFont="1" applyFill="1" applyBorder="1" applyAlignment="1">
      <alignment horizontal="right" vertical="center"/>
    </xf>
    <xf numFmtId="178" fontId="8" fillId="6" borderId="7" xfId="6" applyNumberFormat="1" applyFont="1" applyFill="1" applyBorder="1" applyAlignment="1">
      <alignment vertical="center"/>
    </xf>
    <xf numFmtId="182" fontId="8" fillId="0" borderId="0" xfId="6" applyNumberFormat="1" applyFont="1" applyFill="1" applyBorder="1" applyAlignment="1">
      <alignment vertical="center"/>
    </xf>
    <xf numFmtId="38" fontId="8" fillId="6" borderId="81" xfId="6" applyNumberFormat="1" applyFont="1" applyFill="1" applyBorder="1" applyAlignment="1">
      <alignment horizontal="right" vertical="center"/>
    </xf>
    <xf numFmtId="40" fontId="8" fillId="6" borderId="33" xfId="6" applyNumberFormat="1" applyFont="1" applyFill="1" applyBorder="1" applyAlignment="1">
      <alignment vertical="center"/>
    </xf>
    <xf numFmtId="178" fontId="8" fillId="6" borderId="33" xfId="6" applyNumberFormat="1" applyFont="1" applyFill="1" applyBorder="1" applyAlignment="1">
      <alignment vertical="center"/>
    </xf>
    <xf numFmtId="180" fontId="8" fillId="6" borderId="81" xfId="6" applyNumberFormat="1" applyFont="1" applyFill="1" applyBorder="1" applyAlignment="1">
      <alignment horizontal="right" vertical="center"/>
    </xf>
    <xf numFmtId="180" fontId="8" fillId="6" borderId="91" xfId="6" applyNumberFormat="1" applyFont="1" applyFill="1" applyBorder="1" applyAlignment="1">
      <alignment horizontal="right" vertical="center"/>
    </xf>
    <xf numFmtId="40" fontId="8"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3" fillId="0" borderId="0" xfId="0" applyFont="1" applyFill="1" applyAlignment="1">
      <alignment vertical="center"/>
    </xf>
    <xf numFmtId="38" fontId="18" fillId="0" borderId="0" xfId="6" applyFont="1" applyFill="1" applyAlignment="1">
      <alignment vertical="center"/>
    </xf>
    <xf numFmtId="38" fontId="8" fillId="0" borderId="139" xfId="6" applyFont="1" applyFill="1" applyBorder="1" applyAlignment="1">
      <alignment horizontal="left" vertical="center"/>
    </xf>
    <xf numFmtId="38" fontId="8" fillId="0" borderId="76" xfId="6" applyFont="1" applyFill="1" applyBorder="1" applyAlignment="1">
      <alignment vertical="center"/>
    </xf>
    <xf numFmtId="38" fontId="8" fillId="0" borderId="236" xfId="6" applyFont="1" applyFill="1" applyBorder="1" applyAlignment="1">
      <alignment vertical="center"/>
    </xf>
    <xf numFmtId="38" fontId="8" fillId="0" borderId="121" xfId="6" applyFont="1" applyFill="1" applyBorder="1" applyAlignment="1">
      <alignment horizontal="center" vertical="center"/>
    </xf>
    <xf numFmtId="38" fontId="79" fillId="0" borderId="8" xfId="6" applyFont="1" applyFill="1" applyBorder="1" applyAlignment="1">
      <alignment vertical="center"/>
    </xf>
    <xf numFmtId="38" fontId="8" fillId="0" borderId="34" xfId="6" applyFont="1" applyFill="1" applyBorder="1" applyAlignment="1">
      <alignment vertical="center"/>
    </xf>
    <xf numFmtId="38" fontId="8" fillId="0" borderId="123" xfId="6" applyFont="1" applyFill="1" applyBorder="1" applyAlignment="1">
      <alignment horizontal="center" vertical="center"/>
    </xf>
    <xf numFmtId="185" fontId="8" fillId="0" borderId="75" xfId="6" applyNumberFormat="1" applyFont="1" applyFill="1" applyBorder="1" applyAlignment="1">
      <alignment vertical="center"/>
    </xf>
    <xf numFmtId="38" fontId="8" fillId="0" borderId="0" xfId="6" applyFont="1" applyFill="1" applyAlignment="1">
      <alignment vertical="center"/>
    </xf>
    <xf numFmtId="38" fontId="8" fillId="0" borderId="127" xfId="6" applyFont="1" applyFill="1" applyBorder="1" applyAlignment="1">
      <alignment horizontal="center" vertical="center"/>
    </xf>
    <xf numFmtId="185" fontId="8" fillId="0" borderId="60" xfId="6" applyNumberFormat="1" applyFont="1" applyFill="1" applyBorder="1" applyAlignment="1">
      <alignment vertical="center"/>
    </xf>
    <xf numFmtId="38" fontId="8" fillId="0" borderId="129" xfId="6" applyFont="1" applyFill="1" applyBorder="1" applyAlignment="1">
      <alignment horizontal="center" vertical="center"/>
    </xf>
    <xf numFmtId="0" fontId="13" fillId="0" borderId="0" xfId="0" applyFont="1" applyFill="1" applyBorder="1" applyAlignment="1">
      <alignment vertical="center"/>
    </xf>
    <xf numFmtId="38" fontId="8" fillId="0" borderId="208" xfId="6" applyFont="1" applyFill="1" applyBorder="1" applyAlignment="1">
      <alignment horizontal="center" vertical="center"/>
    </xf>
    <xf numFmtId="40" fontId="17" fillId="0" borderId="0" xfId="6" applyNumberFormat="1" applyFont="1" applyFill="1" applyAlignment="1">
      <alignment vertical="center"/>
    </xf>
    <xf numFmtId="185" fontId="8" fillId="0" borderId="58" xfId="6" applyNumberFormat="1" applyFont="1" applyFill="1" applyBorder="1" applyAlignment="1">
      <alignment vertical="center"/>
    </xf>
    <xf numFmtId="38" fontId="8" fillId="0" borderId="0" xfId="6" applyFont="1" applyFill="1" applyBorder="1" applyAlignment="1">
      <alignment horizontal="left" vertical="center"/>
    </xf>
    <xf numFmtId="38" fontId="14" fillId="0" borderId="0" xfId="6" applyFont="1" applyFill="1" applyBorder="1" applyAlignment="1">
      <alignment horizontal="center" vertical="center"/>
    </xf>
    <xf numFmtId="38" fontId="14" fillId="0" borderId="0" xfId="6" applyFont="1" applyFill="1" applyBorder="1" applyAlignment="1">
      <alignment vertical="center"/>
    </xf>
    <xf numFmtId="38" fontId="8" fillId="0" borderId="0" xfId="6" applyFont="1" applyFill="1" applyAlignment="1">
      <alignment horizontal="right" vertical="center"/>
    </xf>
    <xf numFmtId="0" fontId="4" fillId="6" borderId="5" xfId="0" applyFont="1" applyFill="1" applyBorder="1"/>
    <xf numFmtId="38" fontId="12" fillId="6" borderId="33" xfId="2" applyFont="1" applyFill="1" applyBorder="1" applyAlignment="1">
      <alignment horizontal="right"/>
    </xf>
    <xf numFmtId="38" fontId="12" fillId="6" borderId="0" xfId="2" applyFont="1" applyFill="1" applyBorder="1" applyAlignment="1">
      <alignment horizontal="right"/>
    </xf>
    <xf numFmtId="38" fontId="12" fillId="6" borderId="8" xfId="2" applyFont="1" applyFill="1" applyBorder="1" applyAlignment="1">
      <alignment horizontal="right"/>
    </xf>
    <xf numFmtId="38" fontId="12" fillId="6" borderId="2" xfId="2" applyFont="1" applyFill="1" applyBorder="1" applyAlignment="1">
      <alignment horizontal="right"/>
    </xf>
    <xf numFmtId="38" fontId="12" fillId="6" borderId="48" xfId="2"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78"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5" fillId="6" borderId="32" xfId="4" applyFont="1" applyFill="1" applyBorder="1">
      <alignment vertical="center"/>
    </xf>
    <xf numFmtId="0" fontId="25" fillId="6" borderId="8" xfId="4" applyFont="1" applyFill="1" applyBorder="1">
      <alignment vertical="center"/>
    </xf>
    <xf numFmtId="0" fontId="25" fillId="6" borderId="9" xfId="4" applyFont="1" applyFill="1" applyBorder="1">
      <alignment vertical="center"/>
    </xf>
    <xf numFmtId="0" fontId="25" fillId="6" borderId="35" xfId="4" applyFont="1" applyFill="1" applyBorder="1" applyAlignment="1">
      <alignment vertical="center"/>
    </xf>
    <xf numFmtId="0" fontId="25" fillId="6" borderId="33" xfId="4" applyFont="1" applyFill="1" applyBorder="1" applyAlignment="1">
      <alignment vertical="center"/>
    </xf>
    <xf numFmtId="0" fontId="25" fillId="6" borderId="28" xfId="4" applyFont="1" applyFill="1" applyBorder="1" applyAlignment="1">
      <alignment vertical="center"/>
    </xf>
    <xf numFmtId="0" fontId="25" fillId="6" borderId="110" xfId="4" applyFont="1" applyFill="1" applyBorder="1" applyAlignment="1">
      <alignment vertical="center"/>
    </xf>
    <xf numFmtId="0" fontId="25" fillId="6" borderId="42" xfId="4" applyFont="1" applyFill="1" applyBorder="1" applyAlignment="1">
      <alignment vertical="center"/>
    </xf>
    <xf numFmtId="0" fontId="25" fillId="6" borderId="52" xfId="4" applyFont="1" applyFill="1" applyBorder="1" applyAlignment="1">
      <alignment vertical="center"/>
    </xf>
    <xf numFmtId="186" fontId="24" fillId="0" borderId="0" xfId="9" applyNumberFormat="1" applyFont="1" applyBorder="1" applyAlignment="1">
      <alignment horizontal="left" vertical="center"/>
    </xf>
    <xf numFmtId="187" fontId="24" fillId="0" borderId="0" xfId="0" applyNumberFormat="1" applyFont="1" applyBorder="1" applyAlignment="1">
      <alignment horizontal="left" vertical="center"/>
    </xf>
    <xf numFmtId="0" fontId="24" fillId="0" borderId="0" xfId="0" applyFont="1" applyAlignment="1"/>
    <xf numFmtId="0" fontId="24" fillId="0" borderId="0" xfId="0" applyFont="1" applyAlignment="1">
      <alignment horizontal="right"/>
    </xf>
    <xf numFmtId="187" fontId="24" fillId="0" borderId="0" xfId="0" applyNumberFormat="1" applyFont="1" applyAlignment="1">
      <alignment horizontal="left"/>
    </xf>
    <xf numFmtId="0" fontId="82" fillId="0" borderId="0" xfId="10" applyFont="1" applyAlignment="1">
      <alignment vertical="center"/>
    </xf>
    <xf numFmtId="0" fontId="83" fillId="0" borderId="0" xfId="10" applyFont="1" applyAlignment="1">
      <alignment vertical="center"/>
    </xf>
    <xf numFmtId="0" fontId="83" fillId="0" borderId="0" xfId="10" applyFont="1" applyFill="1" applyBorder="1" applyAlignment="1">
      <alignment vertical="center"/>
    </xf>
    <xf numFmtId="0" fontId="85" fillId="7" borderId="95" xfId="11" applyFont="1" applyFill="1" applyBorder="1" applyAlignment="1">
      <alignment horizontal="center" vertical="center"/>
    </xf>
    <xf numFmtId="183" fontId="85" fillId="0" borderId="60" xfId="11" applyNumberFormat="1" applyFont="1" applyFill="1" applyBorder="1" applyAlignment="1">
      <alignment horizontal="center" vertical="center" shrinkToFit="1"/>
    </xf>
    <xf numFmtId="183" fontId="85" fillId="0" borderId="61" xfId="11" applyNumberFormat="1" applyFont="1" applyFill="1" applyBorder="1" applyAlignment="1">
      <alignment vertical="center" shrinkToFit="1"/>
    </xf>
    <xf numFmtId="0" fontId="85" fillId="0" borderId="134" xfId="11" applyNumberFormat="1" applyFont="1" applyFill="1" applyBorder="1" applyAlignment="1">
      <alignment vertical="center"/>
    </xf>
    <xf numFmtId="183" fontId="85" fillId="0" borderId="153" xfId="11" applyNumberFormat="1" applyFont="1" applyFill="1" applyBorder="1" applyAlignment="1">
      <alignment vertical="center"/>
    </xf>
    <xf numFmtId="181" fontId="85" fillId="0" borderId="242" xfId="11" applyNumberFormat="1" applyFont="1" applyFill="1" applyBorder="1" applyAlignment="1">
      <alignment vertical="center"/>
    </xf>
    <xf numFmtId="183" fontId="85" fillId="0" borderId="242" xfId="11" applyNumberFormat="1" applyFont="1" applyFill="1" applyBorder="1" applyAlignment="1">
      <alignment vertical="center"/>
    </xf>
    <xf numFmtId="0" fontId="87" fillId="2" borderId="60" xfId="10" applyFont="1" applyFill="1" applyBorder="1" applyAlignment="1">
      <alignment vertical="center"/>
    </xf>
    <xf numFmtId="183" fontId="85" fillId="2" borderId="60" xfId="11" applyNumberFormat="1" applyFont="1" applyFill="1" applyBorder="1" applyAlignment="1">
      <alignment horizontal="center" vertical="center" shrinkToFit="1"/>
    </xf>
    <xf numFmtId="183" fontId="85" fillId="8" borderId="61" xfId="11" applyNumberFormat="1" applyFont="1" applyFill="1" applyBorder="1" applyAlignment="1">
      <alignment vertical="center" shrinkToFit="1"/>
    </xf>
    <xf numFmtId="0" fontId="85" fillId="8" borderId="134" xfId="11" applyNumberFormat="1" applyFont="1" applyFill="1" applyBorder="1" applyAlignment="1">
      <alignment vertical="center"/>
    </xf>
    <xf numFmtId="183" fontId="85" fillId="8" borderId="153" xfId="11" applyNumberFormat="1" applyFont="1" applyFill="1" applyBorder="1" applyAlignment="1">
      <alignment vertical="center"/>
    </xf>
    <xf numFmtId="181" fontId="85" fillId="8" borderId="242" xfId="11" applyNumberFormat="1" applyFont="1" applyFill="1" applyBorder="1" applyAlignment="1">
      <alignment vertical="center"/>
    </xf>
    <xf numFmtId="183" fontId="85" fillId="8" borderId="242" xfId="11" applyNumberFormat="1" applyFont="1" applyFill="1" applyBorder="1" applyAlignment="1">
      <alignment vertical="center"/>
    </xf>
    <xf numFmtId="0" fontId="87" fillId="2" borderId="262" xfId="10" applyFont="1" applyFill="1" applyBorder="1" applyAlignment="1">
      <alignment vertical="center"/>
    </xf>
    <xf numFmtId="183" fontId="85" fillId="0" borderId="263" xfId="11" applyNumberFormat="1" applyFont="1" applyFill="1" applyBorder="1" applyAlignment="1">
      <alignment horizontal="center" vertical="center" shrinkToFit="1"/>
    </xf>
    <xf numFmtId="183" fontId="85" fillId="0" borderId="264" xfId="11" applyNumberFormat="1" applyFont="1" applyFill="1" applyBorder="1" applyAlignment="1">
      <alignment vertical="center" shrinkToFit="1"/>
    </xf>
    <xf numFmtId="0" fontId="85" fillId="0" borderId="265" xfId="11" applyNumberFormat="1" applyFont="1" applyFill="1" applyBorder="1" applyAlignment="1">
      <alignment vertical="center"/>
    </xf>
    <xf numFmtId="183" fontId="85" fillId="0" borderId="266" xfId="11" applyNumberFormat="1" applyFont="1" applyFill="1" applyBorder="1" applyAlignment="1">
      <alignment vertical="center"/>
    </xf>
    <xf numFmtId="181" fontId="85" fillId="0" borderId="267" xfId="11" applyNumberFormat="1" applyFont="1" applyFill="1" applyBorder="1" applyAlignment="1">
      <alignment vertical="center"/>
    </xf>
    <xf numFmtId="183" fontId="85" fillId="0" borderId="268" xfId="11" applyNumberFormat="1" applyFont="1" applyFill="1" applyBorder="1" applyAlignment="1">
      <alignment vertical="center"/>
    </xf>
    <xf numFmtId="184" fontId="85" fillId="0" borderId="263" xfId="11" applyNumberFormat="1" applyFont="1" applyFill="1" applyBorder="1" applyAlignment="1">
      <alignment vertical="center"/>
    </xf>
    <xf numFmtId="183" fontId="85" fillId="0" borderId="139" xfId="11" applyNumberFormat="1" applyFont="1" applyFill="1" applyBorder="1" applyAlignment="1">
      <alignment vertical="center"/>
    </xf>
    <xf numFmtId="0" fontId="87" fillId="0" borderId="0" xfId="10" applyFont="1" applyBorder="1" applyAlignment="1">
      <alignment vertical="center"/>
    </xf>
    <xf numFmtId="0" fontId="87" fillId="0" borderId="0" xfId="10" applyFont="1" applyBorder="1" applyAlignment="1">
      <alignment horizontal="right" vertical="center"/>
    </xf>
    <xf numFmtId="0" fontId="27" fillId="0" borderId="0" xfId="11" applyFont="1" applyFill="1" applyBorder="1" applyAlignment="1">
      <alignment vertical="center"/>
    </xf>
    <xf numFmtId="0" fontId="87" fillId="0" borderId="0" xfId="10" applyFont="1" applyFill="1" applyAlignment="1">
      <alignment vertical="center"/>
    </xf>
    <xf numFmtId="0" fontId="88" fillId="0" borderId="0" xfId="10" applyFont="1" applyFill="1" applyAlignment="1">
      <alignment vertical="center"/>
    </xf>
    <xf numFmtId="0" fontId="89" fillId="0" borderId="0" xfId="10" applyFont="1" applyFill="1" applyAlignment="1">
      <alignment vertical="center"/>
    </xf>
    <xf numFmtId="0" fontId="90" fillId="0" borderId="0" xfId="11" applyFont="1" applyFill="1" applyBorder="1" applyAlignment="1">
      <alignment vertical="center"/>
    </xf>
    <xf numFmtId="181" fontId="85" fillId="0" borderId="60" xfId="11" applyNumberFormat="1" applyFont="1" applyFill="1" applyBorder="1" applyAlignment="1">
      <alignment vertical="center"/>
    </xf>
    <xf numFmtId="181" fontId="85" fillId="8" borderId="60" xfId="11" applyNumberFormat="1" applyFont="1" applyFill="1" applyBorder="1" applyAlignment="1">
      <alignment vertical="center"/>
    </xf>
    <xf numFmtId="181" fontId="85" fillId="8" borderId="269" xfId="11" applyNumberFormat="1" applyFont="1" applyFill="1" applyBorder="1" applyAlignment="1">
      <alignment vertical="center"/>
    </xf>
    <xf numFmtId="181" fontId="85" fillId="0" borderId="263" xfId="11" applyNumberFormat="1" applyFont="1" applyFill="1" applyBorder="1" applyAlignment="1">
      <alignment vertical="center"/>
    </xf>
    <xf numFmtId="183" fontId="85" fillId="8" borderId="237" xfId="11" applyNumberFormat="1" applyFont="1" applyFill="1" applyBorder="1" applyAlignment="1">
      <alignment vertical="center"/>
    </xf>
    <xf numFmtId="183" fontId="85" fillId="0" borderId="237" xfId="11" applyNumberFormat="1" applyFont="1" applyFill="1" applyBorder="1" applyAlignment="1">
      <alignment vertical="center"/>
    </xf>
    <xf numFmtId="181" fontId="85" fillId="0" borderId="270" xfId="11" applyNumberFormat="1" applyFont="1" applyFill="1" applyBorder="1" applyAlignment="1">
      <alignment vertical="center"/>
    </xf>
    <xf numFmtId="183" fontId="85" fillId="0" borderId="265" xfId="11" applyNumberFormat="1" applyFont="1" applyFill="1" applyBorder="1" applyAlignment="1">
      <alignment vertical="center"/>
    </xf>
    <xf numFmtId="183" fontId="85" fillId="8" borderId="158" xfId="11" applyNumberFormat="1" applyFont="1" applyFill="1" applyBorder="1" applyAlignment="1">
      <alignment vertical="center"/>
    </xf>
    <xf numFmtId="183" fontId="85" fillId="0" borderId="61" xfId="11" applyNumberFormat="1" applyFont="1" applyFill="1" applyBorder="1" applyAlignment="1">
      <alignment vertical="center"/>
    </xf>
    <xf numFmtId="183" fontId="85" fillId="8" borderId="61" xfId="11" applyNumberFormat="1" applyFont="1" applyFill="1" applyBorder="1" applyAlignment="1">
      <alignment vertical="center"/>
    </xf>
    <xf numFmtId="0" fontId="0" fillId="9" borderId="5" xfId="0" applyFill="1" applyBorder="1" applyAlignment="1">
      <alignment horizontal="center" vertical="center"/>
    </xf>
    <xf numFmtId="0" fontId="0" fillId="9" borderId="81" xfId="0"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8" fillId="0" borderId="0" xfId="0" applyFont="1" applyAlignment="1">
      <alignment vertical="center"/>
    </xf>
    <xf numFmtId="0" fontId="0" fillId="10" borderId="5" xfId="0" applyFill="1" applyBorder="1" applyAlignment="1">
      <alignment horizontal="center" vertical="center"/>
    </xf>
    <xf numFmtId="0" fontId="0" fillId="10" borderId="5" xfId="0" applyFill="1" applyBorder="1" applyAlignment="1">
      <alignment horizontal="center" vertical="center" wrapText="1"/>
    </xf>
    <xf numFmtId="0" fontId="0" fillId="11" borderId="5" xfId="0" applyFill="1" applyBorder="1" applyAlignment="1">
      <alignment horizontal="center" vertical="center"/>
    </xf>
    <xf numFmtId="0" fontId="0" fillId="11"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3" borderId="5" xfId="0" applyFill="1" applyBorder="1" applyAlignment="1">
      <alignment horizontal="center" vertical="center" shrinkToFit="1"/>
    </xf>
    <xf numFmtId="38" fontId="0" fillId="13" borderId="5" xfId="8" applyFont="1" applyFill="1" applyBorder="1" applyAlignment="1">
      <alignment horizontal="center" vertical="center" shrinkToFit="1"/>
    </xf>
    <xf numFmtId="0" fontId="0" fillId="14" borderId="5" xfId="0" applyFill="1" applyBorder="1" applyAlignment="1">
      <alignment horizontal="center" vertical="center" shrinkToFit="1"/>
    </xf>
    <xf numFmtId="38" fontId="0" fillId="14" borderId="5" xfId="8" applyFont="1" applyFill="1" applyBorder="1" applyAlignment="1">
      <alignment horizontal="center" vertical="center" shrinkToFit="1"/>
    </xf>
    <xf numFmtId="0" fontId="0" fillId="15" borderId="5" xfId="0" applyFill="1" applyBorder="1" applyAlignment="1">
      <alignment horizontal="center" vertical="center" shrinkToFit="1"/>
    </xf>
    <xf numFmtId="38" fontId="0" fillId="15" borderId="5" xfId="8" applyFont="1" applyFill="1" applyBorder="1" applyAlignment="1">
      <alignment horizontal="center" vertical="center" shrinkToFit="1"/>
    </xf>
    <xf numFmtId="0" fontId="0" fillId="16" borderId="5" xfId="0"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5" xfId="8" applyFont="1" applyFill="1" applyBorder="1" applyAlignment="1">
      <alignment horizontal="center" vertical="center" shrinkToFit="1"/>
    </xf>
    <xf numFmtId="0" fontId="87" fillId="2" borderId="56" xfId="10" applyFont="1" applyFill="1" applyBorder="1" applyAlignment="1">
      <alignment vertical="center"/>
    </xf>
    <xf numFmtId="0" fontId="24" fillId="0" borderId="0" xfId="0" applyFont="1" applyAlignment="1">
      <alignment vertical="center"/>
    </xf>
    <xf numFmtId="0" fontId="13" fillId="0" borderId="5" xfId="0" applyFont="1" applyFill="1" applyBorder="1" applyAlignment="1">
      <alignment horizontal="center" vertical="center" shrinkToFit="1"/>
    </xf>
    <xf numFmtId="0" fontId="25" fillId="0" borderId="106" xfId="4" applyFont="1" applyBorder="1" applyAlignment="1">
      <alignment vertical="center"/>
    </xf>
    <xf numFmtId="0" fontId="25" fillId="0" borderId="22" xfId="4" applyFont="1" applyBorder="1" applyAlignment="1">
      <alignment vertical="center"/>
    </xf>
    <xf numFmtId="0" fontId="25" fillId="0" borderId="27" xfId="4" applyFont="1" applyBorder="1" applyAlignment="1">
      <alignment vertical="center"/>
    </xf>
    <xf numFmtId="0" fontId="25" fillId="0" borderId="108" xfId="4" applyFont="1" applyBorder="1" applyAlignment="1">
      <alignment vertical="center"/>
    </xf>
    <xf numFmtId="0" fontId="10" fillId="0" borderId="0" xfId="4" applyFont="1" applyBorder="1">
      <alignment vertical="center"/>
    </xf>
    <xf numFmtId="0" fontId="10" fillId="0" borderId="22" xfId="4" applyFont="1" applyBorder="1">
      <alignment vertical="center"/>
    </xf>
    <xf numFmtId="0" fontId="25" fillId="0" borderId="0" xfId="4" applyFont="1" applyBorder="1" applyAlignment="1">
      <alignment horizontal="center" vertical="center"/>
    </xf>
    <xf numFmtId="0" fontId="10" fillId="0" borderId="0" xfId="4" applyFont="1" applyAlignment="1">
      <alignment horizontal="center" vertical="center"/>
    </xf>
    <xf numFmtId="0" fontId="10" fillId="0" borderId="0" xfId="4" applyFont="1" applyBorder="1" applyAlignment="1">
      <alignment horizontal="center" vertical="center"/>
    </xf>
    <xf numFmtId="0" fontId="25" fillId="0" borderId="0" xfId="4" applyFont="1" applyAlignment="1">
      <alignment vertical="center" wrapText="1"/>
    </xf>
    <xf numFmtId="0" fontId="25" fillId="0" borderId="0" xfId="4" applyFont="1" applyFill="1" applyBorder="1" applyAlignment="1">
      <alignment vertical="center"/>
    </xf>
    <xf numFmtId="0" fontId="0" fillId="0" borderId="0" xfId="0" applyFont="1" applyBorder="1" applyAlignment="1">
      <alignment horizontal="left" vertical="top" wrapText="1"/>
    </xf>
    <xf numFmtId="0" fontId="26" fillId="0" borderId="5" xfId="0" applyFont="1" applyFill="1" applyBorder="1" applyAlignment="1">
      <alignment vertical="center" shrinkToFit="1"/>
    </xf>
    <xf numFmtId="0" fontId="25" fillId="6" borderId="19" xfId="4" applyFont="1" applyFill="1" applyBorder="1" applyAlignment="1">
      <alignment horizontal="center" vertical="center"/>
    </xf>
    <xf numFmtId="0" fontId="25" fillId="6" borderId="20" xfId="4" applyFont="1" applyFill="1" applyBorder="1" applyAlignment="1">
      <alignment horizontal="center" vertical="center"/>
    </xf>
    <xf numFmtId="0" fontId="25" fillId="6" borderId="29" xfId="4" applyFont="1" applyFill="1" applyBorder="1" applyAlignment="1">
      <alignment horizontal="center" vertical="center"/>
    </xf>
    <xf numFmtId="0" fontId="10" fillId="6" borderId="24" xfId="4" applyFont="1" applyFill="1" applyBorder="1" applyAlignment="1">
      <alignment horizontal="center" vertical="center" shrinkToFit="1"/>
    </xf>
    <xf numFmtId="0" fontId="10" fillId="6" borderId="14" xfId="4" applyFont="1" applyFill="1" applyBorder="1" applyAlignment="1">
      <alignment horizontal="center" vertical="center" shrinkToFit="1"/>
    </xf>
    <xf numFmtId="0" fontId="10" fillId="6" borderId="14" xfId="4" applyFont="1" applyFill="1" applyBorder="1" applyAlignment="1">
      <alignment horizontal="center" vertical="center"/>
    </xf>
    <xf numFmtId="0" fontId="0" fillId="0" borderId="4" xfId="0" applyFont="1" applyBorder="1" applyAlignment="1">
      <alignment vertical="top" wrapText="1"/>
    </xf>
    <xf numFmtId="0" fontId="8"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5" xfId="0" applyBorder="1" applyAlignment="1">
      <alignment horizontal="right"/>
    </xf>
    <xf numFmtId="0" fontId="4" fillId="2" borderId="116" xfId="0" applyFont="1" applyFill="1" applyBorder="1" applyAlignment="1">
      <alignment horizontal="center" vertical="center"/>
    </xf>
    <xf numFmtId="0" fontId="24" fillId="0" borderId="0" xfId="0" applyFont="1" applyBorder="1" applyAlignment="1">
      <alignment horizontal="right" vertical="center"/>
    </xf>
    <xf numFmtId="0" fontId="10" fillId="0" borderId="0" xfId="0" applyFont="1" applyAlignment="1">
      <alignment horizontal="center"/>
    </xf>
    <xf numFmtId="0" fontId="96" fillId="0" borderId="0" xfId="0" applyFont="1" applyAlignment="1">
      <alignment horizontal="center" vertical="center"/>
    </xf>
    <xf numFmtId="0" fontId="0" fillId="0" borderId="13" xfId="0" applyFont="1" applyFill="1" applyBorder="1"/>
    <xf numFmtId="0" fontId="0" fillId="0" borderId="13" xfId="0" applyFont="1" applyFill="1" applyBorder="1" applyAlignment="1">
      <alignment horizontal="center"/>
    </xf>
    <xf numFmtId="0" fontId="0" fillId="0" borderId="191" xfId="0" applyFill="1" applyBorder="1" applyAlignment="1">
      <alignment horizontal="right"/>
    </xf>
    <xf numFmtId="0" fontId="8" fillId="0" borderId="272" xfId="0" applyFont="1" applyFill="1" applyBorder="1"/>
    <xf numFmtId="0" fontId="0" fillId="0" borderId="22" xfId="0" applyBorder="1"/>
    <xf numFmtId="0" fontId="8" fillId="6" borderId="16" xfId="0" applyFont="1" applyFill="1" applyBorder="1" applyAlignment="1">
      <alignment horizontal="right"/>
    </xf>
    <xf numFmtId="0" fontId="12" fillId="0" borderId="273" xfId="0" applyFont="1" applyFill="1" applyBorder="1"/>
    <xf numFmtId="0" fontId="8" fillId="0" borderId="274" xfId="0" applyFont="1" applyFill="1" applyBorder="1"/>
    <xf numFmtId="0" fontId="8" fillId="0" borderId="274" xfId="0" applyFont="1" applyBorder="1"/>
    <xf numFmtId="0" fontId="9" fillId="0" borderId="275" xfId="0" applyFont="1" applyBorder="1" applyAlignment="1">
      <alignment vertical="center" wrapText="1"/>
    </xf>
    <xf numFmtId="0" fontId="9" fillId="0" borderId="275" xfId="0" applyFont="1" applyBorder="1" applyAlignment="1">
      <alignment vertical="center"/>
    </xf>
    <xf numFmtId="0" fontId="8" fillId="0" borderId="275" xfId="0" applyFont="1" applyFill="1" applyBorder="1"/>
    <xf numFmtId="0" fontId="8" fillId="0" borderId="4" xfId="0" applyFont="1" applyFill="1" applyBorder="1" applyAlignment="1">
      <alignment horizontal="left" vertical="center"/>
    </xf>
    <xf numFmtId="0" fontId="0" fillId="0" borderId="276" xfId="0" applyBorder="1"/>
    <xf numFmtId="0" fontId="0" fillId="0" borderId="277" xfId="0" applyBorder="1"/>
    <xf numFmtId="0" fontId="0" fillId="0" borderId="278" xfId="0" applyBorder="1"/>
    <xf numFmtId="0" fontId="8" fillId="0" borderId="280" xfId="0" applyFont="1" applyFill="1" applyBorder="1" applyAlignment="1">
      <alignment horizontal="center"/>
    </xf>
    <xf numFmtId="0" fontId="8" fillId="0" borderId="157" xfId="0" applyFont="1" applyBorder="1" applyAlignment="1">
      <alignment horizontal="center" vertical="center"/>
    </xf>
    <xf numFmtId="0" fontId="8" fillId="0" borderId="281" xfId="0" applyFont="1" applyFill="1" applyBorder="1"/>
    <xf numFmtId="0" fontId="8" fillId="0" borderId="279" xfId="0" applyFont="1" applyFill="1" applyBorder="1"/>
    <xf numFmtId="0" fontId="0" fillId="0" borderId="282" xfId="0" applyBorder="1"/>
    <xf numFmtId="177" fontId="73" fillId="0" borderId="0" xfId="0" applyNumberFormat="1" applyFont="1" applyAlignment="1">
      <alignment vertical="center"/>
    </xf>
    <xf numFmtId="38" fontId="0" fillId="0" borderId="70" xfId="2" applyFont="1" applyBorder="1" applyAlignment="1">
      <alignment vertical="center" shrinkToFit="1"/>
    </xf>
    <xf numFmtId="38" fontId="0" fillId="0" borderId="69" xfId="2" applyFont="1" applyBorder="1" applyAlignment="1">
      <alignment vertical="center" shrinkToFit="1"/>
    </xf>
    <xf numFmtId="38" fontId="0" fillId="0" borderId="44" xfId="2" applyFont="1" applyFill="1" applyBorder="1" applyAlignment="1">
      <alignment vertical="center" shrinkToFit="1"/>
    </xf>
    <xf numFmtId="0" fontId="73" fillId="0" borderId="0" xfId="0" applyFont="1" applyAlignment="1">
      <alignment horizontal="center" vertical="center"/>
    </xf>
    <xf numFmtId="38" fontId="0" fillId="2" borderId="89" xfId="2" applyFont="1" applyFill="1" applyBorder="1" applyAlignment="1">
      <alignment vertical="center" shrinkToFit="1"/>
    </xf>
    <xf numFmtId="38" fontId="0" fillId="0" borderId="87" xfId="2" applyFont="1" applyBorder="1" applyAlignment="1">
      <alignment vertical="center" shrinkToFit="1"/>
    </xf>
    <xf numFmtId="38" fontId="0" fillId="0" borderId="88" xfId="2" applyFont="1" applyBorder="1" applyAlignment="1">
      <alignment vertical="center" shrinkToFit="1"/>
    </xf>
    <xf numFmtId="38" fontId="0" fillId="0" borderId="88" xfId="2" applyFont="1" applyFill="1" applyBorder="1" applyAlignment="1">
      <alignment vertical="center" shrinkToFit="1"/>
    </xf>
    <xf numFmtId="38" fontId="0" fillId="0" borderId="96" xfId="2" applyFont="1" applyFill="1" applyBorder="1" applyAlignment="1">
      <alignment vertical="center" shrinkToFit="1"/>
    </xf>
    <xf numFmtId="38" fontId="0" fillId="6" borderId="96" xfId="2" applyFont="1" applyFill="1" applyBorder="1" applyAlignment="1">
      <alignment vertical="center" shrinkToFit="1"/>
    </xf>
    <xf numFmtId="38" fontId="0" fillId="6" borderId="96" xfId="8" applyFont="1" applyFill="1" applyBorder="1" applyAlignment="1">
      <alignment vertical="center"/>
    </xf>
    <xf numFmtId="177" fontId="72" fillId="4" borderId="0" xfId="0" applyNumberFormat="1" applyFont="1" applyFill="1" applyAlignment="1">
      <alignment vertical="center" shrinkToFit="1"/>
    </xf>
    <xf numFmtId="38" fontId="0" fillId="6" borderId="64" xfId="2" applyFont="1" applyFill="1" applyBorder="1" applyAlignment="1">
      <alignment vertical="center" shrinkToFit="1"/>
    </xf>
    <xf numFmtId="38" fontId="0" fillId="0" borderId="63" xfId="2" applyFont="1" applyFill="1" applyBorder="1" applyAlignment="1">
      <alignment vertical="center" shrinkToFit="1"/>
    </xf>
    <xf numFmtId="38" fontId="0" fillId="0" borderId="61" xfId="2" applyFont="1" applyFill="1" applyBorder="1" applyAlignment="1">
      <alignment vertical="center" shrinkToFit="1"/>
    </xf>
    <xf numFmtId="38" fontId="0" fillId="0" borderId="60" xfId="2" applyFont="1" applyFill="1" applyBorder="1" applyAlignment="1">
      <alignment vertical="center" shrinkToFit="1"/>
    </xf>
    <xf numFmtId="38" fontId="0" fillId="6" borderId="60" xfId="8" applyFont="1" applyFill="1" applyBorder="1" applyAlignment="1">
      <alignment vertical="center"/>
    </xf>
    <xf numFmtId="177" fontId="73" fillId="0" borderId="0" xfId="2" applyNumberFormat="1" applyFont="1" applyBorder="1" applyAlignment="1">
      <alignment vertical="center" shrinkToFit="1"/>
    </xf>
    <xf numFmtId="38" fontId="72" fillId="0" borderId="0" xfId="0" applyNumberFormat="1" applyFont="1" applyFill="1" applyAlignment="1">
      <alignment horizontal="right" vertical="center"/>
    </xf>
    <xf numFmtId="38" fontId="0" fillId="2" borderId="64" xfId="2" applyFont="1" applyFill="1" applyBorder="1" applyAlignment="1">
      <alignment vertical="center" shrinkToFit="1"/>
    </xf>
    <xf numFmtId="38" fontId="0" fillId="0" borderId="63" xfId="2" applyFont="1" applyBorder="1" applyAlignment="1">
      <alignment vertical="center" shrinkToFit="1"/>
    </xf>
    <xf numFmtId="38" fontId="0" fillId="0" borderId="61" xfId="2" applyFont="1" applyBorder="1" applyAlignment="1">
      <alignment vertical="center" shrinkToFit="1"/>
    </xf>
    <xf numFmtId="38" fontId="0" fillId="0" borderId="56" xfId="2" applyFont="1" applyFill="1" applyBorder="1" applyAlignment="1">
      <alignment vertical="center" shrinkToFit="1"/>
    </xf>
    <xf numFmtId="177" fontId="73" fillId="0" borderId="0" xfId="2" applyNumberFormat="1" applyFont="1" applyFill="1" applyBorder="1" applyAlignment="1">
      <alignment vertical="center" shrinkToFit="1"/>
    </xf>
    <xf numFmtId="0" fontId="73" fillId="0" borderId="0" xfId="0" applyFont="1" applyFill="1" applyBorder="1" applyAlignment="1">
      <alignment vertical="center"/>
    </xf>
    <xf numFmtId="38" fontId="0" fillId="2" borderId="59" xfId="2" applyFont="1" applyFill="1" applyBorder="1" applyAlignment="1">
      <alignment vertical="center" shrinkToFit="1"/>
    </xf>
    <xf numFmtId="38" fontId="0" fillId="0" borderId="58" xfId="2" applyFont="1" applyFill="1" applyBorder="1" applyAlignment="1">
      <alignment vertical="center" shrinkToFit="1"/>
    </xf>
    <xf numFmtId="38" fontId="0" fillId="0" borderId="57" xfId="2" applyFont="1" applyFill="1" applyBorder="1" applyAlignment="1">
      <alignment vertical="center" shrinkToFit="1"/>
    </xf>
    <xf numFmtId="38" fontId="0" fillId="0" borderId="6" xfId="2" applyFont="1" applyFill="1" applyBorder="1" applyAlignment="1">
      <alignment vertical="center" shrinkToFit="1"/>
    </xf>
    <xf numFmtId="38" fontId="0" fillId="6" borderId="6" xfId="8" applyFont="1" applyFill="1" applyBorder="1" applyAlignment="1">
      <alignment vertical="center"/>
    </xf>
    <xf numFmtId="38" fontId="0" fillId="2" borderId="82" xfId="2" applyFont="1" applyFill="1" applyBorder="1" applyAlignment="1">
      <alignment vertical="center" shrinkToFit="1"/>
    </xf>
    <xf numFmtId="38" fontId="0" fillId="0" borderId="81" xfId="2" applyFont="1" applyFill="1" applyBorder="1" applyAlignment="1">
      <alignment vertical="center" shrinkToFit="1"/>
    </xf>
    <xf numFmtId="38" fontId="0" fillId="0" borderId="28" xfId="2" applyFont="1" applyFill="1" applyBorder="1" applyAlignment="1">
      <alignment vertical="center" shrinkToFit="1"/>
    </xf>
    <xf numFmtId="38" fontId="0" fillId="2" borderId="28" xfId="2" applyFont="1" applyFill="1" applyBorder="1" applyAlignment="1">
      <alignment vertical="center" shrinkToFit="1"/>
    </xf>
    <xf numFmtId="38" fontId="0" fillId="6" borderId="87" xfId="2" applyFont="1" applyFill="1" applyBorder="1" applyAlignment="1">
      <alignment vertical="center" shrinkToFit="1"/>
    </xf>
    <xf numFmtId="38" fontId="0" fillId="5" borderId="88" xfId="2" applyFont="1" applyFill="1" applyBorder="1" applyAlignment="1">
      <alignment vertical="center" shrinkToFit="1"/>
    </xf>
    <xf numFmtId="38" fontId="0" fillId="2" borderId="239" xfId="2" applyFont="1" applyFill="1" applyBorder="1" applyAlignment="1">
      <alignment vertical="center" shrinkToFit="1"/>
    </xf>
    <xf numFmtId="38" fontId="0" fillId="0" borderId="4" xfId="2" applyFont="1" applyFill="1" applyBorder="1" applyAlignment="1">
      <alignment vertical="center" shrinkToFit="1"/>
    </xf>
    <xf numFmtId="38" fontId="0" fillId="0" borderId="38" xfId="2" applyFont="1" applyFill="1" applyBorder="1" applyAlignment="1">
      <alignment vertical="center" shrinkToFit="1"/>
    </xf>
    <xf numFmtId="38" fontId="0" fillId="6" borderId="6" xfId="2" applyFont="1" applyFill="1" applyBorder="1" applyAlignment="1">
      <alignment vertical="center" shrinkToFit="1"/>
    </xf>
    <xf numFmtId="38" fontId="0" fillId="6" borderId="6" xfId="8" applyFont="1" applyFill="1" applyBorder="1" applyAlignment="1">
      <alignment vertical="center" shrinkToFit="1"/>
    </xf>
    <xf numFmtId="38" fontId="0" fillId="6" borderId="57" xfId="2" applyFont="1" applyFill="1" applyBorder="1" applyAlignment="1">
      <alignment vertical="center" shrinkToFit="1"/>
    </xf>
    <xf numFmtId="38" fontId="0" fillId="6" borderId="57" xfId="8" applyFont="1" applyFill="1" applyBorder="1" applyAlignment="1">
      <alignment vertical="center"/>
    </xf>
    <xf numFmtId="38" fontId="0" fillId="0" borderId="94" xfId="0" applyNumberFormat="1" applyFont="1" applyFill="1" applyBorder="1" applyAlignment="1">
      <alignment vertical="center" shrinkToFit="1"/>
    </xf>
    <xf numFmtId="38" fontId="0" fillId="0" borderId="23" xfId="0" applyNumberFormat="1" applyFont="1" applyFill="1" applyBorder="1" applyAlignment="1">
      <alignment vertical="center" shrinkToFit="1"/>
    </xf>
    <xf numFmtId="38" fontId="0" fillId="0" borderId="87" xfId="2" applyFont="1" applyFill="1" applyBorder="1" applyAlignment="1">
      <alignment vertical="center" shrinkToFit="1"/>
    </xf>
    <xf numFmtId="38" fontId="0" fillId="6" borderId="96" xfId="8" applyFont="1" applyFill="1" applyBorder="1" applyAlignment="1">
      <alignment vertical="center" shrinkToFit="1"/>
    </xf>
    <xf numFmtId="38" fontId="0" fillId="2" borderId="85" xfId="2" applyFont="1" applyFill="1" applyBorder="1" applyAlignment="1">
      <alignment vertical="center" shrinkToFit="1"/>
    </xf>
    <xf numFmtId="38" fontId="0" fillId="0" borderId="84" xfId="2" applyFont="1" applyFill="1" applyBorder="1" applyAlignment="1">
      <alignment vertical="center" shrinkToFit="1"/>
    </xf>
    <xf numFmtId="38" fontId="0" fillId="0" borderId="95" xfId="2" applyFont="1" applyFill="1" applyBorder="1" applyAlignment="1">
      <alignment vertical="center" shrinkToFit="1"/>
    </xf>
    <xf numFmtId="38" fontId="0" fillId="0" borderId="83" xfId="2" applyFont="1" applyFill="1" applyBorder="1" applyAlignment="1">
      <alignment vertical="center" shrinkToFit="1"/>
    </xf>
    <xf numFmtId="38" fontId="0" fillId="6" borderId="83" xfId="8" applyFont="1" applyFill="1" applyBorder="1" applyAlignment="1">
      <alignment vertical="center"/>
    </xf>
    <xf numFmtId="38" fontId="0" fillId="0" borderId="5" xfId="2" applyFont="1" applyFill="1" applyBorder="1" applyAlignment="1">
      <alignment vertical="center" shrinkToFi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6" borderId="46" xfId="0" applyFont="1" applyFill="1" applyBorder="1" applyAlignment="1">
      <alignment horizontal="center" vertical="center"/>
    </xf>
    <xf numFmtId="0" fontId="7" fillId="0" borderId="0" xfId="0" applyFont="1" applyFill="1" applyAlignment="1"/>
    <xf numFmtId="0" fontId="24" fillId="0" borderId="0" xfId="0" applyFont="1" applyFill="1" applyAlignment="1"/>
    <xf numFmtId="0" fontId="10" fillId="2" borderId="46" xfId="0" applyFont="1" applyFill="1" applyBorder="1" applyAlignment="1">
      <alignment horizontal="center"/>
    </xf>
    <xf numFmtId="0" fontId="10" fillId="3" borderId="46" xfId="0" applyFont="1" applyFill="1" applyBorder="1" applyAlignment="1">
      <alignment horizontal="center"/>
    </xf>
    <xf numFmtId="0" fontId="10" fillId="0" borderId="46" xfId="0" applyFont="1" applyFill="1" applyBorder="1" applyAlignment="1">
      <alignment horizontal="center"/>
    </xf>
    <xf numFmtId="177" fontId="74" fillId="6" borderId="29" xfId="0" applyNumberFormat="1" applyFont="1" applyFill="1" applyBorder="1" applyAlignment="1">
      <alignment shrinkToFit="1"/>
    </xf>
    <xf numFmtId="12" fontId="0" fillId="0" borderId="2" xfId="0" applyNumberFormat="1" applyFont="1" applyFill="1" applyBorder="1" applyAlignment="1">
      <alignment horizontal="center" vertical="center"/>
    </xf>
    <xf numFmtId="38" fontId="97" fillId="0" borderId="0" xfId="6" applyFont="1" applyAlignment="1">
      <alignment vertical="center"/>
    </xf>
    <xf numFmtId="38" fontId="73" fillId="0" borderId="0" xfId="6" applyFont="1" applyBorder="1" applyAlignment="1">
      <alignment vertical="center"/>
    </xf>
    <xf numFmtId="38" fontId="73" fillId="0" borderId="0" xfId="6" applyFont="1" applyAlignment="1">
      <alignment vertical="center"/>
    </xf>
    <xf numFmtId="0" fontId="9" fillId="0" borderId="11" xfId="0" applyFont="1" applyFill="1" applyBorder="1" applyAlignment="1">
      <alignment vertical="center"/>
    </xf>
    <xf numFmtId="38" fontId="98" fillId="0" borderId="0" xfId="6" applyFont="1" applyFill="1" applyBorder="1" applyAlignment="1">
      <alignment vertical="center"/>
    </xf>
    <xf numFmtId="38" fontId="99" fillId="0" borderId="0" xfId="6" applyFont="1" applyAlignment="1">
      <alignment vertical="center"/>
    </xf>
    <xf numFmtId="0" fontId="80" fillId="0" borderId="0" xfId="0" applyFont="1" applyAlignment="1">
      <alignment vertical="center"/>
    </xf>
    <xf numFmtId="38" fontId="100" fillId="0" borderId="0" xfId="6" applyFont="1" applyFill="1" applyBorder="1" applyAlignment="1">
      <alignment vertical="center"/>
    </xf>
    <xf numFmtId="38" fontId="32" fillId="0" borderId="81" xfId="7" applyFont="1" applyBorder="1" applyAlignment="1">
      <alignment vertical="center"/>
    </xf>
    <xf numFmtId="38" fontId="32" fillId="0" borderId="283" xfId="7" applyFont="1" applyBorder="1" applyAlignment="1">
      <alignment vertical="center"/>
    </xf>
    <xf numFmtId="38" fontId="17" fillId="0" borderId="81" xfId="7" applyFont="1" applyBorder="1" applyAlignment="1">
      <alignment vertical="center"/>
    </xf>
    <xf numFmtId="38" fontId="102" fillId="0" borderId="30" xfId="7" applyFont="1" applyBorder="1" applyAlignment="1">
      <alignment horizontal="center" vertical="center"/>
    </xf>
    <xf numFmtId="38" fontId="32" fillId="0" borderId="81" xfId="7" applyFont="1" applyBorder="1" applyAlignment="1">
      <alignment horizontal="right" vertical="center"/>
    </xf>
    <xf numFmtId="38" fontId="102" fillId="0" borderId="16" xfId="7" applyFont="1" applyBorder="1" applyAlignment="1">
      <alignment horizontal="center" vertical="center"/>
    </xf>
    <xf numFmtId="38" fontId="102" fillId="0" borderId="38" xfId="7" applyFont="1" applyBorder="1" applyAlignment="1">
      <alignment horizontal="center" vertical="center"/>
    </xf>
    <xf numFmtId="0" fontId="104" fillId="0" borderId="0" xfId="0" applyFont="1" applyBorder="1" applyAlignment="1">
      <alignment horizontal="left"/>
    </xf>
    <xf numFmtId="0" fontId="17" fillId="0" borderId="0" xfId="0" applyFont="1"/>
    <xf numFmtId="0" fontId="62" fillId="0" borderId="0" xfId="0" quotePrefix="1" applyFont="1" applyAlignment="1">
      <alignment horizontal="right" vertical="center"/>
    </xf>
    <xf numFmtId="0" fontId="32" fillId="0" borderId="0" xfId="0" applyFont="1" applyAlignment="1">
      <alignment horizontal="centerContinuous"/>
    </xf>
    <xf numFmtId="0" fontId="17" fillId="0" borderId="0" xfId="0" applyFont="1" applyAlignment="1">
      <alignment horizontal="centerContinuous"/>
    </xf>
    <xf numFmtId="0" fontId="62" fillId="0" borderId="0" xfId="0" applyFont="1"/>
    <xf numFmtId="0" fontId="17" fillId="0" borderId="0" xfId="0" applyFont="1" applyFill="1"/>
    <xf numFmtId="0" fontId="17" fillId="0" borderId="0" xfId="0"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center"/>
    </xf>
    <xf numFmtId="0" fontId="104" fillId="0" borderId="0" xfId="0" applyFont="1" applyFill="1"/>
    <xf numFmtId="0" fontId="17" fillId="0" borderId="0" xfId="0" applyFont="1" applyFill="1" applyBorder="1" applyAlignment="1">
      <alignment horizontal="left"/>
    </xf>
    <xf numFmtId="0" fontId="101" fillId="0" borderId="0" xfId="0" applyFont="1" applyFill="1" applyBorder="1" applyAlignment="1">
      <alignment horizontal="left"/>
    </xf>
    <xf numFmtId="0" fontId="17" fillId="0" borderId="0" xfId="0" applyFont="1" applyFill="1" applyBorder="1"/>
    <xf numFmtId="0" fontId="33" fillId="0" borderId="0" xfId="0" applyFont="1" applyFill="1" applyAlignment="1">
      <alignment vertical="center"/>
    </xf>
    <xf numFmtId="0" fontId="33" fillId="0" borderId="118" xfId="0" applyFont="1" applyFill="1" applyBorder="1" applyAlignment="1">
      <alignment vertical="center" wrapText="1"/>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17" fillId="0" borderId="0" xfId="0" applyFont="1" applyFill="1" applyAlignment="1">
      <alignment vertical="center"/>
    </xf>
    <xf numFmtId="0" fontId="17" fillId="0" borderId="116" xfId="0" quotePrefix="1" applyFont="1" applyFill="1" applyBorder="1" applyAlignment="1">
      <alignment horizontal="center" vertical="center" wrapText="1"/>
    </xf>
    <xf numFmtId="0" fontId="17" fillId="0" borderId="23" xfId="0" applyFont="1" applyFill="1" applyBorder="1" applyAlignment="1">
      <alignment vertical="center" wrapText="1"/>
    </xf>
    <xf numFmtId="0" fontId="17" fillId="0" borderId="24" xfId="0" applyFont="1" applyFill="1" applyBorder="1" applyAlignment="1">
      <alignment horizontal="center" vertical="center" wrapText="1"/>
    </xf>
    <xf numFmtId="0" fontId="17" fillId="0" borderId="13" xfId="0" quotePrefix="1"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78" xfId="0" applyFont="1" applyFill="1" applyBorder="1" applyAlignment="1">
      <alignment horizontal="right" vertical="center" wrapText="1"/>
    </xf>
    <xf numFmtId="180" fontId="17" fillId="3" borderId="31"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15" xfId="0" quotePrefix="1"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 xfId="0" applyFont="1" applyFill="1" applyBorder="1" applyAlignment="1">
      <alignment horizontal="right" vertical="center" wrapText="1"/>
    </xf>
    <xf numFmtId="180" fontId="17" fillId="3" borderId="2" xfId="0" applyNumberFormat="1" applyFont="1" applyFill="1" applyBorder="1" applyAlignment="1">
      <alignment horizontal="right" vertical="center" wrapText="1"/>
    </xf>
    <xf numFmtId="0" fontId="17" fillId="0" borderId="2" xfId="0" applyFont="1" applyFill="1" applyBorder="1" applyAlignment="1">
      <alignment horizontal="left" vertical="center" wrapText="1"/>
    </xf>
    <xf numFmtId="0" fontId="17" fillId="0" borderId="143" xfId="0" applyFont="1" applyFill="1" applyBorder="1" applyAlignment="1">
      <alignment vertical="center" wrapText="1"/>
    </xf>
    <xf numFmtId="0" fontId="17" fillId="0" borderId="182" xfId="0" applyFont="1" applyFill="1" applyBorder="1" applyAlignment="1">
      <alignment horizontal="right" vertical="center" wrapText="1"/>
    </xf>
    <xf numFmtId="177" fontId="17" fillId="3" borderId="186" xfId="0" applyNumberFormat="1" applyFont="1" applyFill="1" applyBorder="1" applyAlignment="1">
      <alignment horizontal="right" vertical="center" wrapText="1"/>
    </xf>
    <xf numFmtId="0" fontId="17" fillId="0" borderId="8" xfId="0" applyFont="1" applyFill="1" applyBorder="1" applyAlignment="1">
      <alignment horizontal="left" vertical="center" wrapText="1"/>
    </xf>
    <xf numFmtId="0" fontId="17" fillId="0" borderId="81" xfId="0" applyFont="1" applyFill="1" applyBorder="1" applyAlignment="1">
      <alignment horizontal="right" vertical="center" wrapText="1"/>
    </xf>
    <xf numFmtId="177" fontId="17" fillId="0" borderId="33" xfId="0" applyNumberFormat="1" applyFont="1" applyFill="1" applyBorder="1" applyAlignment="1">
      <alignment horizontal="right" vertical="center" wrapText="1"/>
    </xf>
    <xf numFmtId="0" fontId="17" fillId="0" borderId="144" xfId="0" applyFont="1" applyFill="1" applyBorder="1" applyAlignment="1">
      <alignment horizontal="left" vertical="center" wrapText="1"/>
    </xf>
    <xf numFmtId="0" fontId="17" fillId="0" borderId="179" xfId="0" applyFont="1" applyFill="1" applyBorder="1" applyAlignment="1">
      <alignment horizontal="right" vertical="center" wrapText="1"/>
    </xf>
    <xf numFmtId="177" fontId="17" fillId="3" borderId="183" xfId="0" applyNumberFormat="1" applyFont="1" applyFill="1" applyBorder="1" applyAlignment="1">
      <alignment horizontal="right" vertical="center" wrapText="1"/>
    </xf>
    <xf numFmtId="0" fontId="17" fillId="0" borderId="183" xfId="0" applyFont="1" applyFill="1" applyBorder="1" applyAlignment="1">
      <alignment horizontal="left" vertical="center" wrapText="1"/>
    </xf>
    <xf numFmtId="0" fontId="17" fillId="0" borderId="145" xfId="0" applyFont="1" applyFill="1" applyBorder="1" applyAlignment="1">
      <alignment horizontal="center" vertical="center" wrapText="1"/>
    </xf>
    <xf numFmtId="0" fontId="17" fillId="0" borderId="146" xfId="0" applyFont="1" applyFill="1" applyBorder="1" applyAlignment="1">
      <alignment vertical="center" wrapText="1"/>
    </xf>
    <xf numFmtId="0" fontId="17" fillId="0" borderId="180" xfId="0" applyFont="1" applyFill="1" applyBorder="1" applyAlignment="1">
      <alignment horizontal="right" vertical="center" wrapText="1"/>
    </xf>
    <xf numFmtId="177" fontId="17" fillId="0" borderId="184" xfId="0" applyNumberFormat="1" applyFont="1" applyFill="1" applyBorder="1" applyAlignment="1">
      <alignment horizontal="right" vertical="center" wrapText="1"/>
    </xf>
    <xf numFmtId="0" fontId="17" fillId="0" borderId="184" xfId="0" applyFont="1" applyFill="1" applyBorder="1" applyAlignment="1">
      <alignment horizontal="left" vertical="center" wrapText="1"/>
    </xf>
    <xf numFmtId="0" fontId="17" fillId="0" borderId="147" xfId="0" applyFont="1" applyFill="1" applyBorder="1" applyAlignment="1">
      <alignment horizontal="center" vertical="center" wrapText="1"/>
    </xf>
    <xf numFmtId="0" fontId="17" fillId="0" borderId="148" xfId="0" applyFont="1" applyFill="1" applyBorder="1" applyAlignment="1">
      <alignment vertical="center" wrapText="1"/>
    </xf>
    <xf numFmtId="0" fontId="17" fillId="0" borderId="181" xfId="0" applyFont="1" applyFill="1" applyBorder="1" applyAlignment="1">
      <alignment horizontal="right" vertical="center" wrapText="1"/>
    </xf>
    <xf numFmtId="177" fontId="17" fillId="6" borderId="185" xfId="0" applyNumberFormat="1" applyFont="1" applyFill="1" applyBorder="1" applyAlignment="1">
      <alignment horizontal="right" vertical="center" wrapText="1"/>
    </xf>
    <xf numFmtId="0" fontId="17" fillId="0" borderId="185" xfId="0" applyFont="1" applyFill="1" applyBorder="1" applyAlignment="1">
      <alignment horizontal="left" vertical="center" wrapText="1"/>
    </xf>
    <xf numFmtId="0" fontId="17" fillId="0" borderId="149" xfId="0" applyFont="1" applyFill="1" applyBorder="1" applyAlignment="1">
      <alignment horizontal="center" vertical="center" wrapText="1"/>
    </xf>
    <xf numFmtId="177" fontId="17" fillId="0" borderId="185" xfId="0" applyNumberFormat="1" applyFont="1" applyFill="1" applyBorder="1" applyAlignment="1">
      <alignment horizontal="right" vertical="center" wrapText="1"/>
    </xf>
    <xf numFmtId="0" fontId="17" fillId="0" borderId="7" xfId="0" applyFont="1" applyFill="1" applyBorder="1" applyAlignment="1">
      <alignment horizontal="right" vertical="center" wrapText="1"/>
    </xf>
    <xf numFmtId="177" fontId="17" fillId="0" borderId="8" xfId="0" applyNumberFormat="1" applyFont="1" applyFill="1" applyBorder="1" applyAlignment="1">
      <alignment horizontal="right" vertical="center" wrapText="1"/>
    </xf>
    <xf numFmtId="0" fontId="17" fillId="0" borderId="17" xfId="0"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4" xfId="0" applyFont="1" applyFill="1" applyBorder="1" applyAlignment="1">
      <alignment horizontal="right" vertical="center" wrapText="1"/>
    </xf>
    <xf numFmtId="0" fontId="17" fillId="6"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89" xfId="0" applyFont="1" applyFill="1" applyBorder="1" applyAlignment="1">
      <alignment horizontal="right" vertical="center" wrapText="1"/>
    </xf>
    <xf numFmtId="0" fontId="17" fillId="0" borderId="150"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3" borderId="33" xfId="0" applyFont="1" applyFill="1" applyBorder="1" applyAlignment="1">
      <alignment horizontal="right" vertical="center" wrapText="1"/>
    </xf>
    <xf numFmtId="0" fontId="17" fillId="0" borderId="11" xfId="0" applyFont="1" applyFill="1" applyBorder="1" applyAlignment="1">
      <alignment horizontal="right"/>
    </xf>
    <xf numFmtId="0" fontId="17" fillId="0" borderId="103" xfId="0" applyFont="1" applyFill="1" applyBorder="1" applyAlignment="1">
      <alignment horizontal="left"/>
    </xf>
    <xf numFmtId="0" fontId="17" fillId="0" borderId="103" xfId="0" applyFont="1" applyFill="1" applyBorder="1" applyAlignment="1">
      <alignment horizontal="center"/>
    </xf>
    <xf numFmtId="0" fontId="17" fillId="0" borderId="112" xfId="0" applyFont="1" applyFill="1" applyBorder="1" applyAlignment="1">
      <alignment vertical="center"/>
    </xf>
    <xf numFmtId="0" fontId="17" fillId="0" borderId="113" xfId="0" applyFont="1" applyFill="1" applyBorder="1" applyAlignment="1">
      <alignment vertical="center" wrapText="1"/>
    </xf>
    <xf numFmtId="0" fontId="17" fillId="0" borderId="115" xfId="0" applyFont="1" applyFill="1" applyBorder="1" applyAlignment="1">
      <alignment horizontal="center" vertical="center" wrapText="1"/>
    </xf>
    <xf numFmtId="0" fontId="17" fillId="0" borderId="141" xfId="0" applyFont="1" applyFill="1" applyBorder="1" applyAlignment="1">
      <alignment vertical="center"/>
    </xf>
    <xf numFmtId="0" fontId="17" fillId="0" borderId="77" xfId="0" applyFont="1" applyFill="1" applyBorder="1" applyAlignment="1">
      <alignment vertical="center" wrapText="1"/>
    </xf>
    <xf numFmtId="0" fontId="17" fillId="0" borderId="211" xfId="0" applyFont="1" applyFill="1" applyBorder="1" applyAlignment="1">
      <alignment horizontal="right" vertical="center" wrapText="1"/>
    </xf>
    <xf numFmtId="38" fontId="17" fillId="3" borderId="212" xfId="0" applyNumberFormat="1" applyFont="1" applyFill="1" applyBorder="1" applyAlignment="1">
      <alignment horizontal="right" vertical="center" wrapText="1"/>
    </xf>
    <xf numFmtId="0" fontId="17" fillId="0" borderId="213" xfId="0" applyFont="1" applyFill="1" applyBorder="1" applyAlignment="1">
      <alignment horizontal="left" vertical="center" wrapText="1"/>
    </xf>
    <xf numFmtId="189" fontId="17" fillId="3" borderId="210" xfId="0" applyNumberFormat="1" applyFont="1" applyFill="1" applyBorder="1" applyAlignment="1">
      <alignment horizontal="center" vertical="center" wrapText="1"/>
    </xf>
    <xf numFmtId="0" fontId="17" fillId="0" borderId="21" xfId="0" applyFont="1" applyFill="1" applyBorder="1" applyAlignment="1">
      <alignment vertical="center"/>
    </xf>
    <xf numFmtId="0" fontId="17" fillId="0" borderId="187" xfId="0" applyFont="1" applyFill="1" applyBorder="1" applyAlignment="1">
      <alignment vertical="center" wrapText="1"/>
    </xf>
    <xf numFmtId="0" fontId="17" fillId="0" borderId="0" xfId="0" applyFont="1" applyFill="1" applyBorder="1" applyAlignment="1">
      <alignment horizontal="right" vertical="center" wrapText="1"/>
    </xf>
    <xf numFmtId="38" fontId="17" fillId="0" borderId="186" xfId="0" applyNumberFormat="1" applyFont="1" applyFill="1" applyBorder="1" applyAlignment="1">
      <alignment horizontal="right" vertical="center" wrapText="1"/>
    </xf>
    <xf numFmtId="0" fontId="17" fillId="0" borderId="187" xfId="0" applyFont="1" applyFill="1" applyBorder="1" applyAlignment="1">
      <alignment horizontal="left" vertical="center" wrapText="1"/>
    </xf>
    <xf numFmtId="189" fontId="17" fillId="3" borderId="34" xfId="0" applyNumberFormat="1" applyFont="1" applyFill="1" applyBorder="1" applyAlignment="1">
      <alignment horizontal="center" vertical="center" wrapText="1"/>
    </xf>
    <xf numFmtId="0" fontId="17" fillId="0" borderId="151" xfId="0" applyFont="1" applyFill="1" applyBorder="1" applyAlignment="1">
      <alignment vertical="center"/>
    </xf>
    <xf numFmtId="0" fontId="17" fillId="0" borderId="29" xfId="0" applyFont="1" applyFill="1" applyBorder="1" applyAlignment="1">
      <alignment vertical="center" wrapText="1"/>
    </xf>
    <xf numFmtId="0" fontId="17" fillId="0" borderId="152" xfId="0" applyFont="1" applyFill="1" applyBorder="1" applyAlignment="1">
      <alignment horizontal="center" vertical="center" wrapText="1"/>
    </xf>
    <xf numFmtId="0" fontId="62" fillId="0" borderId="0" xfId="0" quotePrefix="1" applyFont="1" applyFill="1" applyAlignment="1"/>
    <xf numFmtId="0" fontId="0"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101" fillId="0" borderId="188" xfId="0" applyFont="1" applyFill="1" applyBorder="1" applyAlignment="1">
      <alignment horizontal="right" vertical="center" wrapText="1"/>
    </xf>
    <xf numFmtId="0" fontId="17" fillId="0" borderId="24" xfId="0" applyFont="1" applyFill="1" applyBorder="1" applyAlignment="1">
      <alignment horizontal="center" vertical="center" wrapText="1"/>
    </xf>
    <xf numFmtId="179" fontId="8" fillId="4" borderId="271" xfId="4" applyNumberFormat="1" applyFont="1" applyFill="1" applyBorder="1" applyAlignment="1">
      <alignment vertical="center"/>
    </xf>
    <xf numFmtId="0" fontId="10" fillId="0" borderId="165" xfId="0" applyFont="1" applyBorder="1" applyAlignment="1">
      <alignment horizontal="right"/>
    </xf>
    <xf numFmtId="0" fontId="0" fillId="0" borderId="72" xfId="0" applyFont="1" applyFill="1" applyBorder="1" applyAlignment="1">
      <alignment horizontal="right" vertical="center"/>
    </xf>
    <xf numFmtId="0" fontId="0" fillId="0" borderId="47" xfId="0" applyFont="1" applyFill="1" applyBorder="1" applyAlignment="1">
      <alignment horizontal="right" vertical="center"/>
    </xf>
    <xf numFmtId="177" fontId="17" fillId="3" borderId="8" xfId="0" applyNumberFormat="1" applyFont="1" applyFill="1" applyBorder="1" applyAlignment="1">
      <alignment horizontal="right" vertical="center" wrapText="1"/>
    </xf>
    <xf numFmtId="0" fontId="17" fillId="6" borderId="1" xfId="0" applyFont="1" applyFill="1" applyBorder="1" applyAlignment="1">
      <alignment vertical="top" wrapText="1"/>
    </xf>
    <xf numFmtId="0" fontId="17" fillId="6" borderId="2" xfId="0" applyFont="1" applyFill="1" applyBorder="1" applyAlignment="1">
      <alignmen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0" fillId="0" borderId="107" xfId="0" applyBorder="1" applyAlignment="1">
      <alignment horizontal="center"/>
    </xf>
    <xf numFmtId="0" fontId="0" fillId="0" borderId="35" xfId="0" applyBorder="1" applyAlignment="1">
      <alignment horizontal="center"/>
    </xf>
    <xf numFmtId="188" fontId="12"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19" fillId="0" borderId="0" xfId="6" applyFont="1" applyFill="1" applyBorder="1" applyAlignment="1">
      <alignment vertical="center"/>
    </xf>
    <xf numFmtId="0" fontId="9" fillId="0" borderId="0" xfId="0" applyFont="1" applyFill="1" applyBorder="1" applyAlignment="1">
      <alignment vertical="center"/>
    </xf>
    <xf numFmtId="38" fontId="8" fillId="0" borderId="21" xfId="6" applyFont="1" applyFill="1" applyBorder="1" applyAlignment="1">
      <alignment horizontal="center" vertical="center"/>
    </xf>
    <xf numFmtId="38" fontId="18" fillId="0" borderId="0" xfId="6" applyFont="1" applyFill="1" applyBorder="1" applyAlignment="1">
      <alignment vertical="center"/>
    </xf>
    <xf numFmtId="38" fontId="76" fillId="0" borderId="0" xfId="6" applyFont="1" applyFill="1" applyBorder="1" applyAlignment="1">
      <alignment vertical="center" shrinkToFit="1"/>
    </xf>
    <xf numFmtId="181" fontId="76" fillId="0" borderId="0" xfId="6" applyNumberFormat="1" applyFont="1" applyFill="1" applyBorder="1" applyAlignment="1">
      <alignment vertical="center"/>
    </xf>
    <xf numFmtId="182" fontId="76" fillId="0" borderId="0" xfId="6" applyNumberFormat="1" applyFont="1" applyFill="1" applyBorder="1" applyAlignment="1">
      <alignment vertical="center"/>
    </xf>
    <xf numFmtId="182" fontId="12" fillId="0" borderId="0" xfId="6" applyNumberFormat="1" applyFont="1" applyFill="1" applyBorder="1" applyAlignment="1">
      <alignment vertical="center"/>
    </xf>
    <xf numFmtId="179" fontId="8" fillId="0" borderId="111" xfId="4" applyNumberFormat="1" applyFont="1" applyBorder="1" applyAlignment="1">
      <alignment vertical="center"/>
    </xf>
    <xf numFmtId="179" fontId="8" fillId="0" borderId="46" xfId="4" applyNumberFormat="1" applyFont="1" applyBorder="1" applyAlignment="1">
      <alignment vertical="center"/>
    </xf>
    <xf numFmtId="179" fontId="8" fillId="0" borderId="98" xfId="4" applyNumberFormat="1" applyFont="1" applyBorder="1" applyAlignment="1">
      <alignment vertical="center"/>
    </xf>
    <xf numFmtId="179" fontId="8" fillId="0" borderId="5" xfId="4" applyNumberFormat="1" applyFont="1" applyBorder="1" applyAlignment="1">
      <alignment vertical="center"/>
    </xf>
    <xf numFmtId="179" fontId="8" fillId="0" borderId="14" xfId="4" applyNumberFormat="1" applyFont="1" applyBorder="1" applyAlignment="1">
      <alignment vertical="center"/>
    </xf>
    <xf numFmtId="179" fontId="8" fillId="0" borderId="16" xfId="4" applyNumberFormat="1" applyFont="1" applyBorder="1" applyAlignment="1">
      <alignment vertical="center"/>
    </xf>
    <xf numFmtId="179" fontId="8" fillId="0" borderId="17" xfId="4" applyNumberFormat="1" applyFont="1" applyBorder="1" applyAlignment="1">
      <alignment vertical="center"/>
    </xf>
    <xf numFmtId="179" fontId="8" fillId="4" borderId="18" xfId="4" applyNumberFormat="1" applyFont="1" applyFill="1" applyBorder="1" applyAlignment="1">
      <alignment vertical="center"/>
    </xf>
    <xf numFmtId="179" fontId="8" fillId="4" borderId="19" xfId="4" applyNumberFormat="1" applyFont="1" applyFill="1" applyBorder="1" applyAlignment="1">
      <alignment vertical="center"/>
    </xf>
    <xf numFmtId="179" fontId="8" fillId="4" borderId="91" xfId="4" applyNumberFormat="1" applyFont="1" applyFill="1" applyBorder="1" applyAlignment="1">
      <alignment vertical="center"/>
    </xf>
    <xf numFmtId="182" fontId="8" fillId="0" borderId="0" xfId="6" applyNumberFormat="1" applyFont="1" applyFill="1" applyBorder="1" applyAlignment="1">
      <alignment horizontal="right" vertical="center"/>
    </xf>
    <xf numFmtId="190" fontId="8" fillId="6" borderId="0" xfId="6" applyNumberFormat="1" applyFont="1" applyFill="1" applyBorder="1" applyAlignment="1">
      <alignment horizontal="center" vertical="center"/>
    </xf>
    <xf numFmtId="0" fontId="8" fillId="0" borderId="21" xfId="0" applyFont="1" applyFill="1" applyBorder="1" applyAlignment="1">
      <alignment horizontal="center" vertical="center" wrapText="1"/>
    </xf>
    <xf numFmtId="38" fontId="8" fillId="0" borderId="287" xfId="6" applyFont="1" applyFill="1" applyBorder="1" applyAlignment="1">
      <alignment horizontal="center" vertical="center"/>
    </xf>
    <xf numFmtId="185" fontId="8" fillId="0" borderId="288" xfId="6" applyNumberFormat="1" applyFont="1" applyFill="1" applyBorder="1" applyAlignment="1">
      <alignment vertical="center"/>
    </xf>
    <xf numFmtId="185" fontId="8" fillId="0" borderId="289" xfId="6" applyNumberFormat="1" applyFont="1" applyFill="1" applyBorder="1" applyAlignment="1">
      <alignment vertical="center"/>
    </xf>
    <xf numFmtId="185" fontId="8" fillId="0" borderId="290" xfId="6" applyNumberFormat="1" applyFont="1" applyFill="1" applyBorder="1" applyAlignment="1">
      <alignment vertical="center"/>
    </xf>
    <xf numFmtId="185" fontId="8" fillId="0" borderId="192" xfId="6" applyNumberFormat="1" applyFont="1" applyFill="1" applyBorder="1" applyAlignment="1">
      <alignment vertical="center"/>
    </xf>
    <xf numFmtId="185" fontId="8" fillId="0" borderId="0" xfId="6" applyNumberFormat="1" applyFont="1" applyFill="1" applyBorder="1" applyAlignment="1">
      <alignment vertical="center"/>
    </xf>
    <xf numFmtId="181" fontId="8" fillId="0" borderId="21" xfId="6" applyNumberFormat="1" applyFont="1" applyFill="1" applyBorder="1" applyAlignment="1">
      <alignment vertical="center"/>
    </xf>
    <xf numFmtId="181" fontId="8" fillId="0" borderId="0" xfId="6" applyNumberFormat="1" applyFont="1" applyFill="1" applyBorder="1" applyAlignment="1">
      <alignment vertical="center"/>
    </xf>
    <xf numFmtId="182" fontId="8" fillId="0" borderId="21" xfId="6" applyNumberFormat="1" applyFont="1" applyFill="1" applyBorder="1" applyAlignment="1">
      <alignment horizontal="center" vertical="center"/>
    </xf>
    <xf numFmtId="182" fontId="8" fillId="0" borderId="0" xfId="6" applyNumberFormat="1" applyFont="1" applyFill="1" applyBorder="1" applyAlignment="1">
      <alignment horizontal="center" vertical="center"/>
    </xf>
    <xf numFmtId="38" fontId="12" fillId="0" borderId="0" xfId="8" applyFont="1" applyFill="1" applyBorder="1" applyAlignment="1">
      <alignment horizontal="center" vertical="center" wrapText="1"/>
    </xf>
    <xf numFmtId="0" fontId="57" fillId="0" borderId="0" xfId="0" applyFont="1" applyBorder="1" applyAlignment="1">
      <alignment horizontal="center" vertical="center"/>
    </xf>
    <xf numFmtId="0" fontId="45" fillId="0" borderId="0" xfId="0" applyFont="1" applyAlignment="1">
      <alignment horizontal="distributed" vertical="center"/>
    </xf>
    <xf numFmtId="0" fontId="21" fillId="0" borderId="0" xfId="0" applyFont="1" applyBorder="1" applyAlignment="1">
      <alignment horizontal="distributed" vertical="center"/>
    </xf>
    <xf numFmtId="0" fontId="21" fillId="0" borderId="0" xfId="0" applyFont="1" applyAlignment="1">
      <alignment horizontal="distributed" vertical="center"/>
    </xf>
    <xf numFmtId="0" fontId="21" fillId="0" borderId="0" xfId="0" applyFont="1" applyAlignment="1">
      <alignment horizontal="left" vertical="center"/>
    </xf>
    <xf numFmtId="0" fontId="42" fillId="0" borderId="0" xfId="0" applyFont="1" applyBorder="1" applyAlignment="1">
      <alignment horizontal="distributed" vertical="center"/>
    </xf>
    <xf numFmtId="0" fontId="53" fillId="0" borderId="0" xfId="0" applyFont="1" applyBorder="1" applyAlignment="1">
      <alignment vertical="center"/>
    </xf>
    <xf numFmtId="3" fontId="53" fillId="0" borderId="0" xfId="0" applyNumberFormat="1" applyFont="1" applyBorder="1" applyAlignment="1">
      <alignment horizontal="left" vertical="center"/>
    </xf>
    <xf numFmtId="0" fontId="21" fillId="0" borderId="0" xfId="0" applyFont="1" applyAlignment="1">
      <alignment horizontal="center" vertical="center"/>
    </xf>
    <xf numFmtId="0" fontId="55"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52" fillId="0" borderId="0" xfId="0" applyFont="1" applyAlignment="1">
      <alignment horizontal="right"/>
    </xf>
    <xf numFmtId="0" fontId="16" fillId="0" borderId="0" xfId="0" applyFont="1" applyAlignment="1">
      <alignment horizontal="right"/>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7" fillId="0" borderId="0" xfId="0" quotePrefix="1" applyFont="1" applyAlignment="1">
      <alignment horizontal="center" vertical="center"/>
    </xf>
    <xf numFmtId="0" fontId="68" fillId="0" borderId="0" xfId="0" applyFont="1" applyAlignment="1">
      <alignment horizontal="center"/>
    </xf>
    <xf numFmtId="0" fontId="10"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70"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28" xfId="0" applyFont="1" applyBorder="1" applyAlignment="1">
      <alignment horizontal="right"/>
    </xf>
    <xf numFmtId="0" fontId="0" fillId="0" borderId="5" xfId="0" applyFont="1"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8" fillId="0" borderId="9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Border="1" applyAlignment="1">
      <alignment horizontal="right"/>
    </xf>
    <xf numFmtId="38" fontId="11" fillId="0" borderId="102" xfId="2" applyFont="1" applyFill="1" applyBorder="1" applyAlignment="1">
      <alignment horizontal="right"/>
    </xf>
    <xf numFmtId="38" fontId="11" fillId="0" borderId="103" xfId="2" applyFont="1" applyFill="1" applyBorder="1" applyAlignment="1">
      <alignment horizontal="right"/>
    </xf>
    <xf numFmtId="38" fontId="11" fillId="0" borderId="106" xfId="2" applyFont="1" applyFill="1" applyBorder="1" applyAlignment="1">
      <alignment horizontal="right"/>
    </xf>
    <xf numFmtId="38" fontId="11" fillId="0" borderId="163" xfId="2" applyFont="1" applyFill="1" applyBorder="1" applyAlignment="1">
      <alignment horizontal="right"/>
    </xf>
    <xf numFmtId="38" fontId="11" fillId="0" borderId="131" xfId="2" applyFont="1" applyFill="1" applyBorder="1" applyAlignment="1">
      <alignment horizontal="right"/>
    </xf>
    <xf numFmtId="38" fontId="11" fillId="0" borderId="132" xfId="2" applyFont="1" applyFill="1" applyBorder="1" applyAlignment="1">
      <alignment horizontal="right"/>
    </xf>
    <xf numFmtId="38" fontId="12" fillId="6" borderId="45" xfId="2" applyFont="1" applyFill="1" applyBorder="1" applyAlignment="1">
      <alignment horizontal="right"/>
    </xf>
    <xf numFmtId="38" fontId="12" fillId="6" borderId="30" xfId="2" applyFont="1" applyFill="1" applyBorder="1" applyAlignment="1">
      <alignment horizontal="right"/>
    </xf>
    <xf numFmtId="38" fontId="12" fillId="6" borderId="101" xfId="2" applyFont="1" applyFill="1" applyBorder="1" applyAlignment="1">
      <alignment horizontal="right"/>
    </xf>
    <xf numFmtId="38" fontId="12" fillId="6" borderId="193" xfId="2" applyFont="1" applyFill="1" applyBorder="1" applyAlignment="1">
      <alignment horizontal="right"/>
    </xf>
    <xf numFmtId="38" fontId="12" fillId="6" borderId="194" xfId="2" applyFont="1" applyFill="1" applyBorder="1" applyAlignment="1">
      <alignment horizontal="right"/>
    </xf>
    <xf numFmtId="38" fontId="12" fillId="6" borderId="195" xfId="2" applyFont="1" applyFill="1" applyBorder="1" applyAlignment="1">
      <alignment horizontal="righ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0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116" xfId="0" applyFont="1" applyFill="1" applyBorder="1" applyAlignment="1">
      <alignment horizontal="center"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4" fillId="0" borderId="0" xfId="0" applyFont="1" applyBorder="1" applyAlignment="1">
      <alignment horizontal="right" vertical="center"/>
    </xf>
    <xf numFmtId="0" fontId="0" fillId="0" borderId="0" xfId="0" applyFont="1" applyAlignment="1">
      <alignment horizontal="right"/>
    </xf>
    <xf numFmtId="0" fontId="4"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0" fontId="0" fillId="0" borderId="0" xfId="0" applyAlignment="1">
      <alignment horizontal="center"/>
    </xf>
    <xf numFmtId="0" fontId="7" fillId="0" borderId="0" xfId="0" applyFont="1" applyBorder="1" applyAlignment="1">
      <alignment horizont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45"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177" fontId="10" fillId="0" borderId="30" xfId="0" applyNumberFormat="1" applyFont="1" applyBorder="1" applyAlignment="1">
      <alignment horizontal="center" vertical="center" shrinkToFit="1"/>
    </xf>
    <xf numFmtId="177" fontId="10" fillId="0" borderId="38" xfId="0" applyNumberFormat="1" applyFont="1" applyBorder="1" applyAlignment="1">
      <alignment horizontal="center" vertical="center" shrinkToFit="1"/>
    </xf>
    <xf numFmtId="177" fontId="10" fillId="0" borderId="44" xfId="0" applyNumberFormat="1" applyFont="1" applyBorder="1" applyAlignment="1">
      <alignment horizontal="center" vertical="center" shrinkToFit="1"/>
    </xf>
    <xf numFmtId="0" fontId="24" fillId="0" borderId="0" xfId="0" applyFont="1" applyAlignment="1">
      <alignment horizontal="center"/>
    </xf>
    <xf numFmtId="0" fontId="10" fillId="0" borderId="3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4" xfId="0" applyFont="1" applyBorder="1" applyAlignment="1">
      <alignment horizontal="center" vertical="center" textRotation="255"/>
    </xf>
    <xf numFmtId="177" fontId="10" fillId="0" borderId="75"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9" xfId="0" applyNumberFormat="1" applyFont="1" applyBorder="1" applyAlignment="1">
      <alignment horizontal="center" vertical="center" shrinkToFit="1"/>
    </xf>
    <xf numFmtId="177" fontId="10" fillId="0" borderId="217" xfId="0" applyNumberFormat="1" applyFont="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0" fillId="0" borderId="97" xfId="0" applyFill="1" applyBorder="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24"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8" fillId="0" borderId="10" xfId="0" applyFont="1" applyFill="1" applyBorder="1" applyAlignment="1">
      <alignment horizontal="center" vertical="top"/>
    </xf>
    <xf numFmtId="0" fontId="48" fillId="0" borderId="11" xfId="0" applyFont="1" applyFill="1" applyBorder="1" applyAlignment="1">
      <alignment horizontal="center" vertical="top"/>
    </xf>
    <xf numFmtId="0" fontId="48" fillId="0" borderId="12" xfId="0" applyFont="1" applyFill="1" applyBorder="1" applyAlignment="1">
      <alignment horizontal="center" vertical="top"/>
    </xf>
    <xf numFmtId="0" fontId="48" fillId="0" borderId="21" xfId="0" applyFont="1" applyFill="1" applyBorder="1" applyAlignment="1">
      <alignment horizontal="center" vertical="top"/>
    </xf>
    <xf numFmtId="0" fontId="48" fillId="0" borderId="0" xfId="0" applyFont="1" applyFill="1" applyBorder="1" applyAlignment="1">
      <alignment horizontal="center" vertical="top"/>
    </xf>
    <xf numFmtId="0" fontId="48" fillId="0" borderId="22" xfId="0" applyFont="1" applyFill="1" applyBorder="1" applyAlignment="1">
      <alignment horizontal="center" vertical="top"/>
    </xf>
    <xf numFmtId="0" fontId="48" fillId="0" borderId="25" xfId="0" applyFont="1" applyFill="1" applyBorder="1" applyAlignment="1">
      <alignment horizontal="center" vertical="top"/>
    </xf>
    <xf numFmtId="0" fontId="48" fillId="0" borderId="26" xfId="0" applyFont="1" applyFill="1" applyBorder="1" applyAlignment="1">
      <alignment horizontal="center" vertical="top"/>
    </xf>
    <xf numFmtId="0" fontId="48"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0" xfId="0" applyFont="1" applyAlignment="1">
      <alignment horizontal="center" vertical="center"/>
    </xf>
    <xf numFmtId="0" fontId="7" fillId="0" borderId="0" xfId="0" applyFont="1" applyBorder="1" applyAlignment="1">
      <alignment horizontal="center" vertical="center"/>
    </xf>
    <xf numFmtId="0" fontId="17" fillId="0" borderId="81" xfId="0" applyFont="1" applyBorder="1" applyAlignment="1">
      <alignment horizontal="center" vertical="center"/>
    </xf>
    <xf numFmtId="0" fontId="17" fillId="0" borderId="28" xfId="0" applyFont="1" applyBorder="1" applyAlignment="1">
      <alignment horizontal="center" vertical="center"/>
    </xf>
    <xf numFmtId="0" fontId="7"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Alignment="1">
      <alignment horizontal="right" vertical="center"/>
    </xf>
    <xf numFmtId="1" fontId="0" fillId="0" borderId="81"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33" xfId="0" applyFont="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4"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28" xfId="0" applyFont="1" applyFill="1" applyBorder="1" applyAlignment="1">
      <alignment horizontal="center" vertical="center"/>
    </xf>
    <xf numFmtId="38" fontId="67" fillId="2" borderId="224" xfId="2" applyFont="1" applyFill="1" applyBorder="1" applyAlignment="1">
      <alignment horizontal="center" vertical="center"/>
    </xf>
    <xf numFmtId="38" fontId="67" fillId="2" borderId="225" xfId="2" applyFont="1" applyFill="1" applyBorder="1" applyAlignment="1">
      <alignment horizontal="center" vertical="center"/>
    </xf>
    <xf numFmtId="38" fontId="67" fillId="2" borderId="226" xfId="2" applyFont="1" applyFill="1" applyBorder="1" applyAlignment="1">
      <alignment horizontal="center" vertical="center"/>
    </xf>
    <xf numFmtId="1" fontId="0" fillId="0" borderId="33" xfId="0" applyNumberFormat="1" applyFont="1" applyFill="1" applyBorder="1" applyAlignment="1">
      <alignment horizontal="center" vertical="center"/>
    </xf>
    <xf numFmtId="9" fontId="0" fillId="0" borderId="81" xfId="0" applyNumberFormat="1" applyFont="1" applyFill="1" applyBorder="1" applyAlignment="1">
      <alignment horizontal="center" vertical="center"/>
    </xf>
    <xf numFmtId="9" fontId="0" fillId="0" borderId="33" xfId="0" applyNumberFormat="1" applyFont="1" applyFill="1" applyBorder="1" applyAlignment="1">
      <alignment horizontal="center" vertical="center"/>
    </xf>
    <xf numFmtId="9" fontId="0" fillId="0" borderId="28"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33"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0" xfId="0" quotePrefix="1" applyFont="1" applyBorder="1" applyAlignment="1">
      <alignment horizontal="lef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77" fillId="6" borderId="5" xfId="4" applyFont="1" applyFill="1" applyBorder="1" applyAlignment="1">
      <alignment horizontal="center" vertical="center"/>
    </xf>
    <xf numFmtId="0" fontId="77" fillId="6" borderId="51" xfId="4" applyFont="1" applyFill="1" applyBorder="1" applyAlignment="1">
      <alignment horizontal="center" vertical="center"/>
    </xf>
    <xf numFmtId="0" fontId="25" fillId="0" borderId="44" xfId="4" applyFont="1" applyFill="1" applyBorder="1" applyAlignment="1">
      <alignment horizontal="center" vertical="center"/>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72" xfId="4" applyFont="1" applyFill="1" applyBorder="1" applyAlignment="1">
      <alignment horizontal="center" vertical="center" wrapText="1"/>
    </xf>
    <xf numFmtId="0" fontId="77" fillId="6" borderId="23"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73" xfId="4" applyFont="1" applyFill="1" applyBorder="1" applyAlignment="1">
      <alignment horizontal="center" vertical="center"/>
    </xf>
    <xf numFmtId="0" fontId="25" fillId="0" borderId="69" xfId="4" applyFont="1" applyFill="1" applyBorder="1" applyAlignment="1">
      <alignment horizontal="center" vertical="center"/>
    </xf>
    <xf numFmtId="0" fontId="25" fillId="0" borderId="5" xfId="4" applyFont="1" applyFill="1" applyBorder="1" applyAlignment="1">
      <alignment horizontal="center" vertical="center" wrapText="1"/>
    </xf>
    <xf numFmtId="0" fontId="25" fillId="0" borderId="51" xfId="4" applyFont="1" applyFill="1" applyBorder="1" applyAlignment="1">
      <alignment horizontal="center" vertical="center" wrapText="1"/>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72" xfId="4" applyFont="1" applyFill="1" applyBorder="1" applyAlignment="1">
      <alignment horizontal="center" vertical="center"/>
    </xf>
    <xf numFmtId="0" fontId="25" fillId="0" borderId="71" xfId="4" applyFont="1" applyFill="1" applyBorder="1" applyAlignment="1">
      <alignment horizontal="center" vertical="center"/>
    </xf>
    <xf numFmtId="0" fontId="25" fillId="0" borderId="48" xfId="4" applyFont="1" applyFill="1" applyBorder="1" applyAlignment="1">
      <alignment horizontal="center" vertical="center"/>
    </xf>
    <xf numFmtId="0" fontId="25" fillId="0" borderId="99"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22" xfId="4" applyFont="1" applyFill="1" applyBorder="1" applyAlignment="1">
      <alignment horizontal="center" vertical="center"/>
    </xf>
    <xf numFmtId="0" fontId="25" fillId="0" borderId="109" xfId="4" applyFont="1" applyFill="1" applyBorder="1" applyAlignment="1">
      <alignment horizontal="center" vertical="center"/>
    </xf>
    <xf numFmtId="0" fontId="29" fillId="0" borderId="1" xfId="4"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53" xfId="4" applyFont="1" applyFill="1" applyBorder="1" applyAlignment="1">
      <alignment horizontal="center" vertical="center" wrapText="1"/>
    </xf>
    <xf numFmtId="0" fontId="29" fillId="0" borderId="41" xfId="4" applyFont="1" applyFill="1" applyBorder="1" applyAlignment="1">
      <alignment horizontal="center" vertical="center" wrapText="1"/>
    </xf>
    <xf numFmtId="0" fontId="29" fillId="0" borderId="72" xfId="4" applyFont="1" applyFill="1" applyBorder="1" applyAlignment="1">
      <alignment horizontal="center" vertical="center" wrapText="1"/>
    </xf>
    <xf numFmtId="0" fontId="25" fillId="0" borderId="97"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23" xfId="4" applyFont="1" applyFill="1" applyBorder="1" applyAlignment="1">
      <alignment horizontal="center" vertical="center"/>
    </xf>
    <xf numFmtId="0" fontId="25" fillId="0" borderId="24"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14" xfId="4" applyFont="1" applyFill="1" applyBorder="1" applyAlignment="1">
      <alignment horizontal="center" vertical="center"/>
    </xf>
    <xf numFmtId="0" fontId="25" fillId="0" borderId="11" xfId="4" applyFont="1" applyBorder="1" applyAlignment="1">
      <alignment horizontal="center" vertical="center"/>
    </xf>
    <xf numFmtId="0" fontId="25" fillId="0" borderId="25" xfId="4" applyFont="1" applyFill="1" applyBorder="1" applyAlignment="1">
      <alignment horizontal="center" vertical="center"/>
    </xf>
    <xf numFmtId="0" fontId="10" fillId="4" borderId="18" xfId="4" applyFont="1" applyFill="1" applyBorder="1" applyAlignment="1">
      <alignment horizontal="center" vertical="center"/>
    </xf>
    <xf numFmtId="0" fontId="10" fillId="4" borderId="20" xfId="4" applyFont="1" applyFill="1" applyBorder="1" applyAlignment="1">
      <alignment horizontal="center" vertical="center"/>
    </xf>
    <xf numFmtId="0" fontId="10" fillId="6" borderId="13" xfId="4" applyFont="1" applyFill="1" applyBorder="1" applyAlignment="1">
      <alignment horizontal="center" vertical="center"/>
    </xf>
    <xf numFmtId="0" fontId="10" fillId="6" borderId="14"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191" xfId="4" applyFont="1" applyFill="1" applyBorder="1" applyAlignment="1">
      <alignment horizontal="center" vertical="center"/>
    </xf>
    <xf numFmtId="0" fontId="25" fillId="0" borderId="192" xfId="4" applyFont="1" applyFill="1" applyBorder="1" applyAlignment="1">
      <alignment horizontal="center" vertical="center"/>
    </xf>
    <xf numFmtId="0" fontId="92" fillId="0" borderId="0" xfId="4" applyFont="1" applyAlignment="1">
      <alignment horizontal="center" vertical="center"/>
    </xf>
    <xf numFmtId="0" fontId="10" fillId="6" borderId="18" xfId="4" applyFont="1" applyFill="1" applyBorder="1" applyAlignment="1">
      <alignment horizontal="center" vertical="center"/>
    </xf>
    <xf numFmtId="0" fontId="10" fillId="6" borderId="20" xfId="4" applyFont="1" applyFill="1" applyBorder="1" applyAlignment="1">
      <alignment horizontal="center" vertical="center"/>
    </xf>
    <xf numFmtId="0" fontId="25" fillId="6" borderId="97" xfId="4" applyFont="1" applyFill="1" applyBorder="1" applyAlignment="1">
      <alignment horizontal="center" vertical="center"/>
    </xf>
    <xf numFmtId="0" fontId="25" fillId="6" borderId="46" xfId="4" applyFont="1" applyFill="1" applyBorder="1" applyAlignment="1">
      <alignment horizontal="center" vertical="center"/>
    </xf>
    <xf numFmtId="0" fontId="10" fillId="6" borderId="111" xfId="4" applyFont="1" applyFill="1" applyBorder="1" applyAlignment="1">
      <alignment horizontal="center" vertical="center"/>
    </xf>
    <xf numFmtId="0" fontId="10" fillId="6" borderId="98" xfId="4" applyFont="1" applyFill="1" applyBorder="1" applyAlignment="1">
      <alignment horizontal="center" vertical="center"/>
    </xf>
    <xf numFmtId="0" fontId="10" fillId="6" borderId="116" xfId="4" applyFont="1" applyFill="1" applyBorder="1" applyAlignment="1">
      <alignment horizontal="center" vertical="center" shrinkToFit="1"/>
    </xf>
    <xf numFmtId="0" fontId="10" fillId="6" borderId="13" xfId="4" applyFont="1" applyFill="1" applyBorder="1" applyAlignment="1">
      <alignment horizontal="center" vertical="center" shrinkToFit="1"/>
    </xf>
    <xf numFmtId="0" fontId="25" fillId="6" borderId="98" xfId="4" applyFont="1" applyFill="1" applyBorder="1" applyAlignment="1">
      <alignment horizontal="center" vertical="center"/>
    </xf>
    <xf numFmtId="0" fontId="26" fillId="0" borderId="102" xfId="4" applyFont="1" applyBorder="1" applyAlignment="1">
      <alignment horizontal="center" vertical="center"/>
    </xf>
    <xf numFmtId="0" fontId="26" fillId="0" borderId="104" xfId="4" applyFont="1" applyBorder="1" applyAlignment="1">
      <alignment horizontal="center" vertical="center"/>
    </xf>
    <xf numFmtId="0" fontId="22" fillId="0" borderId="116" xfId="5" applyBorder="1" applyAlignment="1">
      <alignment vertical="center"/>
    </xf>
    <xf numFmtId="0" fontId="22" fillId="0" borderId="23" xfId="5" applyBorder="1" applyAlignment="1">
      <alignment vertical="center"/>
    </xf>
    <xf numFmtId="0" fontId="22" fillId="0" borderId="78" xfId="5" applyBorder="1" applyAlignment="1">
      <alignment vertical="center"/>
    </xf>
    <xf numFmtId="0" fontId="22" fillId="0" borderId="117" xfId="5" applyBorder="1" applyAlignment="1">
      <alignment vertical="center"/>
    </xf>
    <xf numFmtId="0" fontId="30" fillId="0" borderId="26" xfId="5" applyFont="1" applyBorder="1" applyAlignment="1">
      <alignment horizontal="center"/>
    </xf>
    <xf numFmtId="0" fontId="22" fillId="0" borderId="46" xfId="5" applyBorder="1" applyAlignment="1">
      <alignment horizontal="center"/>
    </xf>
    <xf numFmtId="0" fontId="22" fillId="0" borderId="98" xfId="5" applyBorder="1" applyAlignment="1">
      <alignment horizontal="center"/>
    </xf>
    <xf numFmtId="0" fontId="22" fillId="0" borderId="91" xfId="5" applyBorder="1" applyAlignment="1">
      <alignment horizontal="center"/>
    </xf>
    <xf numFmtId="0" fontId="22" fillId="0" borderId="92" xfId="5" applyBorder="1" applyAlignment="1">
      <alignment horizontal="center"/>
    </xf>
    <xf numFmtId="0" fontId="22" fillId="0" borderId="152" xfId="5" applyBorder="1" applyAlignment="1">
      <alignment horizontal="center"/>
    </xf>
    <xf numFmtId="0" fontId="31" fillId="0" borderId="112" xfId="5" applyFont="1" applyBorder="1" applyAlignment="1">
      <alignment horizontal="center"/>
    </xf>
    <xf numFmtId="0" fontId="31" fillId="0" borderId="113" xfId="5" applyFont="1" applyBorder="1" applyAlignment="1">
      <alignment horizontal="center"/>
    </xf>
    <xf numFmtId="0" fontId="31" fillId="0" borderId="114" xfId="5" applyFont="1" applyBorder="1" applyAlignment="1">
      <alignment horizontal="center" vertical="center"/>
    </xf>
    <xf numFmtId="0" fontId="31" fillId="0" borderId="115" xfId="5" applyFont="1" applyBorder="1" applyAlignment="1">
      <alignment horizontal="center" vertical="center"/>
    </xf>
    <xf numFmtId="0" fontId="22" fillId="0" borderId="35" xfId="5" applyBorder="1" applyAlignment="1">
      <alignment vertical="center" wrapText="1"/>
    </xf>
    <xf numFmtId="0" fontId="22" fillId="0" borderId="28" xfId="5" applyBorder="1" applyAlignment="1">
      <alignment vertical="center"/>
    </xf>
    <xf numFmtId="0" fontId="22" fillId="0" borderId="5" xfId="5" applyBorder="1" applyAlignment="1">
      <alignment vertical="center"/>
    </xf>
    <xf numFmtId="0" fontId="22" fillId="0" borderId="14" xfId="5" applyBorder="1" applyAlignment="1">
      <alignment vertical="center"/>
    </xf>
    <xf numFmtId="0" fontId="22" fillId="0" borderId="13" xfId="5" applyBorder="1" applyAlignment="1">
      <alignment vertical="center" wrapText="1"/>
    </xf>
    <xf numFmtId="0" fontId="22" fillId="0" borderId="5" xfId="5" applyBorder="1" applyAlignment="1">
      <alignment vertical="center" wrapText="1"/>
    </xf>
    <xf numFmtId="0" fontId="22" fillId="0" borderId="13" xfId="5" applyBorder="1" applyAlignment="1">
      <alignment vertical="center"/>
    </xf>
    <xf numFmtId="0" fontId="22" fillId="0" borderId="5" xfId="5" applyBorder="1" applyAlignment="1">
      <alignment horizontal="right" vertical="center"/>
    </xf>
    <xf numFmtId="0" fontId="22" fillId="0" borderId="14" xfId="5" applyBorder="1" applyAlignment="1">
      <alignment horizontal="right" vertical="center"/>
    </xf>
    <xf numFmtId="0" fontId="22" fillId="0" borderId="37" xfId="5" applyBorder="1" applyAlignment="1">
      <alignment vertical="center" wrapText="1"/>
    </xf>
    <xf numFmtId="0" fontId="22" fillId="0" borderId="3" xfId="5" applyBorder="1" applyAlignment="1">
      <alignment vertical="center" wrapText="1"/>
    </xf>
    <xf numFmtId="0" fontId="22" fillId="0" borderId="21" xfId="5" applyBorder="1" applyAlignment="1">
      <alignment vertical="center" wrapText="1"/>
    </xf>
    <xf numFmtId="0" fontId="22" fillId="0" borderId="6" xfId="5" applyBorder="1" applyAlignment="1">
      <alignment vertical="center" wrapText="1"/>
    </xf>
    <xf numFmtId="0" fontId="22" fillId="0" borderId="32" xfId="5" applyBorder="1" applyAlignment="1">
      <alignment vertical="center" wrapText="1"/>
    </xf>
    <xf numFmtId="0" fontId="22" fillId="0" borderId="9" xfId="5" applyBorder="1" applyAlignment="1">
      <alignment vertical="center" wrapText="1"/>
    </xf>
    <xf numFmtId="0" fontId="22" fillId="0" borderId="14" xfId="5" applyBorder="1" applyAlignment="1">
      <alignment vertical="center" wrapText="1"/>
    </xf>
    <xf numFmtId="0" fontId="22" fillId="0" borderId="28" xfId="5" applyBorder="1" applyAlignment="1">
      <alignment vertical="center" wrapText="1"/>
    </xf>
    <xf numFmtId="0" fontId="22" fillId="0" borderId="5" xfId="5" applyBorder="1" applyAlignment="1">
      <alignment horizontal="center" vertical="center"/>
    </xf>
    <xf numFmtId="0" fontId="22" fillId="0" borderId="14" xfId="5" applyBorder="1" applyAlignment="1">
      <alignment horizontal="center" vertical="center"/>
    </xf>
    <xf numFmtId="0" fontId="22" fillId="0" borderId="116" xfId="5" applyBorder="1" applyAlignment="1">
      <alignment vertical="center" wrapText="1"/>
    </xf>
    <xf numFmtId="0" fontId="22" fillId="0" borderId="23" xfId="5" applyBorder="1" applyAlignment="1">
      <alignment vertical="center" wrapText="1"/>
    </xf>
    <xf numFmtId="0" fontId="22" fillId="2" borderId="13" xfId="5" applyFill="1" applyBorder="1" applyAlignment="1">
      <alignment vertical="center" wrapText="1"/>
    </xf>
    <xf numFmtId="0" fontId="22" fillId="2" borderId="5" xfId="5" applyFill="1" applyBorder="1" applyAlignment="1">
      <alignment vertical="center" wrapText="1"/>
    </xf>
    <xf numFmtId="0" fontId="22" fillId="2" borderId="5" xfId="5" applyFill="1" applyBorder="1" applyAlignment="1">
      <alignment horizontal="right" vertical="center"/>
    </xf>
    <xf numFmtId="0" fontId="22" fillId="2" borderId="14" xfId="5" applyFill="1" applyBorder="1" applyAlignment="1">
      <alignment horizontal="right" vertical="center"/>
    </xf>
    <xf numFmtId="0" fontId="31" fillId="0" borderId="0" xfId="5" applyFont="1" applyBorder="1" applyAlignment="1">
      <alignment vertical="center"/>
    </xf>
    <xf numFmtId="0" fontId="31" fillId="0" borderId="0" xfId="5" applyFont="1" applyFill="1" applyBorder="1" applyAlignment="1">
      <alignment vertical="center"/>
    </xf>
    <xf numFmtId="0" fontId="22" fillId="0" borderId="0" xfId="5" applyAlignment="1">
      <alignment horizontal="center"/>
    </xf>
    <xf numFmtId="0" fontId="26" fillId="2" borderId="37" xfId="5" applyFont="1" applyFill="1" applyBorder="1" applyAlignment="1">
      <alignment vertical="center" wrapText="1"/>
    </xf>
    <xf numFmtId="0" fontId="26" fillId="2" borderId="3" xfId="5" applyFont="1" applyFill="1" applyBorder="1" applyAlignment="1">
      <alignment vertical="center"/>
    </xf>
    <xf numFmtId="0" fontId="26" fillId="2" borderId="21" xfId="5" applyFont="1" applyFill="1" applyBorder="1" applyAlignment="1">
      <alignment vertical="center"/>
    </xf>
    <xf numFmtId="0" fontId="26" fillId="2" borderId="6" xfId="5" applyFont="1" applyFill="1" applyBorder="1" applyAlignment="1">
      <alignment vertical="center"/>
    </xf>
    <xf numFmtId="0" fontId="26" fillId="2" borderId="25" xfId="5" applyFont="1" applyFill="1" applyBorder="1" applyAlignment="1">
      <alignment vertical="center"/>
    </xf>
    <xf numFmtId="0" fontId="26" fillId="2" borderId="100" xfId="5" applyFont="1" applyFill="1" applyBorder="1" applyAlignment="1">
      <alignment vertical="center"/>
    </xf>
    <xf numFmtId="0" fontId="22" fillId="2" borderId="5" xfId="5" applyFill="1" applyBorder="1" applyAlignment="1">
      <alignment horizontal="left" vertical="center"/>
    </xf>
    <xf numFmtId="0" fontId="22" fillId="2" borderId="14" xfId="5" applyFill="1" applyBorder="1" applyAlignment="1">
      <alignment horizontal="left" vertical="center"/>
    </xf>
    <xf numFmtId="0" fontId="22" fillId="2" borderId="19" xfId="5" applyFill="1" applyBorder="1" applyAlignment="1">
      <alignment horizontal="left" vertical="center"/>
    </xf>
    <xf numFmtId="0" fontId="22" fillId="2" borderId="20" xfId="5" applyFill="1" applyBorder="1" applyAlignment="1">
      <alignment horizontal="left" vertical="center"/>
    </xf>
    <xf numFmtId="0" fontId="0" fillId="0" borderId="5" xfId="0" applyBorder="1" applyAlignment="1">
      <alignment vertical="center" wrapText="1"/>
    </xf>
    <xf numFmtId="0" fontId="0" fillId="0" borderId="14" xfId="0" applyBorder="1" applyAlignment="1">
      <alignment vertical="center" wrapText="1"/>
    </xf>
    <xf numFmtId="0" fontId="24" fillId="0" borderId="0" xfId="0" applyFont="1" applyAlignme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22" fillId="0" borderId="0" xfId="5" applyFont="1" applyBorder="1" applyAlignment="1">
      <alignment horizontal="center" vertical="center"/>
    </xf>
    <xf numFmtId="0" fontId="31" fillId="0" borderId="0" xfId="5" applyFont="1" applyBorder="1" applyAlignment="1">
      <alignment vertical="center" wrapText="1"/>
    </xf>
    <xf numFmtId="38" fontId="0" fillId="0" borderId="0" xfId="6" applyFont="1" applyAlignment="1">
      <alignment horizontal="center"/>
    </xf>
    <xf numFmtId="38" fontId="4" fillId="0" borderId="0" xfId="6" applyFont="1" applyAlignment="1">
      <alignment horizontal="center"/>
    </xf>
    <xf numFmtId="38" fontId="7" fillId="0" borderId="0" xfId="6" applyFont="1" applyBorder="1" applyAlignment="1">
      <alignment horizontal="center" vertical="center"/>
    </xf>
    <xf numFmtId="0" fontId="8" fillId="0" borderId="0" xfId="0" applyFont="1" applyFill="1" applyAlignment="1">
      <alignment horizontal="center"/>
    </xf>
    <xf numFmtId="38" fontId="4" fillId="0" borderId="16" xfId="7" applyFont="1" applyFill="1" applyBorder="1" applyAlignment="1">
      <alignment horizontal="center" vertical="center"/>
    </xf>
    <xf numFmtId="38" fontId="4" fillId="0" borderId="23" xfId="7" applyFont="1" applyFill="1" applyBorder="1" applyAlignment="1">
      <alignment horizontal="center" vertical="center"/>
    </xf>
    <xf numFmtId="38" fontId="0" fillId="0" borderId="5" xfId="7" applyFont="1" applyBorder="1" applyAlignment="1">
      <alignment horizontal="center" vertical="center"/>
    </xf>
    <xf numFmtId="38" fontId="4" fillId="0" borderId="5" xfId="7" applyFont="1" applyBorder="1" applyAlignment="1">
      <alignment horizontal="center" vertical="center"/>
    </xf>
    <xf numFmtId="38" fontId="4" fillId="0" borderId="1" xfId="7" applyFont="1" applyFill="1" applyBorder="1" applyAlignment="1">
      <alignment horizontal="center" vertical="center"/>
    </xf>
    <xf numFmtId="38" fontId="4" fillId="0" borderId="2" xfId="7" applyFont="1" applyFill="1" applyBorder="1" applyAlignment="1">
      <alignment horizontal="center" vertical="center"/>
    </xf>
    <xf numFmtId="38" fontId="4" fillId="0" borderId="3" xfId="7" applyFont="1" applyFill="1" applyBorder="1" applyAlignment="1">
      <alignment horizontal="center" vertical="center"/>
    </xf>
    <xf numFmtId="38" fontId="4" fillId="0" borderId="7" xfId="7" applyFont="1" applyFill="1" applyBorder="1" applyAlignment="1">
      <alignment horizontal="center" vertical="center"/>
    </xf>
    <xf numFmtId="38" fontId="4" fillId="0" borderId="8" xfId="7" applyFont="1" applyFill="1" applyBorder="1" applyAlignment="1">
      <alignment horizontal="center" vertical="center"/>
    </xf>
    <xf numFmtId="38" fontId="4" fillId="0" borderId="9" xfId="7" applyFont="1" applyFill="1" applyBorder="1" applyAlignment="1">
      <alignment horizontal="center" vertical="center"/>
    </xf>
    <xf numFmtId="38" fontId="4" fillId="0" borderId="16" xfId="7" applyFont="1" applyFill="1" applyBorder="1" applyAlignment="1">
      <alignment horizontal="left" vertical="center"/>
    </xf>
    <xf numFmtId="38" fontId="4" fillId="0" borderId="38" xfId="7" applyFont="1" applyFill="1" applyBorder="1" applyAlignment="1">
      <alignment horizontal="left" vertical="center"/>
    </xf>
    <xf numFmtId="38" fontId="4" fillId="0" borderId="23" xfId="7" applyFont="1" applyFill="1" applyBorder="1" applyAlignment="1">
      <alignment horizontal="left" vertical="center"/>
    </xf>
    <xf numFmtId="38" fontId="4" fillId="0" borderId="4" xfId="7" applyFont="1" applyFill="1" applyBorder="1" applyAlignment="1">
      <alignment horizontal="center" vertical="center"/>
    </xf>
    <xf numFmtId="38" fontId="4" fillId="0" borderId="0" xfId="7" applyFont="1" applyFill="1" applyBorder="1" applyAlignment="1">
      <alignment horizontal="center" vertical="center"/>
    </xf>
    <xf numFmtId="38" fontId="4" fillId="0" borderId="6" xfId="7" applyFont="1" applyFill="1" applyBorder="1" applyAlignment="1">
      <alignment horizontal="center" vertical="center"/>
    </xf>
    <xf numFmtId="38" fontId="4" fillId="0" borderId="1" xfId="7" applyFont="1" applyFill="1" applyBorder="1" applyAlignment="1">
      <alignment horizontal="center" vertical="center" wrapText="1"/>
    </xf>
    <xf numFmtId="38" fontId="4" fillId="0" borderId="3" xfId="7" applyFont="1" applyFill="1" applyBorder="1" applyAlignment="1">
      <alignment horizontal="center" vertical="center" wrapText="1"/>
    </xf>
    <xf numFmtId="38" fontId="4" fillId="0" borderId="7" xfId="7" applyFont="1" applyFill="1" applyBorder="1" applyAlignment="1">
      <alignment horizontal="center" vertical="center" wrapText="1"/>
    </xf>
    <xf numFmtId="38" fontId="4" fillId="0" borderId="9" xfId="7" applyFont="1" applyFill="1" applyBorder="1" applyAlignment="1">
      <alignment horizontal="center" vertical="center" wrapText="1"/>
    </xf>
    <xf numFmtId="38" fontId="4" fillId="0" borderId="16" xfId="7" applyFont="1" applyFill="1" applyBorder="1" applyAlignment="1">
      <alignment horizontal="left" vertical="top"/>
    </xf>
    <xf numFmtId="38" fontId="4" fillId="0" borderId="38" xfId="7" applyFont="1" applyFill="1" applyBorder="1" applyAlignment="1">
      <alignment horizontal="left" vertical="top"/>
    </xf>
    <xf numFmtId="38" fontId="4" fillId="0" borderId="23" xfId="7" applyFont="1" applyFill="1" applyBorder="1" applyAlignment="1">
      <alignment horizontal="left" vertical="top"/>
    </xf>
    <xf numFmtId="38" fontId="4" fillId="0" borderId="81" xfId="7" applyFont="1" applyFill="1" applyBorder="1" applyAlignment="1">
      <alignment horizontal="center" vertical="center"/>
    </xf>
    <xf numFmtId="38" fontId="4" fillId="0" borderId="28" xfId="7" applyFont="1" applyFill="1" applyBorder="1" applyAlignment="1">
      <alignment horizontal="center" vertical="center"/>
    </xf>
    <xf numFmtId="38" fontId="4" fillId="0" borderId="1" xfId="7" applyFont="1" applyFill="1" applyBorder="1" applyAlignment="1">
      <alignment horizontal="center"/>
    </xf>
    <xf numFmtId="38" fontId="4" fillId="0" borderId="2" xfId="7" applyFont="1" applyFill="1" applyBorder="1" applyAlignment="1">
      <alignment horizontal="center"/>
    </xf>
    <xf numFmtId="38" fontId="4" fillId="0" borderId="3" xfId="7" applyFont="1" applyFill="1" applyBorder="1" applyAlignment="1">
      <alignment horizontal="center"/>
    </xf>
    <xf numFmtId="38" fontId="4" fillId="0" borderId="7" xfId="7" applyFont="1" applyFill="1" applyBorder="1" applyAlignment="1">
      <alignment horizontal="center"/>
    </xf>
    <xf numFmtId="38" fontId="4" fillId="0" borderId="8" xfId="7" applyFont="1" applyFill="1" applyBorder="1" applyAlignment="1">
      <alignment horizontal="center"/>
    </xf>
    <xf numFmtId="38" fontId="4" fillId="0" borderId="9" xfId="7" applyFont="1" applyFill="1" applyBorder="1" applyAlignment="1">
      <alignment horizontal="center"/>
    </xf>
    <xf numFmtId="38" fontId="4" fillId="0" borderId="16" xfId="7" applyFont="1" applyFill="1" applyBorder="1" applyAlignment="1">
      <alignment horizontal="center" vertical="center" wrapText="1"/>
    </xf>
    <xf numFmtId="38" fontId="16" fillId="0" borderId="16" xfId="7" applyFont="1" applyFill="1" applyBorder="1" applyAlignment="1">
      <alignment horizontal="center" vertical="center" wrapText="1"/>
    </xf>
    <xf numFmtId="38" fontId="16" fillId="0" borderId="23" xfId="7" applyFont="1" applyFill="1" applyBorder="1" applyAlignment="1">
      <alignment horizontal="center" vertical="center"/>
    </xf>
    <xf numFmtId="38" fontId="4" fillId="0" borderId="5" xfId="7" applyFont="1" applyFill="1" applyBorder="1" applyAlignment="1">
      <alignment horizontal="center" vertical="center"/>
    </xf>
    <xf numFmtId="38" fontId="26" fillId="0" borderId="63" xfId="6" applyFont="1" applyFill="1" applyBorder="1" applyAlignment="1">
      <alignment vertical="center" wrapText="1"/>
    </xf>
    <xf numFmtId="38" fontId="26" fillId="0" borderId="61" xfId="6" applyFont="1" applyFill="1" applyBorder="1" applyAlignment="1">
      <alignment vertical="center" wrapText="1"/>
    </xf>
    <xf numFmtId="177" fontId="27" fillId="0" borderId="134" xfId="6" applyNumberFormat="1" applyFont="1" applyFill="1" applyBorder="1" applyAlignment="1">
      <alignment horizontal="right" vertical="center"/>
    </xf>
    <xf numFmtId="177" fontId="27" fillId="0" borderId="128" xfId="6" applyNumberFormat="1" applyFont="1" applyFill="1" applyBorder="1" applyAlignment="1">
      <alignment horizontal="right" vertical="center"/>
    </xf>
    <xf numFmtId="177" fontId="27" fillId="0" borderId="153" xfId="6" applyNumberFormat="1" applyFont="1" applyFill="1" applyBorder="1" applyAlignment="1">
      <alignment horizontal="right" vertical="center"/>
    </xf>
    <xf numFmtId="177" fontId="27" fillId="0" borderId="244" xfId="6" applyNumberFormat="1" applyFont="1" applyFill="1" applyBorder="1" applyAlignment="1">
      <alignment horizontal="right" vertical="center"/>
    </xf>
    <xf numFmtId="38" fontId="26" fillId="0" borderId="87" xfId="6" applyFont="1" applyFill="1" applyBorder="1" applyAlignment="1">
      <alignment horizontal="left" vertical="center" wrapText="1"/>
    </xf>
    <xf numFmtId="38" fontId="26" fillId="0" borderId="88" xfId="6" applyFont="1" applyFill="1" applyBorder="1" applyAlignment="1">
      <alignment horizontal="left" vertical="center" wrapText="1"/>
    </xf>
    <xf numFmtId="177" fontId="27" fillId="0" borderId="87" xfId="6" applyNumberFormat="1" applyFont="1" applyFill="1" applyBorder="1" applyAlignment="1">
      <alignment horizontal="right" vertical="center"/>
    </xf>
    <xf numFmtId="177" fontId="27" fillId="0" borderId="246" xfId="6" applyNumberFormat="1" applyFont="1" applyFill="1" applyBorder="1" applyAlignment="1">
      <alignment horizontal="right" vertical="center"/>
    </xf>
    <xf numFmtId="177" fontId="27" fillId="0" borderId="204" xfId="6" applyNumberFormat="1" applyFont="1" applyFill="1" applyBorder="1" applyAlignment="1">
      <alignment horizontal="right" vertical="center"/>
    </xf>
    <xf numFmtId="177" fontId="27" fillId="0" borderId="229" xfId="6" applyNumberFormat="1" applyFont="1" applyFill="1" applyBorder="1" applyAlignment="1">
      <alignment horizontal="right" vertical="center"/>
    </xf>
    <xf numFmtId="177" fontId="27" fillId="0" borderId="255" xfId="6" applyNumberFormat="1" applyFont="1" applyFill="1" applyBorder="1" applyAlignment="1">
      <alignment horizontal="right" vertical="center"/>
    </xf>
    <xf numFmtId="0" fontId="26" fillId="0" borderId="161" xfId="0" applyFont="1" applyFill="1" applyBorder="1" applyAlignment="1">
      <alignment vertical="center" wrapText="1"/>
    </xf>
    <xf numFmtId="0" fontId="26" fillId="0" borderId="126" xfId="0" applyFont="1" applyFill="1" applyBorder="1" applyAlignment="1">
      <alignment vertical="center" wrapText="1"/>
    </xf>
    <xf numFmtId="177" fontId="27" fillId="0" borderId="197" xfId="6" applyNumberFormat="1" applyFont="1" applyFill="1" applyBorder="1" applyAlignment="1">
      <alignment horizontal="right" vertical="center"/>
    </xf>
    <xf numFmtId="177" fontId="27" fillId="0" borderId="124" xfId="6" applyNumberFormat="1" applyFont="1" applyFill="1" applyBorder="1" applyAlignment="1">
      <alignment horizontal="right" vertical="center"/>
    </xf>
    <xf numFmtId="177" fontId="27" fillId="0" borderId="198" xfId="6" applyNumberFormat="1" applyFont="1" applyFill="1" applyBorder="1" applyAlignment="1">
      <alignment horizontal="right" vertical="center"/>
    </xf>
    <xf numFmtId="177" fontId="27" fillId="0" borderId="200" xfId="6" applyNumberFormat="1" applyFont="1" applyFill="1" applyBorder="1" applyAlignment="1">
      <alignment horizontal="right" vertical="center"/>
    </xf>
    <xf numFmtId="177" fontId="27" fillId="0" borderId="237" xfId="6" applyNumberFormat="1" applyFont="1" applyFill="1" applyBorder="1" applyAlignment="1">
      <alignment horizontal="right" vertical="center"/>
    </xf>
    <xf numFmtId="177" fontId="27" fillId="0" borderId="128" xfId="6" applyNumberFormat="1" applyFont="1" applyFill="1" applyBorder="1" applyAlignment="1">
      <alignment horizontal="center" vertical="center"/>
    </xf>
    <xf numFmtId="177" fontId="27" fillId="0" borderId="162" xfId="6" applyNumberFormat="1" applyFont="1" applyFill="1" applyBorder="1" applyAlignment="1">
      <alignment horizontal="center" vertical="center"/>
    </xf>
    <xf numFmtId="0" fontId="26" fillId="0" borderId="63" xfId="0" applyFont="1" applyFill="1" applyBorder="1" applyAlignment="1">
      <alignment vertical="center" wrapText="1"/>
    </xf>
    <xf numFmtId="0" fontId="26" fillId="0" borderId="61" xfId="0" applyFont="1" applyFill="1" applyBorder="1" applyAlignment="1">
      <alignment vertical="center"/>
    </xf>
    <xf numFmtId="177" fontId="27" fillId="0" borderId="133" xfId="6" applyNumberFormat="1" applyFont="1" applyFill="1" applyBorder="1" applyAlignment="1">
      <alignment horizontal="right" vertical="center"/>
    </xf>
    <xf numFmtId="177" fontId="27" fillId="0" borderId="201" xfId="6" applyNumberFormat="1" applyFont="1" applyFill="1" applyBorder="1" applyAlignment="1">
      <alignment horizontal="right" vertical="center"/>
    </xf>
    <xf numFmtId="177" fontId="27" fillId="0" borderId="154" xfId="6" applyNumberFormat="1" applyFont="1" applyFill="1" applyBorder="1" applyAlignment="1">
      <alignment horizontal="right" vertical="center"/>
    </xf>
    <xf numFmtId="177" fontId="27" fillId="0" borderId="155" xfId="6" applyNumberFormat="1" applyFont="1" applyFill="1" applyBorder="1" applyAlignment="1">
      <alignment horizontal="right" vertical="center"/>
    </xf>
    <xf numFmtId="38" fontId="26" fillId="0" borderId="16" xfId="6" applyFont="1" applyFill="1" applyBorder="1" applyAlignment="1">
      <alignment horizontal="center" vertical="center" wrapText="1"/>
    </xf>
    <xf numFmtId="38" fontId="26" fillId="0" borderId="38" xfId="6" applyFont="1" applyFill="1" applyBorder="1" applyAlignment="1">
      <alignment horizontal="center" vertical="center" wrapText="1"/>
    </xf>
    <xf numFmtId="38" fontId="26" fillId="0" borderId="23" xfId="6" applyFont="1" applyFill="1" applyBorder="1" applyAlignment="1">
      <alignment horizontal="center" vertical="center" wrapText="1"/>
    </xf>
    <xf numFmtId="0" fontId="26" fillId="0" borderId="58" xfId="0" applyFont="1" applyFill="1" applyBorder="1" applyAlignment="1">
      <alignment vertical="center" wrapText="1"/>
    </xf>
    <xf numFmtId="0" fontId="26" fillId="0" borderId="57" xfId="0" applyFont="1" applyFill="1" applyBorder="1" applyAlignment="1">
      <alignment vertical="center" wrapText="1"/>
    </xf>
    <xf numFmtId="177" fontId="27" fillId="0" borderId="154" xfId="0" applyNumberFormat="1" applyFont="1" applyFill="1" applyBorder="1" applyAlignment="1">
      <alignment horizontal="right" vertical="center"/>
    </xf>
    <xf numFmtId="177" fontId="27" fillId="0" borderId="155" xfId="0" applyNumberFormat="1" applyFont="1" applyFill="1" applyBorder="1" applyAlignment="1">
      <alignment horizontal="right" vertical="center"/>
    </xf>
    <xf numFmtId="177" fontId="27" fillId="0" borderId="153" xfId="0" applyNumberFormat="1" applyFont="1" applyFill="1" applyBorder="1" applyAlignment="1">
      <alignment horizontal="right" vertical="center"/>
    </xf>
    <xf numFmtId="38" fontId="26" fillId="0" borderId="15" xfId="6" applyFont="1" applyFill="1" applyBorder="1" applyAlignment="1">
      <alignment horizontal="center" vertical="center"/>
    </xf>
    <xf numFmtId="38" fontId="26" fillId="0" borderId="80" xfId="6" applyFont="1" applyFill="1" applyBorder="1" applyAlignment="1">
      <alignment horizontal="center" vertical="center"/>
    </xf>
    <xf numFmtId="38" fontId="26" fillId="0" borderId="116" xfId="6"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2" xfId="6" applyFont="1" applyFill="1" applyBorder="1" applyAlignment="1">
      <alignment horizontal="center" vertical="center" wrapText="1"/>
    </xf>
    <xf numFmtId="38" fontId="0" fillId="0" borderId="233" xfId="6" applyFont="1" applyFill="1" applyBorder="1" applyAlignment="1">
      <alignment horizontal="center" vertical="center" wrapText="1"/>
    </xf>
    <xf numFmtId="38" fontId="0" fillId="0" borderId="254" xfId="6" applyFont="1" applyFill="1" applyBorder="1" applyAlignment="1">
      <alignment horizontal="center" vertical="center" wrapText="1"/>
    </xf>
    <xf numFmtId="181" fontId="0" fillId="0" borderId="135" xfId="6" applyNumberFormat="1" applyFont="1" applyFill="1" applyBorder="1" applyAlignment="1">
      <alignment horizontal="center" vertical="center" shrinkToFit="1"/>
    </xf>
    <xf numFmtId="181" fontId="0" fillId="0" borderId="228"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28" xfId="6" applyFont="1" applyFill="1" applyBorder="1" applyAlignment="1">
      <alignment horizontal="center" vertical="center" wrapText="1"/>
    </xf>
    <xf numFmtId="38" fontId="0" fillId="0" borderId="156"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26" fillId="0" borderId="217" xfId="6" applyFont="1" applyFill="1" applyBorder="1" applyAlignment="1">
      <alignment horizontal="center" vertical="center" wrapText="1"/>
    </xf>
    <xf numFmtId="177" fontId="27" fillId="0" borderId="161" xfId="6" applyNumberFormat="1" applyFont="1" applyFill="1" applyBorder="1" applyAlignment="1">
      <alignment vertical="center"/>
    </xf>
    <xf numFmtId="177" fontId="27" fillId="0" borderId="125" xfId="6" applyNumberFormat="1" applyFont="1" applyFill="1" applyBorder="1" applyAlignment="1">
      <alignment vertical="center"/>
    </xf>
    <xf numFmtId="177" fontId="27" fillId="0" borderId="124" xfId="6" applyNumberFormat="1" applyFont="1" applyFill="1" applyBorder="1" applyAlignment="1">
      <alignment vertical="center"/>
    </xf>
    <xf numFmtId="177" fontId="27" fillId="0" borderId="199" xfId="6" applyNumberFormat="1" applyFont="1" applyFill="1" applyBorder="1" applyAlignment="1">
      <alignment vertical="center"/>
    </xf>
    <xf numFmtId="177" fontId="27" fillId="0" borderId="198" xfId="0" applyNumberFormat="1" applyFont="1" applyFill="1" applyBorder="1" applyAlignment="1">
      <alignment horizontal="right" vertical="center"/>
    </xf>
    <xf numFmtId="177" fontId="27" fillId="0" borderId="200" xfId="0" applyNumberFormat="1" applyFont="1" applyFill="1" applyBorder="1" applyAlignment="1">
      <alignment horizontal="right" vertical="center"/>
    </xf>
    <xf numFmtId="38" fontId="26" fillId="0" borderId="50" xfId="6" applyFont="1" applyFill="1" applyBorder="1" applyAlignment="1">
      <alignment horizontal="center" vertical="center"/>
    </xf>
    <xf numFmtId="38" fontId="26" fillId="0" borderId="240" xfId="6" applyFont="1" applyFill="1" applyBorder="1" applyAlignment="1">
      <alignment horizontal="left" vertical="center" wrapText="1"/>
    </xf>
    <xf numFmtId="38" fontId="26" fillId="0" borderId="241" xfId="6" applyFont="1" applyFill="1" applyBorder="1" applyAlignment="1">
      <alignment horizontal="left" vertical="center" wrapText="1"/>
    </xf>
    <xf numFmtId="177" fontId="27" fillId="0" borderId="247" xfId="6" applyNumberFormat="1" applyFont="1" applyFill="1" applyBorder="1" applyAlignment="1">
      <alignment horizontal="right" vertical="center"/>
    </xf>
    <xf numFmtId="177" fontId="27" fillId="0" borderId="248" xfId="6" applyNumberFormat="1" applyFont="1" applyFill="1" applyBorder="1" applyAlignment="1">
      <alignment horizontal="right" vertical="center"/>
    </xf>
    <xf numFmtId="177" fontId="27" fillId="0" borderId="249" xfId="6" applyNumberFormat="1" applyFont="1" applyFill="1" applyBorder="1" applyAlignment="1">
      <alignment horizontal="right" vertical="center"/>
    </xf>
    <xf numFmtId="177" fontId="27" fillId="0" borderId="252" xfId="6" applyNumberFormat="1" applyFont="1" applyFill="1" applyBorder="1" applyAlignment="1">
      <alignment horizontal="right" vertical="center"/>
    </xf>
    <xf numFmtId="38" fontId="26" fillId="0" borderId="43" xfId="6" applyFont="1" applyFill="1" applyBorder="1" applyAlignment="1">
      <alignment horizontal="center" vertical="center" wrapText="1"/>
    </xf>
    <xf numFmtId="38" fontId="26" fillId="0" borderId="74" xfId="6" applyFont="1" applyFill="1" applyBorder="1" applyAlignment="1">
      <alignment horizontal="center" vertical="center"/>
    </xf>
    <xf numFmtId="38" fontId="26" fillId="0" borderId="90" xfId="6"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61" fillId="0" borderId="0" xfId="6" applyFont="1" applyBorder="1" applyAlignment="1">
      <alignment horizontal="center" vertical="center"/>
    </xf>
    <xf numFmtId="38" fontId="60" fillId="0" borderId="0" xfId="6" applyFont="1" applyFill="1" applyBorder="1" applyAlignment="1">
      <alignment horizontal="center" vertical="center"/>
    </xf>
    <xf numFmtId="177" fontId="27" fillId="0" borderId="250" xfId="6" applyNumberFormat="1" applyFont="1" applyFill="1" applyBorder="1" applyAlignment="1">
      <alignment horizontal="right" vertical="center"/>
    </xf>
    <xf numFmtId="177" fontId="27" fillId="0" borderId="249" xfId="0" applyNumberFormat="1" applyFont="1" applyFill="1" applyBorder="1" applyAlignment="1">
      <alignment horizontal="right" vertical="center"/>
    </xf>
    <xf numFmtId="177" fontId="27" fillId="4" borderId="251" xfId="6" applyNumberFormat="1" applyFont="1" applyFill="1" applyBorder="1" applyAlignment="1">
      <alignment horizontal="right" vertical="center"/>
    </xf>
    <xf numFmtId="177" fontId="27" fillId="4" borderId="248" xfId="6" applyNumberFormat="1" applyFont="1" applyFill="1" applyBorder="1" applyAlignment="1">
      <alignment horizontal="right" vertical="center"/>
    </xf>
    <xf numFmtId="177" fontId="27" fillId="0" borderId="21" xfId="6" applyNumberFormat="1" applyFont="1" applyFill="1" applyBorder="1" applyAlignment="1">
      <alignment vertical="center"/>
    </xf>
    <xf numFmtId="177" fontId="27" fillId="0" borderId="0" xfId="6" applyNumberFormat="1" applyFont="1" applyFill="1" applyBorder="1" applyAlignment="1">
      <alignment vertical="center"/>
    </xf>
    <xf numFmtId="0" fontId="13" fillId="0" borderId="0" xfId="0" applyFont="1" applyBorder="1" applyAlignment="1">
      <alignment horizontal="center" vertical="center"/>
    </xf>
    <xf numFmtId="177" fontId="27" fillId="0" borderId="247" xfId="0" applyNumberFormat="1" applyFont="1" applyFill="1" applyBorder="1" applyAlignment="1">
      <alignment horizontal="right" vertical="center"/>
    </xf>
    <xf numFmtId="177" fontId="27" fillId="4" borderId="243" xfId="6" applyNumberFormat="1" applyFont="1" applyFill="1" applyBorder="1" applyAlignment="1">
      <alignment horizontal="right" vertical="center"/>
    </xf>
    <xf numFmtId="177" fontId="27" fillId="4" borderId="128" xfId="6" applyNumberFormat="1" applyFont="1" applyFill="1" applyBorder="1" applyAlignment="1">
      <alignment horizontal="right" vertical="center"/>
    </xf>
    <xf numFmtId="177" fontId="26" fillId="0" borderId="21" xfId="6" applyNumberFormat="1" applyFont="1" applyFill="1" applyBorder="1" applyAlignment="1">
      <alignment horizontal="left" vertical="center"/>
    </xf>
    <xf numFmtId="177" fontId="26" fillId="0" borderId="0" xfId="6" applyNumberFormat="1" applyFont="1" applyFill="1" applyBorder="1" applyAlignment="1">
      <alignment horizontal="left" vertical="center"/>
    </xf>
    <xf numFmtId="177" fontId="27" fillId="0" borderId="134" xfId="0" applyNumberFormat="1" applyFont="1" applyFill="1" applyBorder="1" applyAlignment="1">
      <alignment horizontal="right" vertical="center"/>
    </xf>
    <xf numFmtId="177" fontId="27" fillId="0" borderId="238" xfId="6" applyNumberFormat="1" applyFont="1" applyFill="1" applyBorder="1" applyAlignment="1">
      <alignment horizontal="center" vertical="center"/>
    </xf>
    <xf numFmtId="177" fontId="27" fillId="0" borderId="62" xfId="6" applyNumberFormat="1" applyFont="1" applyFill="1" applyBorder="1" applyAlignment="1">
      <alignment horizontal="center" vertical="center"/>
    </xf>
    <xf numFmtId="177" fontId="27" fillId="0" borderId="204" xfId="6" applyNumberFormat="1" applyFont="1" applyFill="1" applyBorder="1" applyAlignment="1">
      <alignment vertical="center"/>
    </xf>
    <xf numFmtId="177" fontId="27" fillId="0" borderId="229" xfId="6" applyNumberFormat="1" applyFont="1" applyFill="1" applyBorder="1" applyAlignment="1">
      <alignment vertical="center"/>
    </xf>
    <xf numFmtId="177" fontId="27" fillId="0" borderId="88" xfId="6" applyNumberFormat="1" applyFont="1" applyFill="1" applyBorder="1" applyAlignment="1">
      <alignment vertical="center"/>
    </xf>
    <xf numFmtId="177" fontId="27" fillId="0" borderId="207" xfId="6" applyNumberFormat="1" applyFont="1" applyFill="1" applyBorder="1" applyAlignment="1">
      <alignment horizontal="right" vertical="center"/>
    </xf>
    <xf numFmtId="177" fontId="27" fillId="0" borderId="285" xfId="6" applyNumberFormat="1" applyFont="1" applyFill="1" applyBorder="1" applyAlignment="1">
      <alignment horizontal="right" vertical="center"/>
    </xf>
    <xf numFmtId="177" fontId="27" fillId="0" borderId="286" xfId="6" applyNumberFormat="1" applyFont="1" applyFill="1" applyBorder="1" applyAlignment="1">
      <alignment horizontal="right" vertical="center"/>
    </xf>
    <xf numFmtId="177" fontId="27" fillId="0" borderId="87" xfId="6" applyNumberFormat="1" applyFont="1" applyFill="1" applyBorder="1" applyAlignment="1">
      <alignment vertical="center"/>
    </xf>
    <xf numFmtId="177" fontId="27" fillId="0" borderId="246" xfId="6" applyNumberFormat="1" applyFont="1" applyFill="1" applyBorder="1" applyAlignment="1">
      <alignment vertical="center"/>
    </xf>
    <xf numFmtId="177" fontId="27" fillId="0" borderId="199" xfId="6" applyNumberFormat="1" applyFont="1" applyFill="1" applyBorder="1" applyAlignment="1">
      <alignment horizontal="right" vertical="center"/>
    </xf>
    <xf numFmtId="177" fontId="27" fillId="4" borderId="202" xfId="0" applyNumberFormat="1" applyFont="1" applyFill="1" applyBorder="1" applyAlignment="1">
      <alignment horizontal="right" vertical="center"/>
    </xf>
    <xf numFmtId="177" fontId="27" fillId="4" borderId="124" xfId="0" applyNumberFormat="1" applyFont="1" applyFill="1" applyBorder="1" applyAlignment="1">
      <alignment horizontal="right" vertical="center"/>
    </xf>
    <xf numFmtId="177" fontId="26" fillId="0" borderId="21" xfId="0" applyNumberFormat="1" applyFont="1" applyFill="1" applyBorder="1" applyAlignment="1">
      <alignment horizontal="left" vertical="center"/>
    </xf>
    <xf numFmtId="177" fontId="26" fillId="0" borderId="0" xfId="0" applyNumberFormat="1" applyFont="1" applyFill="1" applyBorder="1" applyAlignment="1">
      <alignment horizontal="left" vertical="center"/>
    </xf>
    <xf numFmtId="177" fontId="27" fillId="0" borderId="21" xfId="6" applyNumberFormat="1" applyFont="1" applyFill="1" applyBorder="1" applyAlignment="1">
      <alignment horizontal="right" vertical="center"/>
    </xf>
    <xf numFmtId="177" fontId="27" fillId="0" borderId="0" xfId="6" applyNumberFormat="1" applyFont="1" applyFill="1" applyBorder="1" applyAlignment="1">
      <alignment horizontal="right" vertical="center"/>
    </xf>
    <xf numFmtId="177" fontId="27" fillId="0" borderId="128" xfId="6" applyNumberFormat="1" applyFont="1" applyFill="1" applyBorder="1" applyAlignment="1">
      <alignment vertical="center"/>
    </xf>
    <xf numFmtId="177" fontId="27" fillId="0" borderId="237" xfId="6" applyNumberFormat="1" applyFont="1" applyFill="1" applyBorder="1" applyAlignment="1">
      <alignment vertical="center"/>
    </xf>
    <xf numFmtId="177" fontId="27" fillId="0" borderId="242" xfId="6" applyNumberFormat="1" applyFont="1" applyFill="1" applyBorder="1" applyAlignment="1">
      <alignment horizontal="right" vertical="center"/>
    </xf>
    <xf numFmtId="177" fontId="27" fillId="6" borderId="153" xfId="6" applyNumberFormat="1" applyFont="1" applyFill="1" applyBorder="1" applyAlignment="1">
      <alignment horizontal="right" vertical="center"/>
    </xf>
    <xf numFmtId="177" fontId="27" fillId="6" borderId="128" xfId="6" applyNumberFormat="1" applyFont="1" applyFill="1" applyBorder="1" applyAlignment="1">
      <alignment horizontal="right" vertical="center"/>
    </xf>
    <xf numFmtId="177" fontId="27" fillId="6" borderId="237" xfId="6" applyNumberFormat="1" applyFont="1" applyFill="1" applyBorder="1" applyAlignment="1">
      <alignment horizontal="right" vertical="center"/>
    </xf>
    <xf numFmtId="177" fontId="27" fillId="6" borderId="153" xfId="0" applyNumberFormat="1" applyFont="1" applyFill="1" applyBorder="1" applyAlignment="1">
      <alignment horizontal="right" vertical="center"/>
    </xf>
    <xf numFmtId="177" fontId="27" fillId="0" borderId="61" xfId="6" applyNumberFormat="1" applyFont="1" applyFill="1" applyBorder="1" applyAlignment="1">
      <alignment horizontal="center" vertical="center"/>
    </xf>
    <xf numFmtId="177" fontId="27" fillId="0" borderId="243" xfId="6" applyNumberFormat="1" applyFont="1" applyFill="1" applyBorder="1" applyAlignment="1">
      <alignment horizontal="right" vertical="center"/>
    </xf>
    <xf numFmtId="177" fontId="27" fillId="6" borderId="134" xfId="6" applyNumberFormat="1" applyFont="1" applyFill="1" applyBorder="1" applyAlignment="1">
      <alignment horizontal="right" vertical="center"/>
    </xf>
    <xf numFmtId="177" fontId="27" fillId="6" borderId="133" xfId="6" applyNumberFormat="1" applyFont="1" applyFill="1" applyBorder="1" applyAlignment="1">
      <alignment horizontal="right" vertical="center"/>
    </xf>
    <xf numFmtId="177" fontId="27" fillId="6" borderId="201" xfId="6" applyNumberFormat="1" applyFont="1" applyFill="1" applyBorder="1" applyAlignment="1">
      <alignment horizontal="right" vertical="center"/>
    </xf>
    <xf numFmtId="177" fontId="27" fillId="6" borderId="154" xfId="6" applyNumberFormat="1" applyFont="1" applyFill="1" applyBorder="1" applyAlignment="1">
      <alignment horizontal="right" vertical="center"/>
    </xf>
    <xf numFmtId="177" fontId="27" fillId="6" borderId="230" xfId="6" applyNumberFormat="1" applyFont="1" applyFill="1" applyBorder="1" applyAlignment="1">
      <alignment horizontal="right" vertical="center"/>
    </xf>
    <xf numFmtId="177" fontId="27" fillId="6" borderId="231" xfId="6" applyNumberFormat="1" applyFont="1" applyFill="1" applyBorder="1" applyAlignment="1">
      <alignment horizontal="right" vertical="center"/>
    </xf>
    <xf numFmtId="177" fontId="27" fillId="6" borderId="154" xfId="0" applyNumberFormat="1" applyFont="1" applyFill="1" applyBorder="1" applyAlignment="1">
      <alignment horizontal="right" vertical="center"/>
    </xf>
    <xf numFmtId="177" fontId="27" fillId="0" borderId="159" xfId="0" applyNumberFormat="1" applyFont="1" applyFill="1" applyBorder="1" applyAlignment="1">
      <alignment horizontal="right" vertical="center"/>
    </xf>
    <xf numFmtId="177" fontId="27" fillId="0" borderId="206" xfId="0" applyNumberFormat="1" applyFont="1" applyFill="1" applyBorder="1" applyAlignment="1">
      <alignment horizontal="right" vertical="center"/>
    </xf>
    <xf numFmtId="177" fontId="27" fillId="0" borderId="201" xfId="0" applyNumberFormat="1" applyFont="1" applyFill="1" applyBorder="1" applyAlignment="1">
      <alignment horizontal="right" vertical="center"/>
    </xf>
    <xf numFmtId="0" fontId="26" fillId="0" borderId="84" xfId="0" applyFont="1" applyFill="1" applyBorder="1" applyAlignment="1">
      <alignment vertical="center" wrapText="1"/>
    </xf>
    <xf numFmtId="0" fontId="26" fillId="0" borderId="95" xfId="0" applyFont="1" applyFill="1" applyBorder="1" applyAlignment="1">
      <alignment vertical="center" wrapText="1"/>
    </xf>
    <xf numFmtId="38" fontId="26" fillId="0" borderId="86" xfId="6" applyFont="1" applyFill="1" applyBorder="1" applyAlignment="1">
      <alignment horizontal="left" vertical="center" wrapText="1"/>
    </xf>
    <xf numFmtId="38" fontId="26" fillId="0" borderId="68" xfId="6" applyFont="1" applyFill="1" applyBorder="1" applyAlignment="1">
      <alignment horizontal="left" vertical="center" wrapText="1"/>
    </xf>
    <xf numFmtId="177" fontId="27" fillId="6" borderId="161" xfId="6" applyNumberFormat="1" applyFont="1" applyFill="1" applyBorder="1" applyAlignment="1">
      <alignment vertical="center"/>
    </xf>
    <xf numFmtId="177" fontId="27" fillId="6" borderId="125" xfId="6" applyNumberFormat="1" applyFont="1" applyFill="1" applyBorder="1" applyAlignment="1">
      <alignment vertical="center"/>
    </xf>
    <xf numFmtId="177" fontId="27" fillId="6" borderId="124" xfId="6" applyNumberFormat="1" applyFont="1" applyFill="1" applyBorder="1" applyAlignment="1">
      <alignment vertical="center"/>
    </xf>
    <xf numFmtId="177" fontId="27" fillId="6" borderId="199" xfId="6" applyNumberFormat="1" applyFont="1" applyFill="1" applyBorder="1" applyAlignment="1">
      <alignment vertical="center"/>
    </xf>
    <xf numFmtId="177" fontId="27" fillId="6" borderId="198" xfId="6" applyNumberFormat="1" applyFont="1" applyFill="1" applyBorder="1" applyAlignment="1">
      <alignment horizontal="right" vertical="center"/>
    </xf>
    <xf numFmtId="177" fontId="27" fillId="6" borderId="198" xfId="0" applyNumberFormat="1" applyFont="1" applyFill="1" applyBorder="1" applyAlignment="1">
      <alignment horizontal="right" vertical="center"/>
    </xf>
    <xf numFmtId="177" fontId="27" fillId="6" borderId="124" xfId="6" applyNumberFormat="1" applyFont="1" applyFill="1" applyBorder="1" applyAlignment="1">
      <alignment horizontal="right" vertical="center"/>
    </xf>
    <xf numFmtId="177" fontId="27" fillId="6" borderId="199" xfId="6" applyNumberFormat="1" applyFont="1" applyFill="1" applyBorder="1" applyAlignment="1">
      <alignment horizontal="right" vertical="center"/>
    </xf>
    <xf numFmtId="177" fontId="27" fillId="0" borderId="245" xfId="0" applyNumberFormat="1" applyFont="1" applyFill="1" applyBorder="1" applyAlignment="1">
      <alignment horizontal="right" vertical="center"/>
    </xf>
    <xf numFmtId="38" fontId="0" fillId="0" borderId="205" xfId="6" applyFont="1" applyFill="1" applyBorder="1" applyAlignment="1">
      <alignment horizontal="center" vertical="center"/>
    </xf>
    <xf numFmtId="38" fontId="0" fillId="0" borderId="284" xfId="6" applyFont="1" applyFill="1" applyBorder="1" applyAlignment="1">
      <alignment horizontal="center" vertical="center"/>
    </xf>
    <xf numFmtId="38" fontId="0" fillId="0" borderId="203" xfId="6" applyFont="1" applyFill="1" applyBorder="1" applyAlignment="1">
      <alignment horizontal="center" vertical="center"/>
    </xf>
    <xf numFmtId="38" fontId="0" fillId="0" borderId="136" xfId="6" applyFont="1" applyFill="1" applyBorder="1" applyAlignment="1">
      <alignment horizontal="center" vertical="center"/>
    </xf>
    <xf numFmtId="38" fontId="6" fillId="0" borderId="285" xfId="6" applyFont="1" applyFill="1" applyBorder="1" applyAlignment="1">
      <alignment horizontal="center" vertical="center" wrapText="1"/>
    </xf>
    <xf numFmtId="38" fontId="6" fillId="0" borderId="286" xfId="6" applyFont="1" applyFill="1" applyBorder="1" applyAlignment="1">
      <alignment horizontal="center" vertical="center"/>
    </xf>
    <xf numFmtId="38" fontId="6" fillId="0" borderId="285" xfId="6" applyFont="1" applyFill="1" applyBorder="1" applyAlignment="1">
      <alignment horizontal="center" vertical="center"/>
    </xf>
    <xf numFmtId="38" fontId="0" fillId="0" borderId="158" xfId="6" applyFont="1" applyFill="1" applyBorder="1" applyAlignment="1">
      <alignment horizontal="center" vertical="center" wrapText="1"/>
    </xf>
    <xf numFmtId="38" fontId="100" fillId="0" borderId="102" xfId="6" applyFont="1" applyFill="1" applyBorder="1" applyAlignment="1">
      <alignment horizontal="left" vertical="center" shrinkToFit="1"/>
    </xf>
    <xf numFmtId="38" fontId="100" fillId="0" borderId="103" xfId="6" applyFont="1" applyFill="1" applyBorder="1" applyAlignment="1">
      <alignment horizontal="left" vertical="center" shrinkToFit="1"/>
    </xf>
    <xf numFmtId="181" fontId="100" fillId="2" borderId="102" xfId="6" applyNumberFormat="1" applyFont="1" applyFill="1" applyBorder="1" applyAlignment="1">
      <alignment horizontal="right" vertical="center" shrinkToFit="1"/>
    </xf>
    <xf numFmtId="181" fontId="100" fillId="2" borderId="106" xfId="6" applyNumberFormat="1" applyFont="1" applyFill="1" applyBorder="1" applyAlignment="1">
      <alignment horizontal="right" vertical="center" shrinkToFit="1"/>
    </xf>
    <xf numFmtId="0" fontId="10" fillId="0" borderId="111" xfId="0" applyFont="1" applyFill="1" applyBorder="1" applyAlignment="1">
      <alignment horizontal="center" vertical="center" wrapText="1"/>
    </xf>
    <xf numFmtId="0" fontId="10" fillId="0" borderId="15" xfId="0" applyFont="1" applyFill="1" applyBorder="1" applyAlignment="1">
      <alignment horizontal="center" vertical="center"/>
    </xf>
    <xf numFmtId="38" fontId="0" fillId="0" borderId="235" xfId="6" applyFont="1" applyFill="1" applyBorder="1" applyAlignment="1">
      <alignment horizontal="center" vertical="center" wrapText="1"/>
    </xf>
    <xf numFmtId="38" fontId="0" fillId="0" borderId="232" xfId="6" applyFont="1" applyFill="1" applyBorder="1" applyAlignment="1">
      <alignment horizontal="center" vertical="center"/>
    </xf>
    <xf numFmtId="38" fontId="0" fillId="0" borderId="233" xfId="6" applyFont="1" applyFill="1" applyBorder="1" applyAlignment="1">
      <alignment horizontal="center" vertical="center"/>
    </xf>
    <xf numFmtId="38" fontId="0" fillId="0" borderId="234" xfId="6" applyFont="1" applyFill="1" applyBorder="1" applyAlignment="1">
      <alignment horizontal="center" vertical="center"/>
    </xf>
    <xf numFmtId="38" fontId="8" fillId="0" borderId="37" xfId="6" applyFont="1" applyBorder="1" applyAlignment="1">
      <alignment horizontal="left" vertical="center"/>
    </xf>
    <xf numFmtId="38" fontId="8" fillId="0" borderId="2" xfId="6" applyFont="1" applyBorder="1" applyAlignment="1">
      <alignment horizontal="left" vertical="center"/>
    </xf>
    <xf numFmtId="38" fontId="8" fillId="0" borderId="3" xfId="6" applyFont="1" applyBorder="1" applyAlignment="1">
      <alignment horizontal="left" vertical="center"/>
    </xf>
    <xf numFmtId="181" fontId="8" fillId="6" borderId="16" xfId="6" applyNumberFormat="1" applyFont="1" applyFill="1" applyBorder="1" applyAlignment="1">
      <alignment vertical="center"/>
    </xf>
    <xf numFmtId="181" fontId="8" fillId="6" borderId="17" xfId="6" applyNumberFormat="1" applyFont="1" applyFill="1" applyBorder="1" applyAlignment="1">
      <alignment vertical="center"/>
    </xf>
    <xf numFmtId="38" fontId="8" fillId="0" borderId="130" xfId="6" applyFont="1" applyBorder="1" applyAlignment="1">
      <alignment horizontal="center" vertical="center"/>
    </xf>
    <xf numFmtId="38" fontId="8" fillId="0" borderId="131" xfId="6" applyFont="1" applyBorder="1" applyAlignment="1">
      <alignment horizontal="center" vertical="center"/>
    </xf>
    <xf numFmtId="38" fontId="8" fillId="0" borderId="132" xfId="6" applyFont="1" applyBorder="1" applyAlignment="1">
      <alignment horizontal="center" vertical="center"/>
    </xf>
    <xf numFmtId="38" fontId="8" fillId="0" borderId="163" xfId="6" applyFont="1" applyFill="1" applyBorder="1" applyAlignment="1">
      <alignment vertical="center"/>
    </xf>
    <xf numFmtId="38" fontId="8" fillId="0" borderId="132" xfId="6" applyFont="1" applyFill="1" applyBorder="1" applyAlignment="1">
      <alignment vertical="center"/>
    </xf>
    <xf numFmtId="181" fontId="8" fillId="0" borderId="163" xfId="6" applyNumberFormat="1" applyFont="1" applyFill="1" applyBorder="1" applyAlignment="1">
      <alignment vertical="center"/>
    </xf>
    <xf numFmtId="181" fontId="8" fillId="0" borderId="132" xfId="6" applyNumberFormat="1" applyFont="1" applyFill="1" applyBorder="1" applyAlignment="1">
      <alignment vertical="center"/>
    </xf>
    <xf numFmtId="177" fontId="8" fillId="0" borderId="163" xfId="6" applyNumberFormat="1" applyFont="1" applyFill="1" applyBorder="1" applyAlignment="1">
      <alignment vertical="center"/>
    </xf>
    <xf numFmtId="177" fontId="8" fillId="0" borderId="132" xfId="6" applyNumberFormat="1" applyFont="1" applyFill="1" applyBorder="1" applyAlignment="1">
      <alignment vertical="center"/>
    </xf>
    <xf numFmtId="38" fontId="8" fillId="0" borderId="11" xfId="6" applyFont="1" applyFill="1" applyBorder="1" applyAlignment="1">
      <alignment horizontal="left" vertical="center" shrinkToFit="1"/>
    </xf>
    <xf numFmtId="181" fontId="8" fillId="0" borderId="11" xfId="6" applyNumberFormat="1" applyFont="1" applyFill="1" applyBorder="1" applyAlignment="1">
      <alignment vertical="center"/>
    </xf>
    <xf numFmtId="38" fontId="8" fillId="6" borderId="136" xfId="6" applyFont="1" applyFill="1" applyBorder="1" applyAlignment="1">
      <alignment horizontal="left" vertical="center"/>
    </xf>
    <xf numFmtId="38" fontId="8" fillId="6" borderId="137" xfId="6" applyFont="1" applyFill="1" applyBorder="1" applyAlignment="1">
      <alignment horizontal="left" vertical="center"/>
    </xf>
    <xf numFmtId="38" fontId="8" fillId="6" borderId="138" xfId="6" applyFont="1" applyFill="1" applyBorder="1" applyAlignment="1">
      <alignment horizontal="left" vertical="center"/>
    </xf>
    <xf numFmtId="38" fontId="8" fillId="6" borderId="135" xfId="6" applyFont="1" applyFill="1" applyBorder="1" applyAlignment="1">
      <alignment vertical="center"/>
    </xf>
    <xf numFmtId="38" fontId="8" fillId="6" borderId="138" xfId="6" applyFont="1" applyFill="1" applyBorder="1" applyAlignment="1">
      <alignment vertical="center"/>
    </xf>
    <xf numFmtId="38" fontId="8" fillId="0" borderId="135" xfId="6" applyFont="1" applyFill="1" applyBorder="1" applyAlignment="1">
      <alignment vertical="center"/>
    </xf>
    <xf numFmtId="38" fontId="8" fillId="0" borderId="138" xfId="6" applyFont="1" applyFill="1" applyBorder="1" applyAlignment="1">
      <alignment vertical="center"/>
    </xf>
    <xf numFmtId="181" fontId="8" fillId="0" borderId="63" xfId="6" applyNumberFormat="1" applyFont="1" applyFill="1" applyBorder="1" applyAlignment="1">
      <alignment vertical="center"/>
    </xf>
    <xf numFmtId="181" fontId="8" fillId="0" borderId="61" xfId="6" applyNumberFormat="1" applyFont="1" applyFill="1" applyBorder="1" applyAlignment="1">
      <alignment vertical="center"/>
    </xf>
    <xf numFmtId="177" fontId="8" fillId="0" borderId="135" xfId="6" applyNumberFormat="1" applyFont="1" applyFill="1" applyBorder="1" applyAlignment="1">
      <alignment vertical="center"/>
    </xf>
    <xf numFmtId="177" fontId="8" fillId="0" borderId="138" xfId="6" applyNumberFormat="1" applyFont="1" applyFill="1" applyBorder="1" applyAlignment="1">
      <alignment vertical="center"/>
    </xf>
    <xf numFmtId="38" fontId="8" fillId="0" borderId="107" xfId="6" applyFont="1" applyBorder="1" applyAlignment="1">
      <alignment horizontal="left" vertical="center"/>
    </xf>
    <xf numFmtId="38" fontId="8" fillId="0" borderId="48" xfId="6" applyFont="1" applyBorder="1" applyAlignment="1">
      <alignment horizontal="left" vertical="center"/>
    </xf>
    <xf numFmtId="38" fontId="8" fillId="0" borderId="97" xfId="6" applyFont="1" applyBorder="1" applyAlignment="1">
      <alignment horizontal="left" vertical="center"/>
    </xf>
    <xf numFmtId="181" fontId="8" fillId="6" borderId="46" xfId="6" applyNumberFormat="1" applyFont="1" applyFill="1" applyBorder="1" applyAlignment="1">
      <alignment vertical="center"/>
    </xf>
    <xf numFmtId="181" fontId="8" fillId="6" borderId="98" xfId="6" applyNumberFormat="1" applyFont="1" applyFill="1" applyBorder="1" applyAlignment="1">
      <alignment vertical="center"/>
    </xf>
    <xf numFmtId="38" fontId="8" fillId="6" borderId="128" xfId="6" applyFont="1" applyFill="1" applyBorder="1" applyAlignment="1">
      <alignment horizontal="left" vertical="center"/>
    </xf>
    <xf numFmtId="38" fontId="8" fillId="6" borderId="62" xfId="6" applyFont="1" applyFill="1" applyBorder="1" applyAlignment="1">
      <alignment horizontal="left" vertical="center"/>
    </xf>
    <xf numFmtId="38" fontId="8" fillId="6" borderId="61" xfId="6" applyFont="1" applyFill="1" applyBorder="1" applyAlignment="1">
      <alignment horizontal="left" vertical="center"/>
    </xf>
    <xf numFmtId="38" fontId="8" fillId="6" borderId="63" xfId="6" applyFont="1" applyFill="1" applyBorder="1" applyAlignment="1">
      <alignment vertical="center"/>
    </xf>
    <xf numFmtId="38" fontId="8" fillId="6" borderId="61" xfId="6" applyFont="1" applyFill="1" applyBorder="1" applyAlignment="1">
      <alignment vertical="center"/>
    </xf>
    <xf numFmtId="38" fontId="8" fillId="0" borderId="63" xfId="6" applyFont="1" applyFill="1" applyBorder="1" applyAlignment="1">
      <alignment vertical="center"/>
    </xf>
    <xf numFmtId="38" fontId="8" fillId="0" borderId="61" xfId="6" applyFont="1" applyFill="1" applyBorder="1" applyAlignment="1">
      <alignment vertical="center"/>
    </xf>
    <xf numFmtId="177" fontId="8" fillId="0" borderId="63" xfId="6" applyNumberFormat="1" applyFont="1" applyFill="1" applyBorder="1" applyAlignment="1">
      <alignment vertical="center"/>
    </xf>
    <xf numFmtId="177" fontId="8" fillId="0" borderId="61" xfId="6" applyNumberFormat="1" applyFont="1" applyFill="1" applyBorder="1" applyAlignment="1">
      <alignment vertical="center"/>
    </xf>
    <xf numFmtId="38" fontId="8" fillId="0" borderId="35" xfId="6" applyFont="1" applyBorder="1" applyAlignment="1">
      <alignment horizontal="left" vertical="center" shrinkToFit="1"/>
    </xf>
    <xf numFmtId="38" fontId="8" fillId="0" borderId="33" xfId="6" applyFont="1" applyBorder="1" applyAlignment="1">
      <alignment horizontal="left" vertical="center" shrinkToFit="1"/>
    </xf>
    <xf numFmtId="38" fontId="8" fillId="0" borderId="28" xfId="6" applyFont="1" applyBorder="1" applyAlignment="1">
      <alignment horizontal="left" vertical="center" shrinkToFit="1"/>
    </xf>
    <xf numFmtId="181" fontId="8" fillId="6" borderId="5" xfId="6" applyNumberFormat="1" applyFont="1" applyFill="1" applyBorder="1" applyAlignment="1">
      <alignment vertical="center"/>
    </xf>
    <xf numFmtId="181" fontId="8" fillId="6" borderId="14" xfId="6" applyNumberFormat="1" applyFont="1" applyFill="1" applyBorder="1" applyAlignment="1">
      <alignment vertical="center"/>
    </xf>
    <xf numFmtId="38" fontId="8" fillId="0" borderId="151" xfId="6" applyFont="1" applyFill="1" applyBorder="1" applyAlignment="1">
      <alignment horizontal="left" vertical="center"/>
    </xf>
    <xf numFmtId="38" fontId="8" fillId="0" borderId="29" xfId="6" applyFont="1" applyFill="1" applyBorder="1" applyAlignment="1">
      <alignment horizontal="left" vertical="center"/>
    </xf>
    <xf numFmtId="38" fontId="8" fillId="2" borderId="92" xfId="6" applyFont="1" applyFill="1" applyBorder="1" applyAlignment="1">
      <alignment horizontal="left" vertical="center"/>
    </xf>
    <xf numFmtId="38" fontId="8" fillId="2" borderId="152" xfId="6" applyFont="1" applyFill="1" applyBorder="1" applyAlignment="1">
      <alignment horizontal="left" vertical="center"/>
    </xf>
    <xf numFmtId="38" fontId="8" fillId="0" borderId="35" xfId="6" applyFont="1" applyFill="1" applyBorder="1" applyAlignment="1">
      <alignment horizontal="left" vertical="center"/>
    </xf>
    <xf numFmtId="38" fontId="8" fillId="0" borderId="28" xfId="6" applyFont="1" applyFill="1" applyBorder="1" applyAlignment="1">
      <alignment horizontal="left" vertical="center"/>
    </xf>
    <xf numFmtId="38" fontId="8" fillId="2" borderId="33" xfId="6" applyFont="1" applyFill="1" applyBorder="1" applyAlignment="1">
      <alignment horizontal="left" vertical="center"/>
    </xf>
    <xf numFmtId="38" fontId="8" fillId="2" borderId="36" xfId="6" applyFont="1" applyFill="1" applyBorder="1" applyAlignment="1">
      <alignment horizontal="left" vertical="center"/>
    </xf>
    <xf numFmtId="0" fontId="68" fillId="0" borderId="0"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28" xfId="0" applyFont="1" applyFill="1" applyBorder="1" applyAlignment="1">
      <alignment horizontal="center" vertical="center"/>
    </xf>
    <xf numFmtId="38" fontId="8" fillId="0" borderId="10" xfId="6" applyFont="1" applyBorder="1" applyAlignment="1">
      <alignment horizontal="center" vertical="center"/>
    </xf>
    <xf numFmtId="38" fontId="8" fillId="0" borderId="11" xfId="6" applyFont="1" applyBorder="1" applyAlignment="1">
      <alignment horizontal="center" vertical="center"/>
    </xf>
    <xf numFmtId="38" fontId="8" fillId="0" borderId="47" xfId="6" applyFont="1" applyBorder="1" applyAlignment="1">
      <alignment horizontal="center" vertical="center"/>
    </xf>
    <xf numFmtId="38" fontId="8" fillId="0" borderId="32" xfId="6" applyFont="1" applyBorder="1" applyAlignment="1">
      <alignment horizontal="center" vertical="center"/>
    </xf>
    <xf numFmtId="38" fontId="8" fillId="0" borderId="8" xfId="6" applyFont="1" applyBorder="1" applyAlignment="1">
      <alignment horizontal="center" vertical="center"/>
    </xf>
    <xf numFmtId="38" fontId="8" fillId="0" borderId="9" xfId="6" applyFont="1" applyBorder="1" applyAlignment="1">
      <alignment horizontal="center" vertical="center"/>
    </xf>
    <xf numFmtId="38" fontId="8" fillId="0" borderId="99" xfId="6" applyFont="1" applyBorder="1" applyAlignment="1">
      <alignment horizontal="center" vertical="center" wrapText="1"/>
    </xf>
    <xf numFmtId="38" fontId="8" fillId="0" borderId="47" xfId="6" applyFont="1" applyBorder="1" applyAlignment="1">
      <alignment horizontal="center" vertical="center" wrapText="1"/>
    </xf>
    <xf numFmtId="38" fontId="8" fillId="0" borderId="7" xfId="6" applyFont="1" applyBorder="1" applyAlignment="1">
      <alignment horizontal="center" vertical="center" wrapText="1"/>
    </xf>
    <xf numFmtId="38" fontId="8" fillId="0" borderId="9" xfId="6" applyFont="1" applyBorder="1" applyAlignment="1">
      <alignment horizontal="center" vertical="center" wrapText="1"/>
    </xf>
    <xf numFmtId="38" fontId="8" fillId="0" borderId="30" xfId="6" applyFont="1" applyBorder="1" applyAlignment="1">
      <alignment horizontal="center" vertical="center" wrapText="1"/>
    </xf>
    <xf numFmtId="38" fontId="8" fillId="0" borderId="23" xfId="6"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160"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38" fontId="8" fillId="6" borderId="124" xfId="6" applyFont="1" applyFill="1" applyBorder="1" applyAlignment="1">
      <alignment horizontal="left" vertical="center"/>
    </xf>
    <xf numFmtId="38" fontId="8" fillId="6" borderId="125" xfId="6" applyFont="1" applyFill="1" applyBorder="1" applyAlignment="1">
      <alignment horizontal="left" vertical="center"/>
    </xf>
    <xf numFmtId="38" fontId="8" fillId="6" borderId="126" xfId="6" applyFont="1" applyFill="1" applyBorder="1" applyAlignment="1">
      <alignment horizontal="left" vertical="center"/>
    </xf>
    <xf numFmtId="38" fontId="8" fillId="6" borderId="161" xfId="6" applyFont="1" applyFill="1" applyBorder="1" applyAlignment="1">
      <alignment vertical="center"/>
    </xf>
    <xf numFmtId="38" fontId="8" fillId="6" borderId="126" xfId="6" applyFont="1" applyFill="1" applyBorder="1" applyAlignment="1">
      <alignment vertical="center"/>
    </xf>
    <xf numFmtId="38" fontId="8" fillId="0" borderId="161" xfId="6" applyFont="1" applyFill="1" applyBorder="1" applyAlignment="1">
      <alignment vertical="center"/>
    </xf>
    <xf numFmtId="38" fontId="8" fillId="0" borderId="126" xfId="6" applyFont="1" applyFill="1" applyBorder="1" applyAlignment="1">
      <alignment vertical="center"/>
    </xf>
    <xf numFmtId="181" fontId="8" fillId="0" borderId="75" xfId="6" applyNumberFormat="1" applyFont="1" applyFill="1" applyBorder="1" applyAlignment="1">
      <alignment vertical="center"/>
    </xf>
    <xf numFmtId="181" fontId="8" fillId="0" borderId="77" xfId="6" applyNumberFormat="1" applyFont="1" applyFill="1" applyBorder="1" applyAlignment="1">
      <alignment vertical="center"/>
    </xf>
    <xf numFmtId="177" fontId="8" fillId="0" borderId="161" xfId="6" applyNumberFormat="1" applyFont="1" applyFill="1" applyBorder="1" applyAlignment="1">
      <alignment vertical="center"/>
    </xf>
    <xf numFmtId="177" fontId="8" fillId="0" borderId="126" xfId="6" applyNumberFormat="1" applyFont="1" applyFill="1" applyBorder="1" applyAlignment="1">
      <alignment vertical="center"/>
    </xf>
    <xf numFmtId="38" fontId="8" fillId="0" borderId="122" xfId="6" applyFont="1" applyBorder="1" applyAlignment="1">
      <alignment horizontal="center" vertical="center"/>
    </xf>
    <xf numFmtId="38" fontId="8" fillId="0" borderId="42" xfId="6" applyFont="1" applyBorder="1" applyAlignment="1">
      <alignment horizontal="center" vertical="center"/>
    </xf>
    <xf numFmtId="38" fontId="8" fillId="0" borderId="52" xfId="6" applyFont="1" applyBorder="1" applyAlignment="1">
      <alignment horizontal="center" vertical="center"/>
    </xf>
    <xf numFmtId="38" fontId="8" fillId="0" borderId="73" xfId="6" applyFont="1" applyBorder="1" applyAlignment="1">
      <alignment horizontal="center" vertical="center"/>
    </xf>
    <xf numFmtId="38" fontId="8" fillId="0" borderId="73" xfId="6" applyFont="1" applyFill="1" applyBorder="1" applyAlignment="1">
      <alignment horizontal="center" vertical="center"/>
    </xf>
    <xf numFmtId="38" fontId="8" fillId="0" borderId="52" xfId="6"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23" xfId="0" applyFont="1" applyFill="1" applyBorder="1" applyAlignment="1">
      <alignment horizontal="center" vertical="center" wrapText="1"/>
    </xf>
    <xf numFmtId="38" fontId="8" fillId="0" borderId="81" xfId="6" applyFont="1" applyFill="1" applyBorder="1" applyAlignment="1">
      <alignment horizontal="center" vertical="center"/>
    </xf>
    <xf numFmtId="38" fontId="8" fillId="0" borderId="28" xfId="6" applyFont="1" applyFill="1" applyBorder="1" applyAlignment="1">
      <alignment horizontal="center" vertical="center"/>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181" fontId="76" fillId="0" borderId="0"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38" fontId="76" fillId="0" borderId="0" xfId="6" applyFont="1" applyFill="1" applyBorder="1" applyAlignment="1">
      <alignment horizontal="left" vertical="center" shrinkToFit="1"/>
    </xf>
    <xf numFmtId="38" fontId="8" fillId="0" borderId="33" xfId="6" applyFont="1" applyFill="1" applyBorder="1" applyAlignment="1">
      <alignment horizontal="left" vertical="center"/>
    </xf>
    <xf numFmtId="38" fontId="8" fillId="0" borderId="36" xfId="6" applyFont="1" applyFill="1" applyBorder="1" applyAlignment="1">
      <alignment horizontal="left" vertical="center"/>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182" fontId="76" fillId="0" borderId="81" xfId="6" applyNumberFormat="1" applyFont="1" applyFill="1" applyBorder="1" applyAlignment="1">
      <alignment vertical="center"/>
    </xf>
    <xf numFmtId="182" fontId="76" fillId="0"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0" fontId="13" fillId="0" borderId="0" xfId="0" applyFont="1" applyFill="1" applyBorder="1" applyAlignment="1">
      <alignment horizontal="center" vertical="center"/>
    </xf>
    <xf numFmtId="38" fontId="61" fillId="0" borderId="0" xfId="6" applyFont="1" applyFill="1" applyBorder="1" applyAlignment="1">
      <alignment horizontal="center" vertical="center"/>
    </xf>
    <xf numFmtId="38" fontId="12" fillId="0" borderId="0" xfId="8" applyFont="1" applyFill="1" applyBorder="1" applyAlignment="1">
      <alignment horizontal="right" vertical="center"/>
    </xf>
    <xf numFmtId="38" fontId="8" fillId="0" borderId="99" xfId="6" applyFont="1" applyFill="1" applyBorder="1" applyAlignment="1">
      <alignment horizontal="center" vertical="center" wrapText="1"/>
    </xf>
    <xf numFmtId="38" fontId="8" fillId="0" borderId="4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8" fillId="0" borderId="9"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23" xfId="6" applyFont="1" applyFill="1" applyBorder="1" applyAlignment="1">
      <alignment horizontal="center" vertical="center" wrapText="1"/>
    </xf>
    <xf numFmtId="0" fontId="8" fillId="0" borderId="101"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38" fontId="8" fillId="0" borderId="10" xfId="6" applyFont="1" applyFill="1" applyBorder="1" applyAlignment="1">
      <alignment horizontal="center" vertical="center"/>
    </xf>
    <xf numFmtId="38" fontId="8" fillId="0" borderId="11" xfId="6" applyFont="1" applyFill="1" applyBorder="1" applyAlignment="1">
      <alignment horizontal="center" vertical="center"/>
    </xf>
    <xf numFmtId="38" fontId="8" fillId="0" borderId="4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8" xfId="6" applyFont="1" applyFill="1" applyBorder="1" applyAlignment="1">
      <alignment horizontal="center" vertical="center"/>
    </xf>
    <xf numFmtId="38" fontId="8" fillId="0" borderId="9" xfId="6" applyFont="1" applyFill="1" applyBorder="1" applyAlignment="1">
      <alignment horizontal="center" vertical="center"/>
    </xf>
    <xf numFmtId="0" fontId="8" fillId="0" borderId="9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8" fillId="0" borderId="37" xfId="6" applyFont="1" applyFill="1" applyBorder="1" applyAlignment="1">
      <alignment horizontal="left" vertical="center"/>
    </xf>
    <xf numFmtId="38" fontId="8" fillId="0" borderId="2" xfId="6" applyFont="1" applyFill="1" applyBorder="1" applyAlignment="1">
      <alignment horizontal="left" vertical="center"/>
    </xf>
    <xf numFmtId="38" fontId="8" fillId="0" borderId="3" xfId="6" applyFont="1" applyFill="1" applyBorder="1" applyAlignment="1">
      <alignment horizontal="left" vertical="center"/>
    </xf>
    <xf numFmtId="38" fontId="8" fillId="0" borderId="193" xfId="6" applyFont="1" applyFill="1" applyBorder="1" applyAlignment="1">
      <alignment horizontal="left" vertical="center" shrinkToFit="1"/>
    </xf>
    <xf numFmtId="38" fontId="8" fillId="0" borderId="194" xfId="6" applyFont="1" applyFill="1" applyBorder="1" applyAlignment="1">
      <alignment horizontal="left" vertical="center" shrinkToFit="1"/>
    </xf>
    <xf numFmtId="181" fontId="8" fillId="0" borderId="194" xfId="6" applyNumberFormat="1" applyFont="1" applyFill="1" applyBorder="1" applyAlignment="1">
      <alignment horizontal="right" vertical="center" shrinkToFit="1"/>
    </xf>
    <xf numFmtId="181" fontId="8" fillId="0" borderId="195" xfId="6" applyNumberFormat="1" applyFont="1" applyFill="1" applyBorder="1" applyAlignment="1">
      <alignment horizontal="right" vertical="center" shrinkToFit="1"/>
    </xf>
    <xf numFmtId="38" fontId="8" fillId="0" borderId="35" xfId="6" applyFont="1" applyFill="1" applyBorder="1" applyAlignment="1">
      <alignment horizontal="left" vertical="center" shrinkToFit="1"/>
    </xf>
    <xf numFmtId="38" fontId="8" fillId="0" borderId="33" xfId="6" applyFont="1" applyFill="1" applyBorder="1" applyAlignment="1">
      <alignment horizontal="left" vertical="center" shrinkToFit="1"/>
    </xf>
    <xf numFmtId="38" fontId="8" fillId="0" borderId="28" xfId="6" applyFont="1" applyFill="1" applyBorder="1" applyAlignment="1">
      <alignment horizontal="left" vertical="center" shrinkToFit="1"/>
    </xf>
    <xf numFmtId="38" fontId="8" fillId="0" borderId="107" xfId="6" applyFont="1" applyFill="1" applyBorder="1" applyAlignment="1">
      <alignment horizontal="left" vertical="center"/>
    </xf>
    <xf numFmtId="38" fontId="8" fillId="0" borderId="48" xfId="6" applyFont="1" applyFill="1" applyBorder="1" applyAlignment="1">
      <alignment horizontal="left" vertical="center"/>
    </xf>
    <xf numFmtId="38" fontId="8" fillId="0" borderId="97" xfId="6" applyFont="1" applyFill="1" applyBorder="1" applyAlignment="1">
      <alignment horizontal="left" vertical="center"/>
    </xf>
    <xf numFmtId="38" fontId="8" fillId="0" borderId="92" xfId="6" applyFont="1" applyFill="1" applyBorder="1" applyAlignment="1">
      <alignment horizontal="left" vertical="center"/>
    </xf>
    <xf numFmtId="38" fontId="8" fillId="0" borderId="152" xfId="6" applyFont="1" applyFill="1" applyBorder="1" applyAlignment="1">
      <alignment horizontal="left" vertical="center"/>
    </xf>
    <xf numFmtId="38" fontId="8" fillId="0" borderId="122" xfId="6" applyFont="1" applyFill="1" applyBorder="1" applyAlignment="1">
      <alignment horizontal="center" vertical="center"/>
    </xf>
    <xf numFmtId="38" fontId="8" fillId="0" borderId="42" xfId="6" applyFont="1" applyFill="1" applyBorder="1" applyAlignment="1">
      <alignment horizontal="center" vertical="center"/>
    </xf>
    <xf numFmtId="38" fontId="8" fillId="0" borderId="130" xfId="6" applyFont="1" applyFill="1" applyBorder="1" applyAlignment="1">
      <alignment horizontal="center" vertical="center"/>
    </xf>
    <xf numFmtId="38" fontId="8" fillId="0" borderId="131" xfId="6" applyFont="1" applyFill="1" applyBorder="1" applyAlignment="1">
      <alignment horizontal="center" vertical="center"/>
    </xf>
    <xf numFmtId="38" fontId="8" fillId="0" borderId="132" xfId="6" applyFont="1" applyFill="1" applyBorder="1" applyAlignment="1">
      <alignment horizontal="center" vertical="center"/>
    </xf>
    <xf numFmtId="0" fontId="8" fillId="0" borderId="0" xfId="0" applyFont="1" applyAlignment="1">
      <alignment horizontal="center"/>
    </xf>
    <xf numFmtId="38" fontId="17" fillId="0" borderId="5" xfId="7" applyFont="1" applyBorder="1" applyAlignment="1">
      <alignment horizontal="center" vertical="center"/>
    </xf>
    <xf numFmtId="0" fontId="8" fillId="0" borderId="0" xfId="0" applyFont="1" applyBorder="1" applyAlignment="1">
      <alignment horizontal="center"/>
    </xf>
    <xf numFmtId="38" fontId="35" fillId="0" borderId="81" xfId="7" applyFont="1" applyBorder="1" applyAlignment="1">
      <alignment horizontal="center" vertical="center"/>
    </xf>
    <xf numFmtId="38" fontId="35" fillId="0" borderId="28" xfId="7" applyFont="1" applyBorder="1" applyAlignment="1">
      <alignment horizontal="center" vertical="center"/>
    </xf>
    <xf numFmtId="38" fontId="37" fillId="0" borderId="81" xfId="7" applyFont="1" applyBorder="1" applyAlignment="1">
      <alignment horizontal="center" wrapText="1"/>
    </xf>
    <xf numFmtId="38" fontId="37" fillId="0" borderId="28" xfId="7" applyFont="1" applyBorder="1" applyAlignment="1">
      <alignment horizontal="center" wrapText="1"/>
    </xf>
    <xf numFmtId="38" fontId="17" fillId="0" borderId="81" xfId="7" applyFont="1" applyBorder="1" applyAlignment="1">
      <alignment horizontal="center" vertical="center"/>
    </xf>
    <xf numFmtId="38" fontId="17" fillId="0" borderId="28" xfId="7" applyFont="1" applyBorder="1" applyAlignment="1">
      <alignment horizontal="center" vertical="center"/>
    </xf>
    <xf numFmtId="38" fontId="17" fillId="0" borderId="0" xfId="7" applyFont="1" applyAlignment="1">
      <alignment horizontal="center" vertical="top"/>
    </xf>
    <xf numFmtId="38" fontId="17" fillId="0" borderId="0" xfId="7" applyFont="1" applyAlignment="1">
      <alignment horizontal="left" vertical="top" wrapText="1"/>
    </xf>
    <xf numFmtId="38" fontId="17" fillId="0" borderId="33" xfId="7" applyFont="1" applyBorder="1" applyAlignment="1">
      <alignment horizontal="center" vertical="center"/>
    </xf>
    <xf numFmtId="38" fontId="32" fillId="0" borderId="5" xfId="7" applyFont="1" applyBorder="1" applyAlignment="1">
      <alignment horizontal="center" vertical="center"/>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alignment horizontal="center"/>
    </xf>
    <xf numFmtId="38" fontId="32" fillId="0" borderId="1" xfId="7" applyFont="1" applyBorder="1" applyAlignment="1">
      <alignment horizontal="center" vertical="center"/>
    </xf>
    <xf numFmtId="38" fontId="32" fillId="0" borderId="3" xfId="7" applyFont="1" applyBorder="1" applyAlignment="1">
      <alignment horizontal="center" vertical="center"/>
    </xf>
    <xf numFmtId="38" fontId="32" fillId="0" borderId="7" xfId="7" applyFont="1" applyBorder="1" applyAlignment="1">
      <alignment horizontal="center" vertical="center"/>
    </xf>
    <xf numFmtId="38" fontId="32" fillId="0" borderId="9" xfId="7" applyFont="1" applyBorder="1" applyAlignment="1">
      <alignment horizontal="center"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38" fontId="17" fillId="0" borderId="0" xfId="7" applyFont="1" applyAlignment="1">
      <alignment horizontal="center" vertical="center"/>
    </xf>
    <xf numFmtId="0" fontId="17" fillId="0" borderId="15" xfId="0" quotePrefix="1"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116"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5" xfId="0" quotePrefix="1" applyFont="1" applyFill="1" applyBorder="1" applyAlignment="1">
      <alignment horizontal="left" vertical="center" wrapText="1"/>
    </xf>
    <xf numFmtId="0" fontId="17" fillId="0" borderId="80" xfId="0" quotePrefix="1" applyFont="1" applyFill="1" applyBorder="1" applyAlignment="1">
      <alignment horizontal="left" vertical="center" wrapText="1"/>
    </xf>
    <xf numFmtId="0" fontId="17" fillId="0" borderId="116" xfId="0" quotePrefix="1"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0" borderId="182" xfId="0" applyFont="1" applyFill="1" applyBorder="1" applyAlignment="1">
      <alignment horizontal="center" vertical="center" wrapText="1"/>
    </xf>
    <xf numFmtId="0" fontId="17" fillId="0" borderId="186"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209"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60" xfId="0" applyFont="1" applyFill="1" applyBorder="1" applyAlignment="1">
      <alignment horizontal="center" vertical="center" wrapText="1"/>
    </xf>
    <xf numFmtId="0" fontId="17" fillId="6" borderId="1"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0" borderId="91"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3" fillId="0" borderId="119" xfId="0" applyFont="1" applyFill="1" applyBorder="1" applyAlignment="1">
      <alignment horizontal="center" vertical="center" wrapText="1"/>
    </xf>
    <xf numFmtId="0" fontId="33" fillId="0" borderId="160"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3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0" fontId="0" fillId="10" borderId="81" xfId="0" applyFill="1" applyBorder="1" applyAlignment="1">
      <alignment horizontal="center" vertical="center"/>
    </xf>
    <xf numFmtId="0" fontId="0" fillId="10" borderId="28" xfId="0" applyFill="1" applyBorder="1" applyAlignment="1">
      <alignment horizontal="center" vertical="center"/>
    </xf>
    <xf numFmtId="38" fontId="0" fillId="13" borderId="81" xfId="8" applyFont="1" applyFill="1" applyBorder="1" applyAlignment="1">
      <alignment horizontal="center" vertical="center" shrinkToFit="1"/>
    </xf>
    <xf numFmtId="38" fontId="0" fillId="13" borderId="28" xfId="8" applyFont="1" applyFill="1" applyBorder="1" applyAlignment="1">
      <alignment horizontal="center" vertical="center" shrinkToFit="1"/>
    </xf>
    <xf numFmtId="38" fontId="0" fillId="14" borderId="81" xfId="8" applyFont="1" applyFill="1" applyBorder="1" applyAlignment="1">
      <alignment horizontal="center" vertical="center" shrinkToFit="1"/>
    </xf>
    <xf numFmtId="38" fontId="0" fillId="14" borderId="28" xfId="8" applyFont="1" applyFill="1" applyBorder="1" applyAlignment="1">
      <alignment horizontal="center" vertical="center" shrinkToFit="1"/>
    </xf>
    <xf numFmtId="0" fontId="0" fillId="12" borderId="81" xfId="0" applyFill="1" applyBorder="1" applyAlignment="1">
      <alignment horizontal="center" vertical="center"/>
    </xf>
    <xf numFmtId="0" fontId="0" fillId="12" borderId="28" xfId="0" applyFill="1" applyBorder="1" applyAlignment="1">
      <alignment horizontal="center" vertical="center"/>
    </xf>
    <xf numFmtId="0" fontId="85" fillId="7" borderId="68" xfId="11" applyFont="1" applyFill="1" applyBorder="1" applyAlignment="1">
      <alignment horizontal="center" vertical="center" wrapText="1"/>
    </xf>
    <xf numFmtId="0" fontId="85" fillId="7" borderId="57" xfId="11" applyFont="1" applyFill="1" applyBorder="1" applyAlignment="1">
      <alignment horizontal="center" vertical="center"/>
    </xf>
    <xf numFmtId="0" fontId="85" fillId="7" borderId="84" xfId="11" applyFont="1" applyFill="1" applyBorder="1" applyAlignment="1">
      <alignment horizontal="center" vertical="center"/>
    </xf>
    <xf numFmtId="0" fontId="85" fillId="7" borderId="95" xfId="11" applyFont="1" applyFill="1" applyBorder="1" applyAlignment="1">
      <alignment horizontal="center" vertical="center"/>
    </xf>
    <xf numFmtId="0" fontId="85" fillId="7" borderId="257" xfId="11" applyNumberFormat="1" applyFont="1" applyFill="1" applyBorder="1" applyAlignment="1">
      <alignment horizontal="center" vertical="center" wrapText="1"/>
    </xf>
    <xf numFmtId="0" fontId="85" fillId="7" borderId="133" xfId="11" applyNumberFormat="1" applyFont="1" applyFill="1" applyBorder="1" applyAlignment="1">
      <alignment horizontal="center" vertical="center"/>
    </xf>
    <xf numFmtId="0" fontId="85" fillId="7" borderId="258" xfId="11" applyFont="1" applyFill="1" applyBorder="1" applyAlignment="1">
      <alignment horizontal="center" vertical="center"/>
    </xf>
    <xf numFmtId="0" fontId="85" fillId="7" borderId="154" xfId="11" applyFont="1" applyFill="1" applyBorder="1" applyAlignment="1">
      <alignment horizontal="center" vertical="center"/>
    </xf>
    <xf numFmtId="0" fontId="85" fillId="7" borderId="259" xfId="11" applyFont="1" applyFill="1" applyBorder="1" applyAlignment="1">
      <alignment horizontal="center" vertical="center" wrapText="1"/>
    </xf>
    <xf numFmtId="0" fontId="85" fillId="7" borderId="159" xfId="11" applyFont="1" applyFill="1" applyBorder="1" applyAlignment="1">
      <alignment horizontal="center" vertical="center"/>
    </xf>
    <xf numFmtId="0" fontId="85" fillId="7" borderId="257" xfId="11" applyFont="1" applyFill="1" applyBorder="1" applyAlignment="1">
      <alignment horizontal="center" vertical="center"/>
    </xf>
    <xf numFmtId="0" fontId="85" fillId="7" borderId="133" xfId="11" applyFont="1" applyFill="1" applyBorder="1" applyAlignment="1">
      <alignment horizontal="center" vertical="center"/>
    </xf>
    <xf numFmtId="0" fontId="85" fillId="7" borderId="259" xfId="11" applyFont="1" applyFill="1" applyBorder="1" applyAlignment="1">
      <alignment horizontal="center" vertical="center"/>
    </xf>
    <xf numFmtId="0" fontId="85" fillId="7" borderId="260" xfId="11" applyFont="1" applyFill="1" applyBorder="1" applyAlignment="1">
      <alignment horizontal="center" vertical="center"/>
    </xf>
    <xf numFmtId="0" fontId="85" fillId="7" borderId="261" xfId="11" applyFont="1" applyFill="1" applyBorder="1" applyAlignment="1">
      <alignment horizontal="center" vertical="center"/>
    </xf>
    <xf numFmtId="0" fontId="85" fillId="7" borderId="16" xfId="11" applyFont="1" applyFill="1" applyBorder="1" applyAlignment="1">
      <alignment horizontal="center" vertical="center"/>
    </xf>
    <xf numFmtId="0" fontId="85" fillId="7" borderId="38" xfId="11" applyFont="1" applyFill="1" applyBorder="1" applyAlignment="1">
      <alignment horizontal="center" vertical="center"/>
    </xf>
    <xf numFmtId="0" fontId="85" fillId="7" borderId="56" xfId="11" applyFont="1" applyFill="1" applyBorder="1" applyAlignment="1">
      <alignment horizontal="center" vertical="center"/>
    </xf>
    <xf numFmtId="0" fontId="85" fillId="7" borderId="256" xfId="11" applyFont="1" applyFill="1" applyBorder="1" applyAlignment="1">
      <alignment horizontal="center" vertical="center"/>
    </xf>
    <xf numFmtId="0" fontId="85" fillId="7" borderId="16" xfId="11" applyFont="1" applyFill="1" applyBorder="1" applyAlignment="1">
      <alignment horizontal="center" vertical="center" wrapText="1"/>
    </xf>
    <xf numFmtId="0" fontId="85" fillId="7" borderId="38" xfId="11" applyFont="1" applyFill="1" applyBorder="1" applyAlignment="1">
      <alignment horizontal="center" vertical="center" wrapText="1"/>
    </xf>
    <xf numFmtId="0" fontId="85" fillId="7" borderId="56" xfId="1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21" xfId="0" applyFont="1" applyBorder="1" applyAlignment="1">
      <alignment vertical="center"/>
    </xf>
  </cellXfs>
  <cellStyles count="26">
    <cellStyle name="パーセント" xfId="9" builtinId="5"/>
    <cellStyle name="パーセント 2" xfId="3" xr:uid="{00000000-0005-0000-0000-000001000000}"/>
    <cellStyle name="桁区切り" xfId="8" builtinId="6"/>
    <cellStyle name="桁区切り 2" xfId="1" xr:uid="{00000000-0005-0000-0000-000003000000}"/>
    <cellStyle name="桁区切り 2 2" xfId="7" xr:uid="{00000000-0005-0000-0000-000004000000}"/>
    <cellStyle name="桁区切り 2 3" xfId="19" xr:uid="{00000000-0005-0000-0000-000005000000}"/>
    <cellStyle name="桁区切り 3" xfId="2" xr:uid="{00000000-0005-0000-0000-000006000000}"/>
    <cellStyle name="桁区切り 3 2" xfId="12" xr:uid="{00000000-0005-0000-0000-000007000000}"/>
    <cellStyle name="桁区切り 3 2 2" xfId="20" xr:uid="{00000000-0005-0000-0000-000008000000}"/>
    <cellStyle name="桁区切り 4" xfId="6" xr:uid="{00000000-0005-0000-0000-000009000000}"/>
    <cellStyle name="標準" xfId="0" builtinId="0"/>
    <cellStyle name="標準 2" xfId="4" xr:uid="{00000000-0005-0000-0000-00000B000000}"/>
    <cellStyle name="標準 3" xfId="5" xr:uid="{00000000-0005-0000-0000-00000C000000}"/>
    <cellStyle name="標準 4" xfId="10" xr:uid="{00000000-0005-0000-0000-00000D000000}"/>
    <cellStyle name="標準 4 2" xfId="13" xr:uid="{00000000-0005-0000-0000-00000E000000}"/>
    <cellStyle name="標準 4 2 2" xfId="21" xr:uid="{00000000-0005-0000-0000-00000F000000}"/>
    <cellStyle name="標準 5" xfId="14" xr:uid="{00000000-0005-0000-0000-000010000000}"/>
    <cellStyle name="標準 5 2" xfId="15" xr:uid="{00000000-0005-0000-0000-000011000000}"/>
    <cellStyle name="標準 5 2 2" xfId="23" xr:uid="{00000000-0005-0000-0000-000012000000}"/>
    <cellStyle name="標準 5 3" xfId="22" xr:uid="{00000000-0005-0000-0000-000013000000}"/>
    <cellStyle name="標準 6" xfId="16" xr:uid="{00000000-0005-0000-0000-000014000000}"/>
    <cellStyle name="標準 6 2" xfId="17" xr:uid="{00000000-0005-0000-0000-000015000000}"/>
    <cellStyle name="標準 6 2 2" xfId="25" xr:uid="{00000000-0005-0000-0000-000016000000}"/>
    <cellStyle name="標準 6 3" xfId="24" xr:uid="{00000000-0005-0000-0000-000017000000}"/>
    <cellStyle name="標準 7" xfId="18" xr:uid="{00000000-0005-0000-0000-000018000000}"/>
    <cellStyle name="標準_効果検証最終" xfId="11" xr:uid="{00000000-0005-0000-0000-000019000000}"/>
  </cellStyles>
  <dxfs count="9">
    <dxf>
      <fill>
        <patternFill>
          <bgColor rgb="FFFF0000"/>
        </patternFill>
      </fill>
    </dxf>
    <dxf>
      <fill>
        <patternFill>
          <bgColor rgb="FFFF0000"/>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auto="1"/>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8" name="Line 51">
          <a:extLst>
            <a:ext uri="{FF2B5EF4-FFF2-40B4-BE49-F238E27FC236}">
              <a16:creationId xmlns:a16="http://schemas.microsoft.com/office/drawing/2014/main" id="{00000000-0008-0000-0200-000030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a:extLst>
            <a:ext uri="{FF2B5EF4-FFF2-40B4-BE49-F238E27FC236}">
              <a16:creationId xmlns:a16="http://schemas.microsoft.com/office/drawing/2014/main" id="{00000000-0008-0000-0200-000031000000}"/>
            </a:ext>
          </a:extLst>
        </xdr:cNvPr>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a:extLst>
            <a:ext uri="{FF2B5EF4-FFF2-40B4-BE49-F238E27FC236}">
              <a16:creationId xmlns:a16="http://schemas.microsoft.com/office/drawing/2014/main" id="{00000000-0008-0000-0200-000032000000}"/>
            </a:ext>
          </a:extLst>
        </xdr:cNvPr>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a:extLst>
            <a:ext uri="{FF2B5EF4-FFF2-40B4-BE49-F238E27FC236}">
              <a16:creationId xmlns:a16="http://schemas.microsoft.com/office/drawing/2014/main" id="{00000000-0008-0000-0200-000033000000}"/>
            </a:ext>
          </a:extLst>
        </xdr:cNvPr>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5">
          <a:extLst>
            <a:ext uri="{FF2B5EF4-FFF2-40B4-BE49-F238E27FC236}">
              <a16:creationId xmlns:a16="http://schemas.microsoft.com/office/drawing/2014/main" id="{00000000-0008-0000-0200-000034000000}"/>
            </a:ext>
          </a:extLst>
        </xdr:cNvPr>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6">
          <a:extLst>
            <a:ext uri="{FF2B5EF4-FFF2-40B4-BE49-F238E27FC236}">
              <a16:creationId xmlns:a16="http://schemas.microsoft.com/office/drawing/2014/main" id="{00000000-0008-0000-0200-000035000000}"/>
            </a:ext>
          </a:extLst>
        </xdr:cNvPr>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7">
          <a:extLst>
            <a:ext uri="{FF2B5EF4-FFF2-40B4-BE49-F238E27FC236}">
              <a16:creationId xmlns:a16="http://schemas.microsoft.com/office/drawing/2014/main" id="{00000000-0008-0000-0200-000036000000}"/>
            </a:ext>
          </a:extLst>
        </xdr:cNvPr>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8">
          <a:extLst>
            <a:ext uri="{FF2B5EF4-FFF2-40B4-BE49-F238E27FC236}">
              <a16:creationId xmlns:a16="http://schemas.microsoft.com/office/drawing/2014/main" id="{00000000-0008-0000-0200-000037000000}"/>
            </a:ext>
          </a:extLst>
        </xdr:cNvPr>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9">
          <a:extLst>
            <a:ext uri="{FF2B5EF4-FFF2-40B4-BE49-F238E27FC236}">
              <a16:creationId xmlns:a16="http://schemas.microsoft.com/office/drawing/2014/main" id="{00000000-0008-0000-0200-000038000000}"/>
            </a:ext>
          </a:extLst>
        </xdr:cNvPr>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60">
          <a:extLst>
            <a:ext uri="{FF2B5EF4-FFF2-40B4-BE49-F238E27FC236}">
              <a16:creationId xmlns:a16="http://schemas.microsoft.com/office/drawing/2014/main" id="{00000000-0008-0000-0200-000039000000}"/>
            </a:ext>
          </a:extLst>
        </xdr:cNvPr>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61">
          <a:extLst>
            <a:ext uri="{FF2B5EF4-FFF2-40B4-BE49-F238E27FC236}">
              <a16:creationId xmlns:a16="http://schemas.microsoft.com/office/drawing/2014/main" id="{00000000-0008-0000-0200-00003A000000}"/>
            </a:ext>
          </a:extLst>
        </xdr:cNvPr>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2">
          <a:extLst>
            <a:ext uri="{FF2B5EF4-FFF2-40B4-BE49-F238E27FC236}">
              <a16:creationId xmlns:a16="http://schemas.microsoft.com/office/drawing/2014/main" id="{00000000-0008-0000-0200-00003B000000}"/>
            </a:ext>
          </a:extLst>
        </xdr:cNvPr>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3">
          <a:extLst>
            <a:ext uri="{FF2B5EF4-FFF2-40B4-BE49-F238E27FC236}">
              <a16:creationId xmlns:a16="http://schemas.microsoft.com/office/drawing/2014/main" id="{00000000-0008-0000-0200-00003C000000}"/>
            </a:ext>
          </a:extLst>
        </xdr:cNvPr>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4">
          <a:extLst>
            <a:ext uri="{FF2B5EF4-FFF2-40B4-BE49-F238E27FC236}">
              <a16:creationId xmlns:a16="http://schemas.microsoft.com/office/drawing/2014/main" id="{00000000-0008-0000-0200-00003D000000}"/>
            </a:ext>
          </a:extLst>
        </xdr:cNvPr>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5">
          <a:extLst>
            <a:ext uri="{FF2B5EF4-FFF2-40B4-BE49-F238E27FC236}">
              <a16:creationId xmlns:a16="http://schemas.microsoft.com/office/drawing/2014/main" id="{00000000-0008-0000-0200-00003E000000}"/>
            </a:ext>
          </a:extLst>
        </xdr:cNvPr>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6">
          <a:extLst>
            <a:ext uri="{FF2B5EF4-FFF2-40B4-BE49-F238E27FC236}">
              <a16:creationId xmlns:a16="http://schemas.microsoft.com/office/drawing/2014/main" id="{00000000-0008-0000-0200-00003F000000}"/>
            </a:ext>
          </a:extLst>
        </xdr:cNvPr>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7">
          <a:extLst>
            <a:ext uri="{FF2B5EF4-FFF2-40B4-BE49-F238E27FC236}">
              <a16:creationId xmlns:a16="http://schemas.microsoft.com/office/drawing/2014/main" id="{00000000-0008-0000-0200-000040000000}"/>
            </a:ext>
          </a:extLst>
        </xdr:cNvPr>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8">
          <a:extLst>
            <a:ext uri="{FF2B5EF4-FFF2-40B4-BE49-F238E27FC236}">
              <a16:creationId xmlns:a16="http://schemas.microsoft.com/office/drawing/2014/main" id="{00000000-0008-0000-0200-000041000000}"/>
            </a:ext>
          </a:extLst>
        </xdr:cNvPr>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9">
          <a:extLst>
            <a:ext uri="{FF2B5EF4-FFF2-40B4-BE49-F238E27FC236}">
              <a16:creationId xmlns:a16="http://schemas.microsoft.com/office/drawing/2014/main" id="{00000000-0008-0000-0200-000042000000}"/>
            </a:ext>
          </a:extLst>
        </xdr:cNvPr>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70">
          <a:extLst>
            <a:ext uri="{FF2B5EF4-FFF2-40B4-BE49-F238E27FC236}">
              <a16:creationId xmlns:a16="http://schemas.microsoft.com/office/drawing/2014/main" id="{00000000-0008-0000-0200-000043000000}"/>
            </a:ext>
          </a:extLst>
        </xdr:cNvPr>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71">
          <a:extLst>
            <a:ext uri="{FF2B5EF4-FFF2-40B4-BE49-F238E27FC236}">
              <a16:creationId xmlns:a16="http://schemas.microsoft.com/office/drawing/2014/main" id="{00000000-0008-0000-0200-000044000000}"/>
            </a:ext>
          </a:extLst>
        </xdr:cNvPr>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2">
          <a:extLst>
            <a:ext uri="{FF2B5EF4-FFF2-40B4-BE49-F238E27FC236}">
              <a16:creationId xmlns:a16="http://schemas.microsoft.com/office/drawing/2014/main" id="{00000000-0008-0000-0200-000045000000}"/>
            </a:ext>
          </a:extLst>
        </xdr:cNvPr>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3">
          <a:extLst>
            <a:ext uri="{FF2B5EF4-FFF2-40B4-BE49-F238E27FC236}">
              <a16:creationId xmlns:a16="http://schemas.microsoft.com/office/drawing/2014/main" id="{00000000-0008-0000-0200-000046000000}"/>
            </a:ext>
          </a:extLst>
        </xdr:cNvPr>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4">
          <a:extLst>
            <a:ext uri="{FF2B5EF4-FFF2-40B4-BE49-F238E27FC236}">
              <a16:creationId xmlns:a16="http://schemas.microsoft.com/office/drawing/2014/main" id="{00000000-0008-0000-0200-000047000000}"/>
            </a:ext>
          </a:extLst>
        </xdr:cNvPr>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5">
          <a:extLst>
            <a:ext uri="{FF2B5EF4-FFF2-40B4-BE49-F238E27FC236}">
              <a16:creationId xmlns:a16="http://schemas.microsoft.com/office/drawing/2014/main" id="{00000000-0008-0000-0200-000048000000}"/>
            </a:ext>
          </a:extLst>
        </xdr:cNvPr>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6">
          <a:extLst>
            <a:ext uri="{FF2B5EF4-FFF2-40B4-BE49-F238E27FC236}">
              <a16:creationId xmlns:a16="http://schemas.microsoft.com/office/drawing/2014/main" id="{00000000-0008-0000-0200-000049000000}"/>
            </a:ext>
          </a:extLst>
        </xdr:cNvPr>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4" name="Line 42">
          <a:extLst>
            <a:ext uri="{FF2B5EF4-FFF2-40B4-BE49-F238E27FC236}">
              <a16:creationId xmlns:a16="http://schemas.microsoft.com/office/drawing/2014/main" id="{00000000-0008-0000-0200-00004A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75" name="Line 42">
          <a:extLst>
            <a:ext uri="{FF2B5EF4-FFF2-40B4-BE49-F238E27FC236}">
              <a16:creationId xmlns:a16="http://schemas.microsoft.com/office/drawing/2014/main" id="{00000000-0008-0000-0200-00004B000000}"/>
            </a:ext>
          </a:extLst>
        </xdr:cNvPr>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6" name="Line 43">
          <a:extLst>
            <a:ext uri="{FF2B5EF4-FFF2-40B4-BE49-F238E27FC236}">
              <a16:creationId xmlns:a16="http://schemas.microsoft.com/office/drawing/2014/main" id="{00000000-0008-0000-0200-00004C000000}"/>
            </a:ext>
          </a:extLst>
        </xdr:cNvPr>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7" name="Line 44">
          <a:extLst>
            <a:ext uri="{FF2B5EF4-FFF2-40B4-BE49-F238E27FC236}">
              <a16:creationId xmlns:a16="http://schemas.microsoft.com/office/drawing/2014/main" id="{00000000-0008-0000-0200-00004D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8" name="Line 45">
          <a:extLst>
            <a:ext uri="{FF2B5EF4-FFF2-40B4-BE49-F238E27FC236}">
              <a16:creationId xmlns:a16="http://schemas.microsoft.com/office/drawing/2014/main" id="{00000000-0008-0000-0200-00004E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9" name="Line 46">
          <a:extLst>
            <a:ext uri="{FF2B5EF4-FFF2-40B4-BE49-F238E27FC236}">
              <a16:creationId xmlns:a16="http://schemas.microsoft.com/office/drawing/2014/main" id="{00000000-0008-0000-0200-00004F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803910</xdr:colOff>
      <xdr:row>0</xdr:row>
      <xdr:rowOff>50986</xdr:rowOff>
    </xdr:from>
    <xdr:to>
      <xdr:col>7</xdr:col>
      <xdr:colOff>729615</xdr:colOff>
      <xdr:row>1</xdr:row>
      <xdr:rowOff>104775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4964430" y="50986"/>
          <a:ext cx="748665" cy="2214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1539127</xdr:colOff>
      <xdr:row>0</xdr:row>
      <xdr:rowOff>2799</xdr:rowOff>
    </xdr:from>
    <xdr:to>
      <xdr:col>7</xdr:col>
      <xdr:colOff>2342028</xdr:colOff>
      <xdr:row>1</xdr:row>
      <xdr:rowOff>78440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flipH="1">
          <a:off x="10896039" y="2799"/>
          <a:ext cx="802901"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45500" y="4241800"/>
          <a:ext cx="4699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270063</xdr:colOff>
      <xdr:row>0</xdr:row>
      <xdr:rowOff>39408</xdr:rowOff>
    </xdr:from>
    <xdr:to>
      <xdr:col>12</xdr:col>
      <xdr:colOff>155763</xdr:colOff>
      <xdr:row>1</xdr:row>
      <xdr:rowOff>33058</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7813863" y="39408"/>
          <a:ext cx="571500" cy="165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6</xdr:col>
      <xdr:colOff>0</xdr:colOff>
      <xdr:row>29</xdr:row>
      <xdr:rowOff>0</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114800"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375285</xdr:colOff>
      <xdr:row>0</xdr:row>
      <xdr:rowOff>46355</xdr:rowOff>
    </xdr:from>
    <xdr:to>
      <xdr:col>14</xdr:col>
      <xdr:colOff>483235</xdr:colOff>
      <xdr:row>1</xdr:row>
      <xdr:rowOff>84455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8361045" y="46355"/>
          <a:ext cx="717550" cy="2057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247650</xdr:colOff>
      <xdr:row>0</xdr:row>
      <xdr:rowOff>28575</xdr:rowOff>
    </xdr:from>
    <xdr:to>
      <xdr:col>14</xdr:col>
      <xdr:colOff>1000125</xdr:colOff>
      <xdr:row>0</xdr:row>
      <xdr:rowOff>228600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11772900"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699246</xdr:colOff>
      <xdr:row>0</xdr:row>
      <xdr:rowOff>61121</xdr:rowOff>
    </xdr:from>
    <xdr:to>
      <xdr:col>7</xdr:col>
      <xdr:colOff>1740021</xdr:colOff>
      <xdr:row>0</xdr:row>
      <xdr:rowOff>268941</xdr:rowOff>
    </xdr:to>
    <xdr:sp macro="" textlink="">
      <xdr:nvSpPr>
        <xdr:cNvPr id="2" name="Text Box 24">
          <a:extLst>
            <a:ext uri="{FF2B5EF4-FFF2-40B4-BE49-F238E27FC236}">
              <a16:creationId xmlns:a16="http://schemas.microsoft.com/office/drawing/2014/main" id="{00000000-0008-0000-1B00-000002000000}"/>
            </a:ext>
          </a:extLst>
        </xdr:cNvPr>
        <xdr:cNvSpPr txBox="1">
          <a:spLocks noChangeArrowheads="1"/>
        </xdr:cNvSpPr>
      </xdr:nvSpPr>
      <xdr:spPr bwMode="auto">
        <a:xfrm>
          <a:off x="6409764" y="61121"/>
          <a:ext cx="1040775" cy="2078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a:extLst>
            <a:ext uri="{FF2B5EF4-FFF2-40B4-BE49-F238E27FC236}">
              <a16:creationId xmlns:a16="http://schemas.microsoft.com/office/drawing/2014/main" id="{00000000-0008-0000-1C00-000004000000}"/>
            </a:ext>
          </a:extLst>
        </xdr:cNvPr>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a:extLst>
            <a:ext uri="{FF2B5EF4-FFF2-40B4-BE49-F238E27FC236}">
              <a16:creationId xmlns:a16="http://schemas.microsoft.com/office/drawing/2014/main" id="{00000000-0008-0000-1C00-000005000000}"/>
            </a:ext>
          </a:extLst>
        </xdr:cNvPr>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809625</xdr:colOff>
      <xdr:row>0</xdr:row>
      <xdr:rowOff>76761</xdr:rowOff>
    </xdr:from>
    <xdr:to>
      <xdr:col>5</xdr:col>
      <xdr:colOff>1900828</xdr:colOff>
      <xdr:row>1</xdr:row>
      <xdr:rowOff>133351</xdr:rowOff>
    </xdr:to>
    <xdr:sp macro="" textlink="">
      <xdr:nvSpPr>
        <xdr:cNvPr id="7" name="Text Box 1">
          <a:extLst>
            <a:ext uri="{FF2B5EF4-FFF2-40B4-BE49-F238E27FC236}">
              <a16:creationId xmlns:a16="http://schemas.microsoft.com/office/drawing/2014/main" id="{00000000-0008-0000-1C00-000007000000}"/>
            </a:ext>
          </a:extLst>
        </xdr:cNvPr>
        <xdr:cNvSpPr txBox="1">
          <a:spLocks noChangeArrowheads="1"/>
        </xdr:cNvSpPr>
      </xdr:nvSpPr>
      <xdr:spPr bwMode="auto">
        <a:xfrm>
          <a:off x="6858000" y="76761"/>
          <a:ext cx="1091203" cy="2280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1828800</xdr:colOff>
      <xdr:row>1</xdr:row>
      <xdr:rowOff>9525</xdr:rowOff>
    </xdr:from>
    <xdr:to>
      <xdr:col>4</xdr:col>
      <xdr:colOff>2419350</xdr:colOff>
      <xdr:row>2</xdr:row>
      <xdr:rowOff>128066</xdr:rowOff>
    </xdr:to>
    <xdr:sp macro="" textlink="">
      <xdr:nvSpPr>
        <xdr:cNvPr id="3" name="Text Box 1">
          <a:extLst>
            <a:ext uri="{FF2B5EF4-FFF2-40B4-BE49-F238E27FC236}">
              <a16:creationId xmlns:a16="http://schemas.microsoft.com/office/drawing/2014/main" id="{00000000-0008-0000-1F00-000003000000}"/>
            </a:ext>
          </a:extLst>
        </xdr:cNvPr>
        <xdr:cNvSpPr txBox="1">
          <a:spLocks noChangeArrowheads="1"/>
        </xdr:cNvSpPr>
      </xdr:nvSpPr>
      <xdr:spPr bwMode="auto">
        <a:xfrm>
          <a:off x="6791325" y="180975"/>
          <a:ext cx="590550" cy="2899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a:extLst>
            <a:ext uri="{FF2B5EF4-FFF2-40B4-BE49-F238E27FC236}">
              <a16:creationId xmlns:a16="http://schemas.microsoft.com/office/drawing/2014/main" id="{00000000-0008-0000-2000-000002000000}"/>
            </a:ext>
          </a:extLst>
        </xdr:cNvPr>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a:extLst>
            <a:ext uri="{FF2B5EF4-FFF2-40B4-BE49-F238E27FC236}">
              <a16:creationId xmlns:a16="http://schemas.microsoft.com/office/drawing/2014/main" id="{00000000-0008-0000-2000-000003000000}"/>
            </a:ext>
          </a:extLst>
        </xdr:cNvPr>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459105</xdr:colOff>
      <xdr:row>0</xdr:row>
      <xdr:rowOff>108698</xdr:rowOff>
    </xdr:from>
    <xdr:to>
      <xdr:col>6</xdr:col>
      <xdr:colOff>981075</xdr:colOff>
      <xdr:row>1</xdr:row>
      <xdr:rowOff>122464</xdr:rowOff>
    </xdr:to>
    <xdr:sp macro="" textlink="">
      <xdr:nvSpPr>
        <xdr:cNvPr id="5" name="Text Box 1">
          <a:extLst>
            <a:ext uri="{FF2B5EF4-FFF2-40B4-BE49-F238E27FC236}">
              <a16:creationId xmlns:a16="http://schemas.microsoft.com/office/drawing/2014/main" id="{00000000-0008-0000-2000-000005000000}"/>
            </a:ext>
          </a:extLst>
        </xdr:cNvPr>
        <xdr:cNvSpPr txBox="1">
          <a:spLocks noChangeArrowheads="1"/>
        </xdr:cNvSpPr>
      </xdr:nvSpPr>
      <xdr:spPr bwMode="auto">
        <a:xfrm>
          <a:off x="5701665" y="108698"/>
          <a:ext cx="521970" cy="2880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1653540</xdr:colOff>
      <xdr:row>0</xdr:row>
      <xdr:rowOff>144780</xdr:rowOff>
    </xdr:from>
    <xdr:to>
      <xdr:col>4</xdr:col>
      <xdr:colOff>2175510</xdr:colOff>
      <xdr:row>1</xdr:row>
      <xdr:rowOff>150926</xdr:rowOff>
    </xdr:to>
    <xdr:sp macro="" textlink="">
      <xdr:nvSpPr>
        <xdr:cNvPr id="3" name="Text Box 1">
          <a:extLst>
            <a:ext uri="{FF2B5EF4-FFF2-40B4-BE49-F238E27FC236}">
              <a16:creationId xmlns:a16="http://schemas.microsoft.com/office/drawing/2014/main" id="{B7CCFAB2-805E-4D7C-AD95-22ACA192C98C}"/>
            </a:ext>
          </a:extLst>
        </xdr:cNvPr>
        <xdr:cNvSpPr txBox="1">
          <a:spLocks noChangeArrowheads="1"/>
        </xdr:cNvSpPr>
      </xdr:nvSpPr>
      <xdr:spPr bwMode="auto">
        <a:xfrm>
          <a:off x="6126480" y="144780"/>
          <a:ext cx="521970" cy="2880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2583180</xdr:colOff>
      <xdr:row>0</xdr:row>
      <xdr:rowOff>47625</xdr:rowOff>
    </xdr:from>
    <xdr:to>
      <xdr:col>4</xdr:col>
      <xdr:colOff>1905</xdr:colOff>
      <xdr:row>1</xdr:row>
      <xdr:rowOff>104775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81700" y="47625"/>
          <a:ext cx="893445" cy="33909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2484120</xdr:colOff>
      <xdr:row>0</xdr:row>
      <xdr:rowOff>47625</xdr:rowOff>
    </xdr:from>
    <xdr:to>
      <xdr:col>3</xdr:col>
      <xdr:colOff>3430905</xdr:colOff>
      <xdr:row>1</xdr:row>
      <xdr:rowOff>104775</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5882640" y="47625"/>
          <a:ext cx="946785" cy="33909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584945</xdr:colOff>
      <xdr:row>0</xdr:row>
      <xdr:rowOff>55469</xdr:rowOff>
    </xdr:from>
    <xdr:to>
      <xdr:col>6</xdr:col>
      <xdr:colOff>1310750</xdr:colOff>
      <xdr:row>1</xdr:row>
      <xdr:rowOff>179294</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9110380" y="55469"/>
          <a:ext cx="725805" cy="2941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6.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7.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49"/>
  <sheetViews>
    <sheetView tabSelected="1" view="pageBreakPreview" zoomScale="85" zoomScaleNormal="100" zoomScaleSheetLayoutView="85" workbookViewId="0">
      <selection activeCell="AG18" sqref="AG18"/>
    </sheetView>
  </sheetViews>
  <sheetFormatPr defaultColWidth="3.6640625" defaultRowHeight="24.9" customHeight="1"/>
  <cols>
    <col min="1" max="2" width="3.6640625" style="214" customWidth="1"/>
    <col min="3" max="3" width="5.109375" style="214" customWidth="1"/>
    <col min="4" max="4" width="3.6640625" style="214" customWidth="1"/>
    <col min="5" max="5" width="4.33203125" style="214" customWidth="1"/>
    <col min="6" max="16" width="3.6640625" style="214" customWidth="1"/>
    <col min="17" max="17" width="2.88671875" style="214" customWidth="1"/>
    <col min="18" max="22" width="3.6640625" style="214" customWidth="1"/>
    <col min="23" max="16384" width="3.6640625" style="214"/>
  </cols>
  <sheetData>
    <row r="1" spans="1:24" ht="14.25" customHeight="1">
      <c r="A1" s="213"/>
      <c r="B1" s="213"/>
      <c r="C1" s="213"/>
      <c r="D1" s="213"/>
      <c r="E1" s="213"/>
      <c r="F1" s="213"/>
      <c r="G1" s="213"/>
      <c r="H1" s="213"/>
      <c r="I1" s="213"/>
      <c r="J1" s="213"/>
      <c r="K1" s="213"/>
      <c r="L1" s="213"/>
      <c r="M1" s="213"/>
      <c r="N1" s="213"/>
      <c r="O1" s="213"/>
      <c r="P1" s="213"/>
      <c r="Q1" s="213"/>
      <c r="R1" s="213"/>
      <c r="V1" s="215"/>
      <c r="W1" s="226"/>
      <c r="X1" s="226"/>
    </row>
    <row r="2" spans="1:24" ht="27" customHeight="1">
      <c r="A2" s="1117" t="s">
        <v>261</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row>
    <row r="3" spans="1:24" ht="22.5" customHeight="1">
      <c r="A3" s="216"/>
      <c r="B3" s="128"/>
      <c r="C3" s="128"/>
      <c r="D3" s="128"/>
      <c r="E3" s="128"/>
      <c r="F3" s="128"/>
      <c r="G3" s="128"/>
      <c r="H3" s="128"/>
      <c r="I3" s="128"/>
      <c r="J3" s="128"/>
      <c r="K3" s="128"/>
      <c r="L3" s="128"/>
      <c r="M3" s="128"/>
      <c r="N3" s="128"/>
      <c r="O3" s="128"/>
      <c r="P3" s="128"/>
      <c r="Q3" s="128"/>
      <c r="R3" s="128"/>
      <c r="S3" s="128"/>
      <c r="T3" s="128"/>
      <c r="U3" s="128"/>
      <c r="V3" s="128"/>
      <c r="W3" s="128"/>
      <c r="X3" s="128"/>
    </row>
    <row r="4" spans="1:24" ht="19.5" customHeight="1">
      <c r="A4" s="228"/>
      <c r="B4" s="217"/>
      <c r="C4" s="1121" t="s">
        <v>263</v>
      </c>
      <c r="D4" s="1121"/>
      <c r="E4" s="1121"/>
      <c r="F4" s="218" t="s">
        <v>618</v>
      </c>
      <c r="G4" s="217"/>
      <c r="H4" s="217"/>
      <c r="I4" s="217"/>
      <c r="J4" s="217"/>
      <c r="K4" s="217"/>
      <c r="L4" s="228"/>
      <c r="M4" s="228"/>
      <c r="N4" s="228"/>
      <c r="O4" s="228"/>
      <c r="P4" s="228"/>
      <c r="Q4" s="228"/>
      <c r="R4" s="228"/>
      <c r="S4" s="228"/>
      <c r="T4" s="228"/>
      <c r="U4" s="228"/>
      <c r="V4" s="228"/>
      <c r="W4" s="228"/>
      <c r="X4" s="128"/>
    </row>
    <row r="5" spans="1:24" ht="18.75" customHeight="1">
      <c r="A5" s="217"/>
      <c r="B5" s="217"/>
      <c r="C5" s="1121" t="s">
        <v>703</v>
      </c>
      <c r="D5" s="1121"/>
      <c r="E5" s="1121"/>
      <c r="F5" s="1121"/>
      <c r="G5" s="217" t="s">
        <v>370</v>
      </c>
      <c r="H5" s="217"/>
      <c r="I5" s="217"/>
      <c r="J5" s="217"/>
      <c r="K5" s="217"/>
      <c r="L5" s="217"/>
      <c r="M5" s="217"/>
      <c r="N5" s="217"/>
      <c r="O5" s="217"/>
      <c r="P5" s="217"/>
      <c r="Q5" s="217"/>
      <c r="R5" s="217"/>
      <c r="S5" s="217"/>
      <c r="T5" s="217"/>
      <c r="U5" s="217"/>
      <c r="V5" s="217"/>
      <c r="W5" s="217"/>
      <c r="X5" s="219"/>
    </row>
    <row r="6" spans="1:24" ht="18.75" customHeight="1">
      <c r="A6" s="217"/>
      <c r="B6" s="217"/>
      <c r="C6" s="217"/>
      <c r="D6" s="217"/>
      <c r="E6" s="217"/>
      <c r="F6" s="217"/>
      <c r="G6" s="217"/>
      <c r="H6" s="217"/>
      <c r="I6" s="217"/>
      <c r="J6" s="217"/>
      <c r="K6" s="217"/>
      <c r="L6" s="217"/>
      <c r="M6" s="217"/>
      <c r="N6" s="217"/>
      <c r="O6" s="217"/>
      <c r="P6" s="217"/>
      <c r="Q6" s="217"/>
      <c r="R6" s="217"/>
      <c r="S6" s="217"/>
      <c r="T6" s="217"/>
      <c r="U6" s="217"/>
      <c r="V6" s="217"/>
      <c r="W6" s="217"/>
      <c r="X6" s="219"/>
    </row>
    <row r="7" spans="1:24" ht="18.75" customHeight="1">
      <c r="A7" s="217"/>
      <c r="B7" s="215"/>
      <c r="C7" s="215" t="s">
        <v>232</v>
      </c>
      <c r="D7" s="215"/>
      <c r="E7" s="215"/>
      <c r="F7" s="215"/>
      <c r="G7" s="215"/>
      <c r="H7" s="215"/>
      <c r="I7" s="215"/>
      <c r="J7" s="215"/>
      <c r="K7" s="215"/>
      <c r="L7" s="215"/>
      <c r="M7" s="215"/>
      <c r="N7" s="215"/>
      <c r="O7" s="215"/>
      <c r="P7" s="215"/>
      <c r="Q7" s="215"/>
      <c r="R7" s="215"/>
      <c r="S7" s="215"/>
      <c r="T7" s="215"/>
      <c r="U7" s="226"/>
      <c r="V7" s="215"/>
      <c r="W7" s="217"/>
      <c r="X7" s="217"/>
    </row>
    <row r="8" spans="1:24" ht="18.75" customHeight="1">
      <c r="A8" s="217"/>
      <c r="B8" s="215"/>
      <c r="C8" s="215"/>
      <c r="D8" s="215"/>
      <c r="E8" s="215"/>
      <c r="F8" s="215"/>
      <c r="G8" s="215"/>
      <c r="H8" s="215"/>
      <c r="I8" s="215"/>
      <c r="J8" s="215"/>
      <c r="K8" s="215"/>
      <c r="L8" s="215"/>
      <c r="M8" s="215"/>
      <c r="N8" s="215"/>
      <c r="O8" s="215"/>
      <c r="P8" s="215"/>
      <c r="Q8" s="215"/>
      <c r="R8" s="215"/>
      <c r="S8" s="215"/>
      <c r="T8" s="215"/>
      <c r="U8" s="226"/>
      <c r="V8" s="215"/>
      <c r="W8" s="217"/>
      <c r="X8" s="217"/>
    </row>
    <row r="9" spans="1:24" ht="18.75" customHeight="1">
      <c r="A9" s="217"/>
      <c r="B9" s="215"/>
      <c r="C9" s="220"/>
      <c r="D9" s="215"/>
      <c r="E9" s="215"/>
      <c r="F9" s="215"/>
      <c r="G9" s="215"/>
      <c r="H9" s="215"/>
      <c r="I9" s="215"/>
      <c r="J9" s="215"/>
      <c r="K9" s="215"/>
      <c r="L9" s="215"/>
      <c r="M9" s="215"/>
      <c r="N9" s="215"/>
      <c r="O9" s="215"/>
      <c r="P9" s="215"/>
      <c r="Q9" s="215"/>
      <c r="R9" s="215"/>
      <c r="S9" s="215"/>
      <c r="T9" s="215"/>
      <c r="U9" s="411" t="s">
        <v>684</v>
      </c>
      <c r="V9" s="215"/>
      <c r="W9" s="217"/>
      <c r="X9" s="217"/>
    </row>
    <row r="10" spans="1:24" ht="18.75" customHeight="1">
      <c r="A10" s="217"/>
      <c r="B10" s="215"/>
      <c r="C10" s="220"/>
      <c r="D10" s="215"/>
      <c r="E10" s="215"/>
      <c r="F10" s="215"/>
      <c r="G10" s="215"/>
      <c r="H10" s="215"/>
      <c r="I10" s="215"/>
      <c r="J10" s="215"/>
      <c r="K10" s="215"/>
      <c r="L10" s="215"/>
      <c r="M10" s="215"/>
      <c r="N10" s="215"/>
      <c r="O10" s="215"/>
      <c r="P10" s="215"/>
      <c r="Q10" s="215"/>
      <c r="R10" s="215"/>
      <c r="S10" s="215"/>
      <c r="T10" s="215"/>
      <c r="U10" s="221"/>
      <c r="V10" s="215"/>
      <c r="W10" s="217"/>
      <c r="X10" s="217"/>
    </row>
    <row r="11" spans="1:24" ht="18.75" customHeight="1">
      <c r="A11" s="217"/>
      <c r="B11" s="215"/>
      <c r="C11" s="363" t="s">
        <v>233</v>
      </c>
      <c r="D11" s="215"/>
      <c r="E11" s="215"/>
      <c r="F11" s="215"/>
      <c r="G11" s="215"/>
      <c r="H11" s="215"/>
      <c r="I11" s="215"/>
      <c r="J11" s="215"/>
      <c r="K11" s="215"/>
      <c r="L11" s="215"/>
      <c r="M11" s="215"/>
      <c r="N11" s="215"/>
      <c r="O11" s="215"/>
      <c r="P11" s="215"/>
      <c r="Q11" s="215"/>
      <c r="R11" s="215"/>
      <c r="S11" s="215"/>
      <c r="T11" s="215"/>
      <c r="U11" s="215"/>
      <c r="V11" s="215"/>
      <c r="W11" s="217"/>
      <c r="X11" s="217"/>
    </row>
    <row r="12" spans="1:24" ht="19.5" customHeight="1">
      <c r="A12" s="218"/>
      <c r="B12" s="218"/>
      <c r="C12" s="215"/>
      <c r="D12" s="220"/>
      <c r="E12" s="220"/>
      <c r="F12" s="220"/>
      <c r="G12" s="220"/>
      <c r="H12" s="220"/>
      <c r="I12" s="220"/>
      <c r="J12" s="220"/>
      <c r="K12" s="220"/>
      <c r="L12" s="220"/>
      <c r="M12" s="220"/>
      <c r="N12" s="220"/>
      <c r="O12" s="220"/>
      <c r="P12" s="220"/>
      <c r="Q12" s="220"/>
      <c r="R12" s="220"/>
      <c r="S12" s="220"/>
      <c r="T12" s="220"/>
      <c r="U12" s="220"/>
      <c r="V12" s="220"/>
      <c r="W12" s="218"/>
      <c r="X12" s="218"/>
    </row>
    <row r="13" spans="1:24" ht="18.75" customHeight="1">
      <c r="A13" s="218"/>
      <c r="B13" s="218"/>
      <c r="C13" s="215"/>
      <c r="D13" s="220"/>
      <c r="E13" s="215"/>
      <c r="F13" s="220"/>
      <c r="G13" s="220"/>
      <c r="H13" s="215"/>
      <c r="I13" s="220"/>
      <c r="J13" s="220" t="s">
        <v>234</v>
      </c>
      <c r="K13" s="220"/>
      <c r="L13" s="220"/>
      <c r="M13" s="220"/>
      <c r="N13" s="220"/>
      <c r="O13" s="220"/>
      <c r="P13" s="220"/>
      <c r="Q13" s="220"/>
      <c r="R13" s="220"/>
      <c r="S13" s="220"/>
      <c r="T13" s="220"/>
      <c r="U13" s="220"/>
      <c r="V13" s="218"/>
      <c r="W13" s="218"/>
      <c r="X13" s="218"/>
    </row>
    <row r="14" spans="1:24" ht="18.75" customHeight="1">
      <c r="A14" s="217"/>
      <c r="B14" s="217"/>
      <c r="C14" s="215"/>
      <c r="D14" s="215"/>
      <c r="E14" s="215"/>
      <c r="F14" s="215"/>
      <c r="G14" s="215"/>
      <c r="H14" s="215"/>
      <c r="I14" s="215"/>
      <c r="J14" s="1119" t="s">
        <v>371</v>
      </c>
      <c r="K14" s="1119"/>
      <c r="L14" s="1119"/>
      <c r="M14" s="1119"/>
      <c r="N14" s="1119"/>
      <c r="O14" s="215"/>
      <c r="P14" s="215"/>
      <c r="Q14" s="215"/>
      <c r="R14" s="215"/>
      <c r="S14" s="215"/>
      <c r="T14" s="215"/>
      <c r="U14" s="226"/>
      <c r="V14" s="217"/>
      <c r="W14" s="217"/>
      <c r="X14" s="224"/>
    </row>
    <row r="15" spans="1:24" ht="18.75" customHeight="1">
      <c r="A15" s="217"/>
      <c r="B15" s="217"/>
      <c r="C15" s="215"/>
      <c r="D15" s="215"/>
      <c r="E15" s="215"/>
      <c r="F15" s="215"/>
      <c r="G15" s="215"/>
      <c r="H15" s="215"/>
      <c r="I15" s="215"/>
      <c r="J15" s="1119" t="s">
        <v>372</v>
      </c>
      <c r="K15" s="1119"/>
      <c r="L15" s="1119"/>
      <c r="M15" s="1119"/>
      <c r="N15" s="1119"/>
      <c r="O15" s="215"/>
      <c r="P15" s="215"/>
      <c r="Q15" s="215"/>
      <c r="R15" s="215"/>
      <c r="S15" s="215"/>
      <c r="T15" s="226"/>
      <c r="U15" s="226"/>
      <c r="V15" s="221"/>
      <c r="W15" s="221"/>
      <c r="X15" s="225"/>
    </row>
    <row r="16" spans="1:24" ht="18.75" customHeight="1">
      <c r="A16" s="217"/>
      <c r="B16" s="217"/>
      <c r="C16" s="215"/>
      <c r="D16" s="215"/>
      <c r="E16" s="215"/>
      <c r="F16" s="215"/>
      <c r="G16" s="215"/>
      <c r="H16" s="215"/>
      <c r="I16" s="215"/>
      <c r="J16" s="1119" t="s">
        <v>317</v>
      </c>
      <c r="K16" s="1119"/>
      <c r="L16" s="1119"/>
      <c r="M16" s="1119"/>
      <c r="N16" s="1119"/>
      <c r="O16" s="215"/>
      <c r="P16" s="215"/>
      <c r="Q16" s="215"/>
      <c r="R16" s="226"/>
      <c r="S16" s="226"/>
      <c r="T16" s="215"/>
      <c r="U16" s="215"/>
      <c r="V16" s="863"/>
      <c r="W16" s="217"/>
      <c r="X16" s="213"/>
    </row>
    <row r="17" spans="1:31" ht="18.75" customHeight="1">
      <c r="A17" s="217"/>
      <c r="B17" s="217"/>
      <c r="C17" s="217"/>
      <c r="D17" s="217"/>
      <c r="E17" s="218"/>
      <c r="F17" s="217"/>
      <c r="G17" s="217"/>
      <c r="H17" s="217"/>
      <c r="I17" s="217"/>
      <c r="J17" s="217"/>
      <c r="K17" s="217"/>
      <c r="L17" s="217"/>
      <c r="M17" s="217"/>
      <c r="N17" s="217"/>
      <c r="O17" s="217"/>
      <c r="P17" s="217"/>
      <c r="Q17" s="217"/>
      <c r="R17" s="217"/>
      <c r="S17" s="217"/>
      <c r="T17" s="217"/>
      <c r="U17" s="217"/>
      <c r="V17" s="217"/>
      <c r="W17" s="217"/>
      <c r="X17" s="213"/>
    </row>
    <row r="18" spans="1:31" ht="18.75" customHeight="1">
      <c r="A18" s="217"/>
      <c r="B18" s="217"/>
      <c r="C18" s="217"/>
      <c r="D18" s="217"/>
      <c r="E18" s="217"/>
      <c r="F18" s="217"/>
      <c r="G18" s="217"/>
      <c r="H18" s="217"/>
      <c r="I18" s="217"/>
      <c r="J18" s="1120" t="s">
        <v>235</v>
      </c>
      <c r="K18" s="1120"/>
      <c r="L18" s="1120"/>
      <c r="M18" s="1120"/>
      <c r="N18" s="1120"/>
      <c r="O18" s="217"/>
      <c r="P18" s="217"/>
      <c r="Q18" s="227"/>
      <c r="R18" s="217"/>
      <c r="S18" s="217"/>
      <c r="T18" s="217"/>
      <c r="U18" s="221"/>
      <c r="V18" s="217"/>
      <c r="W18" s="217"/>
      <c r="X18" s="213"/>
      <c r="AB18" s="1118"/>
      <c r="AC18" s="1118"/>
      <c r="AD18" s="1118"/>
      <c r="AE18" s="1118"/>
    </row>
    <row r="19" spans="1:31" ht="18.75" customHeight="1">
      <c r="A19" s="217"/>
      <c r="B19" s="217"/>
      <c r="C19" s="217"/>
      <c r="D19" s="217"/>
      <c r="E19" s="217"/>
      <c r="F19" s="217"/>
      <c r="G19" s="217"/>
      <c r="H19" s="217"/>
      <c r="I19" s="217"/>
      <c r="J19" s="1120" t="s">
        <v>428</v>
      </c>
      <c r="K19" s="1120"/>
      <c r="L19" s="1120"/>
      <c r="M19" s="1120"/>
      <c r="N19" s="1120"/>
      <c r="O19" s="217"/>
      <c r="P19" s="217"/>
      <c r="Q19" s="227"/>
      <c r="R19" s="217"/>
      <c r="S19" s="217"/>
      <c r="T19" s="217"/>
      <c r="U19" s="217"/>
      <c r="V19" s="217"/>
      <c r="W19" s="217"/>
      <c r="X19" s="213"/>
      <c r="AB19" s="1118"/>
      <c r="AC19" s="1118"/>
      <c r="AD19" s="1118"/>
      <c r="AE19" s="1118"/>
    </row>
    <row r="20" spans="1:31" ht="15.75" customHeight="1">
      <c r="A20" s="217"/>
      <c r="B20" s="217"/>
      <c r="C20" s="217"/>
      <c r="D20" s="217"/>
      <c r="E20" s="217"/>
      <c r="F20" s="217"/>
      <c r="G20" s="217"/>
      <c r="H20" s="217"/>
      <c r="I20" s="217"/>
      <c r="J20" s="1120" t="s">
        <v>373</v>
      </c>
      <c r="K20" s="1120"/>
      <c r="L20" s="1120"/>
      <c r="M20" s="1120"/>
      <c r="N20" s="1120"/>
      <c r="O20" s="217"/>
      <c r="P20" s="217"/>
      <c r="Q20" s="217"/>
      <c r="R20" s="217"/>
      <c r="S20" s="217"/>
      <c r="T20" s="217"/>
      <c r="U20" s="217"/>
      <c r="V20" s="217"/>
      <c r="W20" s="217"/>
      <c r="X20" s="213"/>
      <c r="AB20" s="1118"/>
      <c r="AC20" s="1118"/>
      <c r="AD20" s="1118"/>
      <c r="AE20" s="1118"/>
    </row>
    <row r="21" spans="1:31" ht="18.75" customHeight="1">
      <c r="A21" s="218"/>
      <c r="B21" s="218"/>
      <c r="C21" s="217"/>
      <c r="D21" s="217"/>
      <c r="E21" s="217"/>
      <c r="F21" s="217"/>
      <c r="G21" s="217"/>
      <c r="H21" s="217"/>
      <c r="I21" s="217"/>
      <c r="J21" s="1120" t="s">
        <v>704</v>
      </c>
      <c r="K21" s="1120"/>
      <c r="L21" s="1120"/>
      <c r="M21" s="1120"/>
      <c r="N21" s="1120"/>
      <c r="O21" s="217"/>
      <c r="P21" s="217"/>
      <c r="Q21" s="217"/>
      <c r="R21" s="217"/>
      <c r="S21" s="217"/>
      <c r="T21" s="218"/>
      <c r="U21" s="218"/>
      <c r="V21" s="218"/>
      <c r="W21" s="218"/>
      <c r="X21" s="218"/>
    </row>
    <row r="22" spans="1:31" ht="18.75" customHeight="1">
      <c r="A22" s="217"/>
      <c r="B22" s="217"/>
      <c r="C22" s="217"/>
      <c r="D22" s="217"/>
      <c r="E22" s="217"/>
      <c r="F22" s="217"/>
      <c r="G22" s="217"/>
      <c r="H22" s="217"/>
      <c r="I22" s="217"/>
      <c r="J22" s="217"/>
      <c r="K22" s="217"/>
      <c r="L22" s="217"/>
      <c r="M22" s="217"/>
      <c r="N22" s="217"/>
      <c r="O22" s="217"/>
      <c r="P22" s="217"/>
      <c r="Q22" s="227"/>
      <c r="R22" s="217"/>
      <c r="S22" s="217"/>
      <c r="T22" s="217"/>
      <c r="U22" s="221"/>
      <c r="V22" s="217"/>
      <c r="W22" s="217"/>
      <c r="X22" s="224"/>
    </row>
    <row r="23" spans="1:31" ht="18.75" customHeight="1">
      <c r="A23" s="1125" t="s">
        <v>231</v>
      </c>
      <c r="B23" s="1125"/>
      <c r="C23" s="1125"/>
      <c r="D23" s="1125"/>
      <c r="E23" s="1125"/>
      <c r="F23" s="1125"/>
      <c r="G23" s="1125"/>
      <c r="H23" s="1125"/>
      <c r="I23" s="1125"/>
      <c r="J23" s="1125"/>
      <c r="K23" s="1125"/>
      <c r="L23" s="1125"/>
      <c r="M23" s="1125"/>
      <c r="N23" s="1125"/>
      <c r="O23" s="1125"/>
      <c r="P23" s="1125"/>
      <c r="Q23" s="1125"/>
      <c r="R23" s="1125"/>
      <c r="S23" s="1125"/>
      <c r="T23" s="1125"/>
      <c r="U23" s="1125"/>
      <c r="V23" s="1125"/>
      <c r="W23" s="1125"/>
      <c r="X23" s="1125"/>
    </row>
    <row r="24" spans="1:31" ht="18.75" customHeight="1">
      <c r="A24" s="217"/>
      <c r="B24" s="217"/>
      <c r="C24" s="217"/>
      <c r="D24" s="217"/>
      <c r="E24" s="217"/>
      <c r="F24" s="217"/>
      <c r="G24" s="217"/>
      <c r="H24" s="217"/>
      <c r="I24" s="217"/>
      <c r="J24" s="217"/>
      <c r="K24" s="217"/>
      <c r="L24" s="217"/>
      <c r="M24" s="217"/>
      <c r="N24" s="217"/>
      <c r="O24" s="217"/>
      <c r="P24" s="217"/>
      <c r="Q24" s="227"/>
      <c r="R24" s="217"/>
      <c r="S24" s="217"/>
      <c r="T24" s="217"/>
      <c r="U24" s="217"/>
      <c r="V24" s="217"/>
      <c r="W24" s="217"/>
      <c r="X24" s="213"/>
    </row>
    <row r="25" spans="1:31" ht="18.75" customHeight="1">
      <c r="A25" s="217"/>
      <c r="B25" s="217"/>
      <c r="C25" s="217"/>
      <c r="D25" s="217"/>
      <c r="E25" s="217"/>
      <c r="F25" s="217"/>
      <c r="G25" s="217"/>
      <c r="H25" s="217"/>
      <c r="I25" s="228"/>
      <c r="J25" s="217" t="s">
        <v>236</v>
      </c>
      <c r="K25" s="217"/>
      <c r="L25" s="229"/>
      <c r="M25" s="217"/>
      <c r="N25" s="217"/>
      <c r="O25" s="217"/>
      <c r="P25" s="217"/>
      <c r="Q25" s="217"/>
      <c r="R25" s="217"/>
      <c r="S25" s="221"/>
      <c r="T25" s="217"/>
      <c r="U25" s="217"/>
      <c r="V25" s="217"/>
      <c r="W25" s="217"/>
      <c r="X25" s="213"/>
      <c r="AB25" s="1118"/>
      <c r="AC25" s="1118"/>
      <c r="AD25" s="1118"/>
      <c r="AE25" s="1118"/>
    </row>
    <row r="26" spans="1:31" ht="18.75" customHeight="1">
      <c r="A26" s="217"/>
      <c r="B26" s="217"/>
      <c r="C26" s="217"/>
      <c r="D26" s="217"/>
      <c r="E26" s="218"/>
      <c r="F26" s="217"/>
      <c r="G26" s="217"/>
      <c r="H26" s="217"/>
      <c r="I26" s="228" t="s">
        <v>237</v>
      </c>
      <c r="J26" s="218" t="s">
        <v>619</v>
      </c>
      <c r="K26" s="217"/>
      <c r="L26" s="230"/>
      <c r="M26" s="217"/>
      <c r="N26" s="217"/>
      <c r="O26" s="217"/>
      <c r="P26" s="217"/>
      <c r="Q26" s="217"/>
      <c r="R26" s="217"/>
      <c r="S26" s="217"/>
      <c r="T26" s="217"/>
      <c r="U26" s="217"/>
      <c r="V26" s="217"/>
      <c r="W26" s="217"/>
      <c r="X26" s="213"/>
    </row>
    <row r="27" spans="1:31" ht="18.75" customHeight="1">
      <c r="A27" s="218"/>
      <c r="B27" s="217"/>
      <c r="C27" s="217"/>
      <c r="D27" s="217"/>
      <c r="E27" s="217"/>
      <c r="F27" s="217"/>
      <c r="G27" s="217"/>
      <c r="H27" s="217"/>
      <c r="I27" s="228" t="s">
        <v>238</v>
      </c>
      <c r="J27" s="218" t="s">
        <v>620</v>
      </c>
      <c r="K27" s="217"/>
      <c r="L27" s="230"/>
      <c r="M27" s="217"/>
      <c r="N27" s="217"/>
      <c r="O27" s="217"/>
      <c r="P27" s="217"/>
      <c r="Q27" s="217"/>
      <c r="R27" s="217"/>
      <c r="S27" s="217"/>
      <c r="T27" s="217"/>
      <c r="U27" s="217"/>
      <c r="V27" s="217"/>
      <c r="W27" s="217"/>
      <c r="X27" s="213"/>
    </row>
    <row r="28" spans="1:31" ht="18.75" customHeight="1">
      <c r="A28" s="217"/>
      <c r="B28" s="217"/>
      <c r="C28" s="217"/>
      <c r="D28" s="217"/>
      <c r="E28" s="217"/>
      <c r="F28" s="217"/>
      <c r="G28" s="217"/>
      <c r="H28" s="217"/>
      <c r="I28" s="228" t="s">
        <v>239</v>
      </c>
      <c r="J28" s="218" t="s">
        <v>621</v>
      </c>
      <c r="K28" s="217"/>
      <c r="L28" s="230"/>
      <c r="M28" s="217"/>
      <c r="N28" s="217"/>
      <c r="O28" s="217"/>
      <c r="P28" s="217"/>
      <c r="Q28" s="217"/>
      <c r="R28" s="217"/>
      <c r="S28" s="217"/>
      <c r="T28" s="217"/>
      <c r="U28" s="217"/>
      <c r="V28" s="217"/>
      <c r="W28" s="217"/>
      <c r="X28" s="213"/>
    </row>
    <row r="29" spans="1:31" ht="18.75" customHeight="1">
      <c r="A29" s="217"/>
      <c r="B29" s="217"/>
      <c r="C29" s="217"/>
      <c r="D29" s="217"/>
      <c r="E29" s="217"/>
      <c r="F29" s="217"/>
      <c r="G29" s="217"/>
      <c r="H29" s="217"/>
      <c r="I29" s="228" t="s">
        <v>240</v>
      </c>
      <c r="J29" s="218" t="s">
        <v>241</v>
      </c>
      <c r="K29" s="217"/>
      <c r="L29" s="217"/>
      <c r="M29" s="217"/>
      <c r="N29" s="217"/>
      <c r="O29" s="217"/>
      <c r="P29" s="217"/>
      <c r="Q29" s="217"/>
      <c r="R29" s="217"/>
      <c r="S29" s="221"/>
      <c r="T29" s="217"/>
      <c r="U29" s="217"/>
      <c r="V29" s="217"/>
      <c r="W29" s="217"/>
      <c r="X29" s="231"/>
    </row>
    <row r="30" spans="1:31" ht="18.75" customHeight="1">
      <c r="A30" s="218"/>
      <c r="B30" s="228"/>
      <c r="C30" s="218"/>
      <c r="D30" s="218"/>
      <c r="E30" s="217"/>
      <c r="F30" s="228"/>
      <c r="G30" s="228"/>
      <c r="H30" s="228"/>
      <c r="I30" s="228" t="s">
        <v>242</v>
      </c>
      <c r="J30" s="218" t="s">
        <v>243</v>
      </c>
      <c r="K30" s="228"/>
      <c r="L30" s="228"/>
      <c r="M30" s="228"/>
      <c r="N30" s="228"/>
      <c r="O30" s="228"/>
      <c r="P30" s="228"/>
      <c r="Q30" s="228"/>
      <c r="R30" s="228"/>
      <c r="S30" s="228"/>
      <c r="T30" s="228"/>
      <c r="U30" s="228"/>
      <c r="V30" s="228"/>
      <c r="W30" s="228"/>
      <c r="X30" s="210"/>
    </row>
    <row r="31" spans="1:31" ht="19.5" customHeight="1">
      <c r="A31" s="228"/>
      <c r="B31" s="228"/>
      <c r="C31" s="228"/>
      <c r="D31" s="218"/>
      <c r="E31" s="217"/>
      <c r="F31" s="228"/>
      <c r="G31" s="228"/>
      <c r="H31" s="228"/>
      <c r="I31" s="228" t="s">
        <v>244</v>
      </c>
      <c r="J31" s="218" t="s">
        <v>245</v>
      </c>
      <c r="K31" s="228"/>
      <c r="L31" s="228"/>
      <c r="M31" s="228"/>
      <c r="N31" s="228"/>
      <c r="O31" s="228"/>
      <c r="P31" s="228"/>
      <c r="Q31" s="228"/>
      <c r="R31" s="228"/>
      <c r="S31" s="228"/>
      <c r="T31" s="228"/>
      <c r="U31" s="228"/>
      <c r="V31" s="228"/>
      <c r="W31" s="228"/>
      <c r="X31" s="210"/>
    </row>
    <row r="32" spans="1:31" ht="18.75" customHeight="1">
      <c r="A32" s="215"/>
      <c r="B32" s="215"/>
      <c r="C32" s="215"/>
      <c r="D32" s="215"/>
      <c r="E32" s="217"/>
      <c r="F32" s="215"/>
      <c r="G32" s="215"/>
      <c r="H32" s="215"/>
      <c r="I32" s="233" t="s">
        <v>246</v>
      </c>
      <c r="J32" s="234" t="s">
        <v>247</v>
      </c>
      <c r="K32" s="264"/>
      <c r="L32" s="264"/>
      <c r="M32" s="264"/>
      <c r="N32" s="264"/>
      <c r="O32" s="264"/>
      <c r="P32" s="264"/>
      <c r="Q32" s="265"/>
      <c r="R32" s="265"/>
      <c r="S32" s="265"/>
      <c r="T32" s="265"/>
      <c r="U32" s="265"/>
      <c r="V32" s="265"/>
      <c r="W32" s="265"/>
      <c r="X32" s="235"/>
    </row>
    <row r="33" spans="1:24" ht="18.75" customHeight="1">
      <c r="A33" s="215"/>
      <c r="B33" s="215"/>
      <c r="C33" s="215"/>
      <c r="D33" s="215"/>
      <c r="E33" s="215"/>
      <c r="F33" s="215"/>
      <c r="G33" s="215"/>
      <c r="H33" s="215"/>
      <c r="I33" s="264"/>
      <c r="J33" s="264"/>
      <c r="K33" s="264"/>
      <c r="L33" s="264"/>
      <c r="M33" s="264"/>
      <c r="N33" s="264"/>
      <c r="O33" s="264"/>
      <c r="P33" s="264"/>
      <c r="Q33" s="265"/>
      <c r="R33" s="265"/>
      <c r="S33" s="265"/>
      <c r="T33" s="265"/>
      <c r="V33" s="265"/>
      <c r="X33" s="266" t="s">
        <v>248</v>
      </c>
    </row>
    <row r="34" spans="1:24" ht="18.75" customHeight="1">
      <c r="A34" s="215"/>
      <c r="B34" s="215"/>
      <c r="D34" s="215"/>
      <c r="E34" s="215"/>
      <c r="F34" s="215"/>
      <c r="G34" s="215"/>
      <c r="H34" s="215"/>
      <c r="I34" s="264"/>
      <c r="J34" s="264"/>
      <c r="K34" s="264"/>
      <c r="L34" s="264"/>
      <c r="M34" s="264"/>
      <c r="N34" s="264"/>
      <c r="O34" s="264"/>
      <c r="P34" s="264"/>
      <c r="Q34" s="265"/>
      <c r="R34" s="265"/>
      <c r="S34" s="265"/>
      <c r="T34" s="265"/>
      <c r="U34" s="217"/>
      <c r="V34" s="265"/>
      <c r="W34" s="265"/>
      <c r="X34" s="235"/>
    </row>
    <row r="35" spans="1:24" ht="18.75" customHeight="1">
      <c r="A35" s="215"/>
      <c r="B35" s="215"/>
      <c r="C35" s="364" t="s">
        <v>374</v>
      </c>
      <c r="D35" s="376"/>
      <c r="E35" s="215"/>
      <c r="F35" s="215"/>
      <c r="G35" s="215"/>
      <c r="H35" s="215"/>
      <c r="I35" s="264"/>
      <c r="J35" s="264"/>
      <c r="K35" s="264"/>
      <c r="L35" s="264"/>
      <c r="M35" s="264"/>
      <c r="N35" s="264"/>
      <c r="O35" s="264"/>
      <c r="P35" s="264"/>
      <c r="Q35" s="265"/>
      <c r="R35" s="265"/>
      <c r="S35" s="265"/>
      <c r="T35" s="265"/>
      <c r="U35" s="265"/>
      <c r="V35" s="265"/>
      <c r="W35" s="265"/>
      <c r="X35" s="235"/>
    </row>
    <row r="36" spans="1:24" ht="18.75" customHeight="1">
      <c r="A36" s="215"/>
      <c r="B36" s="215"/>
      <c r="C36" s="364" t="s">
        <v>391</v>
      </c>
      <c r="D36" s="215"/>
      <c r="E36" s="215"/>
      <c r="F36" s="215"/>
      <c r="G36" s="215"/>
      <c r="H36" s="215"/>
      <c r="I36" s="264"/>
      <c r="J36" s="264"/>
      <c r="K36" s="264"/>
      <c r="L36" s="264"/>
      <c r="M36" s="264"/>
      <c r="N36" s="264"/>
      <c r="O36" s="264"/>
      <c r="P36" s="264"/>
      <c r="Q36" s="265"/>
      <c r="R36" s="265"/>
      <c r="S36" s="265"/>
      <c r="T36" s="265"/>
      <c r="U36" s="265"/>
      <c r="V36" s="265"/>
      <c r="W36" s="265"/>
      <c r="X36" s="235"/>
    </row>
    <row r="37" spans="1:24" ht="18.75" customHeight="1">
      <c r="A37" s="223"/>
      <c r="B37" s="232"/>
      <c r="C37" s="364" t="s">
        <v>375</v>
      </c>
      <c r="D37" s="232"/>
      <c r="E37" s="232"/>
      <c r="F37" s="223"/>
      <c r="G37" s="223"/>
      <c r="H37" s="232"/>
      <c r="I37" s="263"/>
      <c r="J37" s="263"/>
      <c r="K37" s="263"/>
      <c r="L37" s="263"/>
      <c r="M37" s="263"/>
      <c r="N37" s="263"/>
      <c r="O37" s="263"/>
      <c r="P37" s="263"/>
      <c r="R37" s="223"/>
      <c r="S37" s="223"/>
      <c r="T37" s="223"/>
      <c r="V37" s="223"/>
    </row>
    <row r="38" spans="1:24" ht="21.9" customHeight="1">
      <c r="A38" s="223"/>
      <c r="B38" s="232"/>
      <c r="C38" s="232"/>
      <c r="D38" s="232"/>
      <c r="E38" s="232"/>
      <c r="F38" s="223"/>
      <c r="G38" s="223"/>
      <c r="H38" s="263"/>
      <c r="I38" s="263"/>
      <c r="J38" s="263"/>
      <c r="K38" s="263"/>
      <c r="L38" s="263"/>
      <c r="M38" s="263"/>
      <c r="N38" s="263"/>
      <c r="O38" s="263"/>
      <c r="P38" s="263"/>
      <c r="Q38" s="211"/>
      <c r="R38" s="223"/>
      <c r="S38" s="223"/>
      <c r="T38" s="223"/>
      <c r="U38" s="223"/>
      <c r="V38" s="223"/>
      <c r="W38" s="223"/>
      <c r="X38" s="223"/>
    </row>
    <row r="39" spans="1:24" ht="21.9" customHeight="1">
      <c r="A39" s="223"/>
      <c r="B39" s="232"/>
      <c r="C39" s="232"/>
      <c r="D39" s="232"/>
      <c r="E39" s="232"/>
      <c r="F39" s="223"/>
      <c r="G39" s="223"/>
      <c r="H39" s="263"/>
      <c r="I39" s="263"/>
      <c r="J39" s="263"/>
      <c r="K39" s="263"/>
      <c r="L39" s="263"/>
      <c r="M39" s="263"/>
      <c r="N39" s="263"/>
      <c r="O39" s="263"/>
      <c r="P39" s="263"/>
      <c r="Q39" s="211"/>
      <c r="R39" s="223"/>
      <c r="S39" s="223"/>
      <c r="T39" s="223"/>
      <c r="U39" s="223"/>
      <c r="V39" s="223"/>
      <c r="W39" s="223"/>
      <c r="X39" s="383" t="str">
        <f>$F$4</f>
        <v>○○○○○○○○○○○ＥＳＣＯ事業</v>
      </c>
    </row>
    <row r="40" spans="1:24" ht="21.9" customHeight="1">
      <c r="A40" s="223"/>
      <c r="B40" s="232"/>
      <c r="C40" s="232"/>
      <c r="D40" s="232"/>
      <c r="E40" s="232"/>
      <c r="F40" s="223"/>
      <c r="G40" s="222"/>
      <c r="H40" s="263"/>
      <c r="I40" s="263"/>
      <c r="J40" s="263"/>
      <c r="K40" s="263"/>
      <c r="L40" s="263"/>
      <c r="M40" s="263"/>
      <c r="N40" s="263"/>
      <c r="O40" s="263"/>
      <c r="P40" s="263"/>
      <c r="Q40" s="211"/>
      <c r="R40" s="223"/>
      <c r="S40" s="223"/>
      <c r="T40" s="223"/>
      <c r="U40" s="223"/>
      <c r="V40" s="223"/>
      <c r="W40" s="223"/>
      <c r="X40" s="223"/>
    </row>
    <row r="41" spans="1:24" ht="21.9" customHeight="1">
      <c r="A41" s="223"/>
      <c r="B41" s="232"/>
      <c r="C41" s="232"/>
      <c r="D41" s="232"/>
      <c r="E41" s="232"/>
      <c r="F41" s="223"/>
      <c r="G41" s="223"/>
      <c r="H41" s="263"/>
      <c r="I41" s="263"/>
      <c r="J41" s="263"/>
      <c r="K41" s="263"/>
      <c r="L41" s="263"/>
      <c r="M41" s="263"/>
      <c r="N41" s="263"/>
      <c r="O41" s="263"/>
      <c r="P41" s="263"/>
      <c r="Q41" s="211"/>
      <c r="R41" s="223"/>
      <c r="S41" s="223"/>
      <c r="T41" s="223"/>
      <c r="U41" s="223"/>
      <c r="V41" s="223"/>
      <c r="W41" s="223"/>
      <c r="X41" s="223"/>
    </row>
    <row r="42" spans="1:24" ht="15" customHeight="1">
      <c r="A42" s="223"/>
      <c r="B42" s="1122"/>
      <c r="C42" s="1122"/>
      <c r="D42" s="1122"/>
      <c r="E42" s="1122"/>
      <c r="F42" s="223"/>
      <c r="G42" s="223"/>
      <c r="H42" s="1123"/>
      <c r="I42" s="1124"/>
      <c r="J42" s="1124"/>
      <c r="K42" s="1124"/>
      <c r="L42" s="1124"/>
      <c r="M42" s="1124"/>
      <c r="N42" s="1124"/>
      <c r="O42" s="1124"/>
      <c r="P42" s="1124"/>
      <c r="Q42" s="235"/>
      <c r="R42" s="235"/>
      <c r="S42" s="235"/>
      <c r="T42" s="235"/>
      <c r="U42" s="235"/>
      <c r="V42" s="235"/>
      <c r="W42" s="235"/>
      <c r="X42" s="235"/>
    </row>
    <row r="43" spans="1:24" ht="15" customHeight="1">
      <c r="A43" s="223"/>
      <c r="B43" s="1122"/>
      <c r="C43" s="1122"/>
      <c r="D43" s="1122"/>
      <c r="E43" s="1122"/>
      <c r="F43" s="223"/>
      <c r="G43" s="223"/>
      <c r="H43" s="1123"/>
      <c r="I43" s="1124"/>
      <c r="J43" s="1124"/>
      <c r="K43" s="1124"/>
      <c r="L43" s="1124"/>
      <c r="M43" s="1124"/>
      <c r="N43" s="1124"/>
      <c r="O43" s="1124"/>
      <c r="P43" s="1124"/>
      <c r="Q43" s="235"/>
      <c r="R43" s="235"/>
      <c r="S43" s="235"/>
      <c r="T43" s="235"/>
      <c r="U43" s="235"/>
      <c r="V43" s="235"/>
      <c r="W43" s="235"/>
      <c r="X43" s="235"/>
    </row>
    <row r="44" spans="1:24" ht="15" customHeight="1">
      <c r="A44" s="223"/>
      <c r="B44" s="1122"/>
      <c r="C44" s="1122"/>
      <c r="D44" s="1122"/>
      <c r="E44" s="1122"/>
      <c r="F44" s="223"/>
      <c r="G44" s="223"/>
      <c r="H44" s="1123"/>
      <c r="I44" s="1124"/>
      <c r="J44" s="1124"/>
      <c r="K44" s="1124"/>
      <c r="L44" s="1124"/>
      <c r="M44" s="1124"/>
      <c r="N44" s="1124"/>
      <c r="O44" s="1124"/>
      <c r="P44" s="1124"/>
      <c r="Q44" s="235"/>
      <c r="R44" s="235"/>
      <c r="S44" s="235"/>
      <c r="T44" s="235"/>
      <c r="U44" s="235"/>
      <c r="V44" s="235"/>
      <c r="W44" s="235"/>
      <c r="X44" s="235"/>
    </row>
    <row r="45" spans="1:24" ht="15" customHeight="1">
      <c r="A45" s="223"/>
      <c r="B45" s="1122"/>
      <c r="C45" s="1122"/>
      <c r="D45" s="1122"/>
      <c r="E45" s="1122"/>
      <c r="F45" s="223"/>
      <c r="G45" s="223"/>
      <c r="H45" s="1123"/>
      <c r="I45" s="1124"/>
      <c r="J45" s="1124"/>
      <c r="K45" s="1124"/>
      <c r="L45" s="1124"/>
      <c r="M45" s="1124"/>
      <c r="N45" s="1124"/>
      <c r="O45" s="1124"/>
      <c r="P45" s="1124"/>
      <c r="Q45" s="235"/>
      <c r="R45" s="223"/>
      <c r="S45" s="235"/>
      <c r="T45" s="235"/>
      <c r="U45" s="235"/>
      <c r="V45" s="235"/>
      <c r="W45" s="235"/>
      <c r="X45" s="235"/>
    </row>
    <row r="46" spans="1:24" ht="15" customHeight="1">
      <c r="A46" s="223"/>
      <c r="B46" s="1122"/>
      <c r="C46" s="1122"/>
      <c r="D46" s="1122"/>
      <c r="E46" s="1122"/>
      <c r="F46" s="223"/>
      <c r="G46" s="223"/>
      <c r="H46" s="1123"/>
      <c r="I46" s="1124"/>
      <c r="J46" s="1124"/>
      <c r="K46" s="1124"/>
      <c r="L46" s="1124"/>
      <c r="M46" s="1124"/>
      <c r="N46" s="1124"/>
      <c r="O46" s="1124"/>
      <c r="P46" s="1124"/>
      <c r="Q46" s="235"/>
      <c r="R46" s="235"/>
      <c r="S46" s="235"/>
      <c r="T46" s="235"/>
      <c r="U46" s="235"/>
      <c r="V46" s="235"/>
      <c r="W46" s="235"/>
      <c r="X46" s="235"/>
    </row>
    <row r="47" spans="1:24" ht="15" customHeight="1">
      <c r="A47" s="223"/>
      <c r="B47" s="1122"/>
      <c r="C47" s="1122"/>
      <c r="D47" s="1122"/>
      <c r="E47" s="1122"/>
      <c r="F47" s="223"/>
      <c r="G47" s="223"/>
      <c r="H47" s="1123"/>
      <c r="I47" s="1124"/>
      <c r="J47" s="1124"/>
      <c r="K47" s="1124"/>
      <c r="L47" s="1124"/>
      <c r="M47" s="1124"/>
      <c r="N47" s="1124"/>
      <c r="O47" s="1124"/>
      <c r="P47" s="1124"/>
      <c r="Q47" s="235"/>
      <c r="R47" s="235"/>
      <c r="S47" s="235"/>
      <c r="T47" s="235"/>
      <c r="U47" s="235"/>
      <c r="V47" s="235"/>
      <c r="W47" s="235"/>
      <c r="X47" s="235"/>
    </row>
    <row r="48" spans="1:24" ht="20.100000000000001" customHeight="1">
      <c r="A48" s="223"/>
      <c r="B48" s="236"/>
      <c r="C48" s="237"/>
      <c r="D48" s="223"/>
      <c r="E48" s="223"/>
      <c r="F48" s="223"/>
      <c r="G48" s="223"/>
      <c r="H48" s="223"/>
      <c r="I48" s="223"/>
      <c r="J48" s="223"/>
      <c r="K48" s="223"/>
      <c r="L48" s="223"/>
      <c r="M48" s="223"/>
      <c r="N48" s="223"/>
      <c r="O48" s="223"/>
      <c r="P48" s="223"/>
      <c r="Q48" s="223"/>
      <c r="R48" s="223"/>
      <c r="S48" s="223"/>
      <c r="T48" s="223"/>
      <c r="U48" s="223"/>
      <c r="V48" s="238"/>
      <c r="W48" s="239"/>
      <c r="X48" s="223"/>
    </row>
    <row r="49" spans="1:24" ht="32.25" customHeight="1">
      <c r="A49" s="222"/>
      <c r="B49" s="222"/>
      <c r="C49" s="222"/>
      <c r="D49" s="222"/>
      <c r="E49" s="222"/>
      <c r="F49" s="222"/>
      <c r="G49" s="222"/>
      <c r="H49" s="222"/>
      <c r="I49" s="222"/>
      <c r="J49" s="222"/>
      <c r="K49" s="222"/>
      <c r="L49" s="222"/>
      <c r="M49" s="222"/>
      <c r="N49" s="222"/>
      <c r="O49" s="222"/>
      <c r="P49" s="222"/>
      <c r="Q49" s="222"/>
      <c r="R49" s="222"/>
      <c r="S49" s="222"/>
      <c r="T49" s="222"/>
      <c r="U49" s="222"/>
      <c r="V49" s="239"/>
      <c r="W49" s="239"/>
      <c r="X49" s="222"/>
    </row>
  </sheetData>
  <mergeCells count="18">
    <mergeCell ref="B42:E47"/>
    <mergeCell ref="H42:H47"/>
    <mergeCell ref="I42:P47"/>
    <mergeCell ref="C4:E4"/>
    <mergeCell ref="AB25:AE25"/>
    <mergeCell ref="J21:N21"/>
    <mergeCell ref="A23:X23"/>
    <mergeCell ref="A2:X2"/>
    <mergeCell ref="AB18:AE18"/>
    <mergeCell ref="AB19:AE19"/>
    <mergeCell ref="AB20:AE20"/>
    <mergeCell ref="J14:N14"/>
    <mergeCell ref="J15:N15"/>
    <mergeCell ref="J16:N16"/>
    <mergeCell ref="J18:N18"/>
    <mergeCell ref="J19:N19"/>
    <mergeCell ref="J20:N20"/>
    <mergeCell ref="C5:F5"/>
  </mergeCells>
  <phoneticPr fontId="5"/>
  <dataValidations count="1">
    <dataValidation type="list" allowBlank="1" showInputMessage="1" showErrorMessage="1" sqref="Q38:Q41" xr:uid="{00000000-0002-0000-0000-000000000000}">
      <formula1>"○"</formula1>
    </dataValidation>
  </dataValidations>
  <pageMargins left="0.70866141732283472" right="0.70866141732283472" top="1.3385826771653544" bottom="0.74803149606299213" header="0.31496062992125984" footer="0.31496062992125984"/>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58"/>
  <sheetViews>
    <sheetView view="pageBreakPreview" topLeftCell="A22" zoomScaleNormal="70" zoomScaleSheetLayoutView="100" workbookViewId="0">
      <selection activeCell="H33" sqref="H33"/>
    </sheetView>
  </sheetViews>
  <sheetFormatPr defaultRowHeight="13.2"/>
  <cols>
    <col min="1" max="18" width="5.33203125" customWidth="1"/>
    <col min="19" max="19" width="3.6640625" customWidth="1"/>
    <col min="20" max="20" width="2.88671875" customWidth="1"/>
    <col min="21" max="21" width="3.6640625" customWidth="1"/>
    <col min="22" max="22" width="2.88671875" customWidth="1"/>
    <col min="23" max="23" width="3.6640625" customWidth="1"/>
    <col min="24" max="24" width="3.33203125" customWidth="1"/>
    <col min="257" max="258" width="3.6640625" customWidth="1"/>
    <col min="259" max="259" width="6.88671875" customWidth="1"/>
    <col min="260" max="260" width="4.109375" customWidth="1"/>
    <col min="261" max="261" width="3.77734375" customWidth="1"/>
    <col min="262" max="262" width="2.88671875" customWidth="1"/>
    <col min="263" max="263" width="3.6640625" customWidth="1"/>
    <col min="264" max="264" width="2.88671875" customWidth="1"/>
    <col min="265" max="265" width="3.6640625" customWidth="1"/>
    <col min="266" max="266" width="2.88671875" customWidth="1"/>
    <col min="267" max="267" width="3.6640625" customWidth="1"/>
    <col min="268" max="268" width="2.88671875" customWidth="1"/>
    <col min="269" max="269" width="4.109375" customWidth="1"/>
    <col min="270" max="270" width="4.6640625" customWidth="1"/>
    <col min="271" max="271" width="3.6640625" customWidth="1"/>
    <col min="272" max="272" width="2.88671875" customWidth="1"/>
    <col min="273" max="273" width="3.6640625" customWidth="1"/>
    <col min="274" max="274" width="2.88671875" customWidth="1"/>
    <col min="275" max="275" width="3.6640625" customWidth="1"/>
    <col min="276" max="276" width="2.88671875" customWidth="1"/>
    <col min="277" max="277" width="3.6640625" customWidth="1"/>
    <col min="278" max="278" width="2.88671875" customWidth="1"/>
    <col min="279" max="279" width="3.6640625" customWidth="1"/>
    <col min="280" max="280" width="3.33203125" customWidth="1"/>
    <col min="513" max="514" width="3.6640625" customWidth="1"/>
    <col min="515" max="515" width="6.88671875" customWidth="1"/>
    <col min="516" max="516" width="4.109375" customWidth="1"/>
    <col min="517" max="517" width="3.77734375" customWidth="1"/>
    <col min="518" max="518" width="2.88671875" customWidth="1"/>
    <col min="519" max="519" width="3.6640625" customWidth="1"/>
    <col min="520" max="520" width="2.88671875" customWidth="1"/>
    <col min="521" max="521" width="3.6640625" customWidth="1"/>
    <col min="522" max="522" width="2.88671875" customWidth="1"/>
    <col min="523" max="523" width="3.6640625" customWidth="1"/>
    <col min="524" max="524" width="2.88671875" customWidth="1"/>
    <col min="525" max="525" width="4.109375" customWidth="1"/>
    <col min="526" max="526" width="4.6640625" customWidth="1"/>
    <col min="527" max="527" width="3.6640625" customWidth="1"/>
    <col min="528" max="528" width="2.88671875" customWidth="1"/>
    <col min="529" max="529" width="3.6640625" customWidth="1"/>
    <col min="530" max="530" width="2.88671875" customWidth="1"/>
    <col min="531" max="531" width="3.6640625" customWidth="1"/>
    <col min="532" max="532" width="2.88671875" customWidth="1"/>
    <col min="533" max="533" width="3.6640625" customWidth="1"/>
    <col min="534" max="534" width="2.88671875" customWidth="1"/>
    <col min="535" max="535" width="3.6640625" customWidth="1"/>
    <col min="536" max="536" width="3.33203125" customWidth="1"/>
    <col min="769" max="770" width="3.6640625" customWidth="1"/>
    <col min="771" max="771" width="6.88671875" customWidth="1"/>
    <col min="772" max="772" width="4.109375" customWidth="1"/>
    <col min="773" max="773" width="3.77734375" customWidth="1"/>
    <col min="774" max="774" width="2.88671875" customWidth="1"/>
    <col min="775" max="775" width="3.6640625" customWidth="1"/>
    <col min="776" max="776" width="2.88671875" customWidth="1"/>
    <col min="777" max="777" width="3.6640625" customWidth="1"/>
    <col min="778" max="778" width="2.88671875" customWidth="1"/>
    <col min="779" max="779" width="3.6640625" customWidth="1"/>
    <col min="780" max="780" width="2.88671875" customWidth="1"/>
    <col min="781" max="781" width="4.109375" customWidth="1"/>
    <col min="782" max="782" width="4.6640625" customWidth="1"/>
    <col min="783" max="783" width="3.6640625" customWidth="1"/>
    <col min="784" max="784" width="2.88671875" customWidth="1"/>
    <col min="785" max="785" width="3.6640625" customWidth="1"/>
    <col min="786" max="786" width="2.88671875" customWidth="1"/>
    <col min="787" max="787" width="3.6640625" customWidth="1"/>
    <col min="788" max="788" width="2.88671875" customWidth="1"/>
    <col min="789" max="789" width="3.6640625" customWidth="1"/>
    <col min="790" max="790" width="2.88671875" customWidth="1"/>
    <col min="791" max="791" width="3.6640625" customWidth="1"/>
    <col min="792" max="792" width="3.33203125" customWidth="1"/>
    <col min="1025" max="1026" width="3.6640625" customWidth="1"/>
    <col min="1027" max="1027" width="6.88671875" customWidth="1"/>
    <col min="1028" max="1028" width="4.109375" customWidth="1"/>
    <col min="1029" max="1029" width="3.77734375" customWidth="1"/>
    <col min="1030" max="1030" width="2.88671875" customWidth="1"/>
    <col min="1031" max="1031" width="3.6640625" customWidth="1"/>
    <col min="1032" max="1032" width="2.88671875" customWidth="1"/>
    <col min="1033" max="1033" width="3.6640625" customWidth="1"/>
    <col min="1034" max="1034" width="2.88671875" customWidth="1"/>
    <col min="1035" max="1035" width="3.6640625" customWidth="1"/>
    <col min="1036" max="1036" width="2.88671875" customWidth="1"/>
    <col min="1037" max="1037" width="4.109375" customWidth="1"/>
    <col min="1038" max="1038" width="4.6640625" customWidth="1"/>
    <col min="1039" max="1039" width="3.6640625" customWidth="1"/>
    <col min="1040" max="1040" width="2.88671875" customWidth="1"/>
    <col min="1041" max="1041" width="3.6640625" customWidth="1"/>
    <col min="1042" max="1042" width="2.88671875" customWidth="1"/>
    <col min="1043" max="1043" width="3.6640625" customWidth="1"/>
    <col min="1044" max="1044" width="2.88671875" customWidth="1"/>
    <col min="1045" max="1045" width="3.6640625" customWidth="1"/>
    <col min="1046" max="1046" width="2.88671875" customWidth="1"/>
    <col min="1047" max="1047" width="3.6640625" customWidth="1"/>
    <col min="1048" max="1048" width="3.33203125" customWidth="1"/>
    <col min="1281" max="1282" width="3.6640625" customWidth="1"/>
    <col min="1283" max="1283" width="6.88671875" customWidth="1"/>
    <col min="1284" max="1284" width="4.109375" customWidth="1"/>
    <col min="1285" max="1285" width="3.77734375" customWidth="1"/>
    <col min="1286" max="1286" width="2.88671875" customWidth="1"/>
    <col min="1287" max="1287" width="3.6640625" customWidth="1"/>
    <col min="1288" max="1288" width="2.88671875" customWidth="1"/>
    <col min="1289" max="1289" width="3.6640625" customWidth="1"/>
    <col min="1290" max="1290" width="2.88671875" customWidth="1"/>
    <col min="1291" max="1291" width="3.6640625" customWidth="1"/>
    <col min="1292" max="1292" width="2.88671875" customWidth="1"/>
    <col min="1293" max="1293" width="4.109375" customWidth="1"/>
    <col min="1294" max="1294" width="4.6640625" customWidth="1"/>
    <col min="1295" max="1295" width="3.6640625" customWidth="1"/>
    <col min="1296" max="1296" width="2.88671875" customWidth="1"/>
    <col min="1297" max="1297" width="3.6640625" customWidth="1"/>
    <col min="1298" max="1298" width="2.88671875" customWidth="1"/>
    <col min="1299" max="1299" width="3.6640625" customWidth="1"/>
    <col min="1300" max="1300" width="2.88671875" customWidth="1"/>
    <col min="1301" max="1301" width="3.6640625" customWidth="1"/>
    <col min="1302" max="1302" width="2.88671875" customWidth="1"/>
    <col min="1303" max="1303" width="3.6640625" customWidth="1"/>
    <col min="1304" max="1304" width="3.33203125" customWidth="1"/>
    <col min="1537" max="1538" width="3.6640625" customWidth="1"/>
    <col min="1539" max="1539" width="6.88671875" customWidth="1"/>
    <col min="1540" max="1540" width="4.109375" customWidth="1"/>
    <col min="1541" max="1541" width="3.77734375" customWidth="1"/>
    <col min="1542" max="1542" width="2.88671875" customWidth="1"/>
    <col min="1543" max="1543" width="3.6640625" customWidth="1"/>
    <col min="1544" max="1544" width="2.88671875" customWidth="1"/>
    <col min="1545" max="1545" width="3.6640625" customWidth="1"/>
    <col min="1546" max="1546" width="2.88671875" customWidth="1"/>
    <col min="1547" max="1547" width="3.6640625" customWidth="1"/>
    <col min="1548" max="1548" width="2.88671875" customWidth="1"/>
    <col min="1549" max="1549" width="4.109375" customWidth="1"/>
    <col min="1550" max="1550" width="4.6640625" customWidth="1"/>
    <col min="1551" max="1551" width="3.6640625" customWidth="1"/>
    <col min="1552" max="1552" width="2.88671875" customWidth="1"/>
    <col min="1553" max="1553" width="3.6640625" customWidth="1"/>
    <col min="1554" max="1554" width="2.88671875" customWidth="1"/>
    <col min="1555" max="1555" width="3.6640625" customWidth="1"/>
    <col min="1556" max="1556" width="2.88671875" customWidth="1"/>
    <col min="1557" max="1557" width="3.6640625" customWidth="1"/>
    <col min="1558" max="1558" width="2.88671875" customWidth="1"/>
    <col min="1559" max="1559" width="3.6640625" customWidth="1"/>
    <col min="1560" max="1560" width="3.33203125" customWidth="1"/>
    <col min="1793" max="1794" width="3.6640625" customWidth="1"/>
    <col min="1795" max="1795" width="6.88671875" customWidth="1"/>
    <col min="1796" max="1796" width="4.109375" customWidth="1"/>
    <col min="1797" max="1797" width="3.77734375" customWidth="1"/>
    <col min="1798" max="1798" width="2.88671875" customWidth="1"/>
    <col min="1799" max="1799" width="3.6640625" customWidth="1"/>
    <col min="1800" max="1800" width="2.88671875" customWidth="1"/>
    <col min="1801" max="1801" width="3.6640625" customWidth="1"/>
    <col min="1802" max="1802" width="2.88671875" customWidth="1"/>
    <col min="1803" max="1803" width="3.6640625" customWidth="1"/>
    <col min="1804" max="1804" width="2.88671875" customWidth="1"/>
    <col min="1805" max="1805" width="4.109375" customWidth="1"/>
    <col min="1806" max="1806" width="4.6640625" customWidth="1"/>
    <col min="1807" max="1807" width="3.6640625" customWidth="1"/>
    <col min="1808" max="1808" width="2.88671875" customWidth="1"/>
    <col min="1809" max="1809" width="3.6640625" customWidth="1"/>
    <col min="1810" max="1810" width="2.88671875" customWidth="1"/>
    <col min="1811" max="1811" width="3.6640625" customWidth="1"/>
    <col min="1812" max="1812" width="2.88671875" customWidth="1"/>
    <col min="1813" max="1813" width="3.6640625" customWidth="1"/>
    <col min="1814" max="1814" width="2.88671875" customWidth="1"/>
    <col min="1815" max="1815" width="3.6640625" customWidth="1"/>
    <col min="1816" max="1816" width="3.33203125" customWidth="1"/>
    <col min="2049" max="2050" width="3.6640625" customWidth="1"/>
    <col min="2051" max="2051" width="6.88671875" customWidth="1"/>
    <col min="2052" max="2052" width="4.109375" customWidth="1"/>
    <col min="2053" max="2053" width="3.77734375" customWidth="1"/>
    <col min="2054" max="2054" width="2.88671875" customWidth="1"/>
    <col min="2055" max="2055" width="3.6640625" customWidth="1"/>
    <col min="2056" max="2056" width="2.88671875" customWidth="1"/>
    <col min="2057" max="2057" width="3.6640625" customWidth="1"/>
    <col min="2058" max="2058" width="2.88671875" customWidth="1"/>
    <col min="2059" max="2059" width="3.6640625" customWidth="1"/>
    <col min="2060" max="2060" width="2.88671875" customWidth="1"/>
    <col min="2061" max="2061" width="4.109375" customWidth="1"/>
    <col min="2062" max="2062" width="4.6640625" customWidth="1"/>
    <col min="2063" max="2063" width="3.6640625" customWidth="1"/>
    <col min="2064" max="2064" width="2.88671875" customWidth="1"/>
    <col min="2065" max="2065" width="3.6640625" customWidth="1"/>
    <col min="2066" max="2066" width="2.88671875" customWidth="1"/>
    <col min="2067" max="2067" width="3.6640625" customWidth="1"/>
    <col min="2068" max="2068" width="2.88671875" customWidth="1"/>
    <col min="2069" max="2069" width="3.6640625" customWidth="1"/>
    <col min="2070" max="2070" width="2.88671875" customWidth="1"/>
    <col min="2071" max="2071" width="3.6640625" customWidth="1"/>
    <col min="2072" max="2072" width="3.33203125" customWidth="1"/>
    <col min="2305" max="2306" width="3.6640625" customWidth="1"/>
    <col min="2307" max="2307" width="6.88671875" customWidth="1"/>
    <col min="2308" max="2308" width="4.109375" customWidth="1"/>
    <col min="2309" max="2309" width="3.77734375" customWidth="1"/>
    <col min="2310" max="2310" width="2.88671875" customWidth="1"/>
    <col min="2311" max="2311" width="3.6640625" customWidth="1"/>
    <col min="2312" max="2312" width="2.88671875" customWidth="1"/>
    <col min="2313" max="2313" width="3.6640625" customWidth="1"/>
    <col min="2314" max="2314" width="2.88671875" customWidth="1"/>
    <col min="2315" max="2315" width="3.6640625" customWidth="1"/>
    <col min="2316" max="2316" width="2.88671875" customWidth="1"/>
    <col min="2317" max="2317" width="4.109375" customWidth="1"/>
    <col min="2318" max="2318" width="4.6640625" customWidth="1"/>
    <col min="2319" max="2319" width="3.6640625" customWidth="1"/>
    <col min="2320" max="2320" width="2.88671875" customWidth="1"/>
    <col min="2321" max="2321" width="3.6640625" customWidth="1"/>
    <col min="2322" max="2322" width="2.88671875" customWidth="1"/>
    <col min="2323" max="2323" width="3.6640625" customWidth="1"/>
    <col min="2324" max="2324" width="2.88671875" customWidth="1"/>
    <col min="2325" max="2325" width="3.6640625" customWidth="1"/>
    <col min="2326" max="2326" width="2.88671875" customWidth="1"/>
    <col min="2327" max="2327" width="3.6640625" customWidth="1"/>
    <col min="2328" max="2328" width="3.33203125" customWidth="1"/>
    <col min="2561" max="2562" width="3.6640625" customWidth="1"/>
    <col min="2563" max="2563" width="6.88671875" customWidth="1"/>
    <col min="2564" max="2564" width="4.109375" customWidth="1"/>
    <col min="2565" max="2565" width="3.77734375" customWidth="1"/>
    <col min="2566" max="2566" width="2.88671875" customWidth="1"/>
    <col min="2567" max="2567" width="3.6640625" customWidth="1"/>
    <col min="2568" max="2568" width="2.88671875" customWidth="1"/>
    <col min="2569" max="2569" width="3.6640625" customWidth="1"/>
    <col min="2570" max="2570" width="2.88671875" customWidth="1"/>
    <col min="2571" max="2571" width="3.6640625" customWidth="1"/>
    <col min="2572" max="2572" width="2.88671875" customWidth="1"/>
    <col min="2573" max="2573" width="4.109375" customWidth="1"/>
    <col min="2574" max="2574" width="4.6640625" customWidth="1"/>
    <col min="2575" max="2575" width="3.6640625" customWidth="1"/>
    <col min="2576" max="2576" width="2.88671875" customWidth="1"/>
    <col min="2577" max="2577" width="3.6640625" customWidth="1"/>
    <col min="2578" max="2578" width="2.88671875" customWidth="1"/>
    <col min="2579" max="2579" width="3.6640625" customWidth="1"/>
    <col min="2580" max="2580" width="2.88671875" customWidth="1"/>
    <col min="2581" max="2581" width="3.6640625" customWidth="1"/>
    <col min="2582" max="2582" width="2.88671875" customWidth="1"/>
    <col min="2583" max="2583" width="3.6640625" customWidth="1"/>
    <col min="2584" max="2584" width="3.33203125" customWidth="1"/>
    <col min="2817" max="2818" width="3.6640625" customWidth="1"/>
    <col min="2819" max="2819" width="6.88671875" customWidth="1"/>
    <col min="2820" max="2820" width="4.109375" customWidth="1"/>
    <col min="2821" max="2821" width="3.77734375" customWidth="1"/>
    <col min="2822" max="2822" width="2.88671875" customWidth="1"/>
    <col min="2823" max="2823" width="3.6640625" customWidth="1"/>
    <col min="2824" max="2824" width="2.88671875" customWidth="1"/>
    <col min="2825" max="2825" width="3.6640625" customWidth="1"/>
    <col min="2826" max="2826" width="2.88671875" customWidth="1"/>
    <col min="2827" max="2827" width="3.6640625" customWidth="1"/>
    <col min="2828" max="2828" width="2.88671875" customWidth="1"/>
    <col min="2829" max="2829" width="4.109375" customWidth="1"/>
    <col min="2830" max="2830" width="4.6640625" customWidth="1"/>
    <col min="2831" max="2831" width="3.6640625" customWidth="1"/>
    <col min="2832" max="2832" width="2.88671875" customWidth="1"/>
    <col min="2833" max="2833" width="3.6640625" customWidth="1"/>
    <col min="2834" max="2834" width="2.88671875" customWidth="1"/>
    <col min="2835" max="2835" width="3.6640625" customWidth="1"/>
    <col min="2836" max="2836" width="2.88671875" customWidth="1"/>
    <col min="2837" max="2837" width="3.6640625" customWidth="1"/>
    <col min="2838" max="2838" width="2.88671875" customWidth="1"/>
    <col min="2839" max="2839" width="3.6640625" customWidth="1"/>
    <col min="2840" max="2840" width="3.33203125" customWidth="1"/>
    <col min="3073" max="3074" width="3.6640625" customWidth="1"/>
    <col min="3075" max="3075" width="6.88671875" customWidth="1"/>
    <col min="3076" max="3076" width="4.109375" customWidth="1"/>
    <col min="3077" max="3077" width="3.77734375" customWidth="1"/>
    <col min="3078" max="3078" width="2.88671875" customWidth="1"/>
    <col min="3079" max="3079" width="3.6640625" customWidth="1"/>
    <col min="3080" max="3080" width="2.88671875" customWidth="1"/>
    <col min="3081" max="3081" width="3.6640625" customWidth="1"/>
    <col min="3082" max="3082" width="2.88671875" customWidth="1"/>
    <col min="3083" max="3083" width="3.6640625" customWidth="1"/>
    <col min="3084" max="3084" width="2.88671875" customWidth="1"/>
    <col min="3085" max="3085" width="4.109375" customWidth="1"/>
    <col min="3086" max="3086" width="4.6640625" customWidth="1"/>
    <col min="3087" max="3087" width="3.6640625" customWidth="1"/>
    <col min="3088" max="3088" width="2.88671875" customWidth="1"/>
    <col min="3089" max="3089" width="3.6640625" customWidth="1"/>
    <col min="3090" max="3090" width="2.88671875" customWidth="1"/>
    <col min="3091" max="3091" width="3.6640625" customWidth="1"/>
    <col min="3092" max="3092" width="2.88671875" customWidth="1"/>
    <col min="3093" max="3093" width="3.6640625" customWidth="1"/>
    <col min="3094" max="3094" width="2.88671875" customWidth="1"/>
    <col min="3095" max="3095" width="3.6640625" customWidth="1"/>
    <col min="3096" max="3096" width="3.33203125" customWidth="1"/>
    <col min="3329" max="3330" width="3.6640625" customWidth="1"/>
    <col min="3331" max="3331" width="6.88671875" customWidth="1"/>
    <col min="3332" max="3332" width="4.109375" customWidth="1"/>
    <col min="3333" max="3333" width="3.77734375" customWidth="1"/>
    <col min="3334" max="3334" width="2.88671875" customWidth="1"/>
    <col min="3335" max="3335" width="3.6640625" customWidth="1"/>
    <col min="3336" max="3336" width="2.88671875" customWidth="1"/>
    <col min="3337" max="3337" width="3.6640625" customWidth="1"/>
    <col min="3338" max="3338" width="2.88671875" customWidth="1"/>
    <col min="3339" max="3339" width="3.6640625" customWidth="1"/>
    <col min="3340" max="3340" width="2.88671875" customWidth="1"/>
    <col min="3341" max="3341" width="4.109375" customWidth="1"/>
    <col min="3342" max="3342" width="4.6640625" customWidth="1"/>
    <col min="3343" max="3343" width="3.6640625" customWidth="1"/>
    <col min="3344" max="3344" width="2.88671875" customWidth="1"/>
    <col min="3345" max="3345" width="3.6640625" customWidth="1"/>
    <col min="3346" max="3346" width="2.88671875" customWidth="1"/>
    <col min="3347" max="3347" width="3.6640625" customWidth="1"/>
    <col min="3348" max="3348" width="2.88671875" customWidth="1"/>
    <col min="3349" max="3349" width="3.6640625" customWidth="1"/>
    <col min="3350" max="3350" width="2.88671875" customWidth="1"/>
    <col min="3351" max="3351" width="3.6640625" customWidth="1"/>
    <col min="3352" max="3352" width="3.33203125" customWidth="1"/>
    <col min="3585" max="3586" width="3.6640625" customWidth="1"/>
    <col min="3587" max="3587" width="6.88671875" customWidth="1"/>
    <col min="3588" max="3588" width="4.109375" customWidth="1"/>
    <col min="3589" max="3589" width="3.77734375" customWidth="1"/>
    <col min="3590" max="3590" width="2.88671875" customWidth="1"/>
    <col min="3591" max="3591" width="3.6640625" customWidth="1"/>
    <col min="3592" max="3592" width="2.88671875" customWidth="1"/>
    <col min="3593" max="3593" width="3.6640625" customWidth="1"/>
    <col min="3594" max="3594" width="2.88671875" customWidth="1"/>
    <col min="3595" max="3595" width="3.6640625" customWidth="1"/>
    <col min="3596" max="3596" width="2.88671875" customWidth="1"/>
    <col min="3597" max="3597" width="4.109375" customWidth="1"/>
    <col min="3598" max="3598" width="4.6640625" customWidth="1"/>
    <col min="3599" max="3599" width="3.6640625" customWidth="1"/>
    <col min="3600" max="3600" width="2.88671875" customWidth="1"/>
    <col min="3601" max="3601" width="3.6640625" customWidth="1"/>
    <col min="3602" max="3602" width="2.88671875" customWidth="1"/>
    <col min="3603" max="3603" width="3.6640625" customWidth="1"/>
    <col min="3604" max="3604" width="2.88671875" customWidth="1"/>
    <col min="3605" max="3605" width="3.6640625" customWidth="1"/>
    <col min="3606" max="3606" width="2.88671875" customWidth="1"/>
    <col min="3607" max="3607" width="3.6640625" customWidth="1"/>
    <col min="3608" max="3608" width="3.33203125" customWidth="1"/>
    <col min="3841" max="3842" width="3.6640625" customWidth="1"/>
    <col min="3843" max="3843" width="6.88671875" customWidth="1"/>
    <col min="3844" max="3844" width="4.109375" customWidth="1"/>
    <col min="3845" max="3845" width="3.77734375" customWidth="1"/>
    <col min="3846" max="3846" width="2.88671875" customWidth="1"/>
    <col min="3847" max="3847" width="3.6640625" customWidth="1"/>
    <col min="3848" max="3848" width="2.88671875" customWidth="1"/>
    <col min="3849" max="3849" width="3.6640625" customWidth="1"/>
    <col min="3850" max="3850" width="2.88671875" customWidth="1"/>
    <col min="3851" max="3851" width="3.6640625" customWidth="1"/>
    <col min="3852" max="3852" width="2.88671875" customWidth="1"/>
    <col min="3853" max="3853" width="4.109375" customWidth="1"/>
    <col min="3854" max="3854" width="4.6640625" customWidth="1"/>
    <col min="3855" max="3855" width="3.6640625" customWidth="1"/>
    <col min="3856" max="3856" width="2.88671875" customWidth="1"/>
    <col min="3857" max="3857" width="3.6640625" customWidth="1"/>
    <col min="3858" max="3858" width="2.88671875" customWidth="1"/>
    <col min="3859" max="3859" width="3.6640625" customWidth="1"/>
    <col min="3860" max="3860" width="2.88671875" customWidth="1"/>
    <col min="3861" max="3861" width="3.6640625" customWidth="1"/>
    <col min="3862" max="3862" width="2.88671875" customWidth="1"/>
    <col min="3863" max="3863" width="3.6640625" customWidth="1"/>
    <col min="3864" max="3864" width="3.33203125" customWidth="1"/>
    <col min="4097" max="4098" width="3.6640625" customWidth="1"/>
    <col min="4099" max="4099" width="6.88671875" customWidth="1"/>
    <col min="4100" max="4100" width="4.109375" customWidth="1"/>
    <col min="4101" max="4101" width="3.77734375" customWidth="1"/>
    <col min="4102" max="4102" width="2.88671875" customWidth="1"/>
    <col min="4103" max="4103" width="3.6640625" customWidth="1"/>
    <col min="4104" max="4104" width="2.88671875" customWidth="1"/>
    <col min="4105" max="4105" width="3.6640625" customWidth="1"/>
    <col min="4106" max="4106" width="2.88671875" customWidth="1"/>
    <col min="4107" max="4107" width="3.6640625" customWidth="1"/>
    <col min="4108" max="4108" width="2.88671875" customWidth="1"/>
    <col min="4109" max="4109" width="4.109375" customWidth="1"/>
    <col min="4110" max="4110" width="4.6640625" customWidth="1"/>
    <col min="4111" max="4111" width="3.6640625" customWidth="1"/>
    <col min="4112" max="4112" width="2.88671875" customWidth="1"/>
    <col min="4113" max="4113" width="3.6640625" customWidth="1"/>
    <col min="4114" max="4114" width="2.88671875" customWidth="1"/>
    <col min="4115" max="4115" width="3.6640625" customWidth="1"/>
    <col min="4116" max="4116" width="2.88671875" customWidth="1"/>
    <col min="4117" max="4117" width="3.6640625" customWidth="1"/>
    <col min="4118" max="4118" width="2.88671875" customWidth="1"/>
    <col min="4119" max="4119" width="3.6640625" customWidth="1"/>
    <col min="4120" max="4120" width="3.33203125" customWidth="1"/>
    <col min="4353" max="4354" width="3.6640625" customWidth="1"/>
    <col min="4355" max="4355" width="6.88671875" customWidth="1"/>
    <col min="4356" max="4356" width="4.109375" customWidth="1"/>
    <col min="4357" max="4357" width="3.77734375" customWidth="1"/>
    <col min="4358" max="4358" width="2.88671875" customWidth="1"/>
    <col min="4359" max="4359" width="3.6640625" customWidth="1"/>
    <col min="4360" max="4360" width="2.88671875" customWidth="1"/>
    <col min="4361" max="4361" width="3.6640625" customWidth="1"/>
    <col min="4362" max="4362" width="2.88671875" customWidth="1"/>
    <col min="4363" max="4363" width="3.6640625" customWidth="1"/>
    <col min="4364" max="4364" width="2.88671875" customWidth="1"/>
    <col min="4365" max="4365" width="4.109375" customWidth="1"/>
    <col min="4366" max="4366" width="4.6640625" customWidth="1"/>
    <col min="4367" max="4367" width="3.6640625" customWidth="1"/>
    <col min="4368" max="4368" width="2.88671875" customWidth="1"/>
    <col min="4369" max="4369" width="3.6640625" customWidth="1"/>
    <col min="4370" max="4370" width="2.88671875" customWidth="1"/>
    <col min="4371" max="4371" width="3.6640625" customWidth="1"/>
    <col min="4372" max="4372" width="2.88671875" customWidth="1"/>
    <col min="4373" max="4373" width="3.6640625" customWidth="1"/>
    <col min="4374" max="4374" width="2.88671875" customWidth="1"/>
    <col min="4375" max="4375" width="3.6640625" customWidth="1"/>
    <col min="4376" max="4376" width="3.33203125" customWidth="1"/>
    <col min="4609" max="4610" width="3.6640625" customWidth="1"/>
    <col min="4611" max="4611" width="6.88671875" customWidth="1"/>
    <col min="4612" max="4612" width="4.109375" customWidth="1"/>
    <col min="4613" max="4613" width="3.77734375" customWidth="1"/>
    <col min="4614" max="4614" width="2.88671875" customWidth="1"/>
    <col min="4615" max="4615" width="3.6640625" customWidth="1"/>
    <col min="4616" max="4616" width="2.88671875" customWidth="1"/>
    <col min="4617" max="4617" width="3.6640625" customWidth="1"/>
    <col min="4618" max="4618" width="2.88671875" customWidth="1"/>
    <col min="4619" max="4619" width="3.6640625" customWidth="1"/>
    <col min="4620" max="4620" width="2.88671875" customWidth="1"/>
    <col min="4621" max="4621" width="4.109375" customWidth="1"/>
    <col min="4622" max="4622" width="4.6640625" customWidth="1"/>
    <col min="4623" max="4623" width="3.6640625" customWidth="1"/>
    <col min="4624" max="4624" width="2.88671875" customWidth="1"/>
    <col min="4625" max="4625" width="3.6640625" customWidth="1"/>
    <col min="4626" max="4626" width="2.88671875" customWidth="1"/>
    <col min="4627" max="4627" width="3.6640625" customWidth="1"/>
    <col min="4628" max="4628" width="2.88671875" customWidth="1"/>
    <col min="4629" max="4629" width="3.6640625" customWidth="1"/>
    <col min="4630" max="4630" width="2.88671875" customWidth="1"/>
    <col min="4631" max="4631" width="3.6640625" customWidth="1"/>
    <col min="4632" max="4632" width="3.33203125" customWidth="1"/>
    <col min="4865" max="4866" width="3.6640625" customWidth="1"/>
    <col min="4867" max="4867" width="6.88671875" customWidth="1"/>
    <col min="4868" max="4868" width="4.109375" customWidth="1"/>
    <col min="4869" max="4869" width="3.77734375" customWidth="1"/>
    <col min="4870" max="4870" width="2.88671875" customWidth="1"/>
    <col min="4871" max="4871" width="3.6640625" customWidth="1"/>
    <col min="4872" max="4872" width="2.88671875" customWidth="1"/>
    <col min="4873" max="4873" width="3.6640625" customWidth="1"/>
    <col min="4874" max="4874" width="2.88671875" customWidth="1"/>
    <col min="4875" max="4875" width="3.6640625" customWidth="1"/>
    <col min="4876" max="4876" width="2.88671875" customWidth="1"/>
    <col min="4877" max="4877" width="4.109375" customWidth="1"/>
    <col min="4878" max="4878" width="4.6640625" customWidth="1"/>
    <col min="4879" max="4879" width="3.6640625" customWidth="1"/>
    <col min="4880" max="4880" width="2.88671875" customWidth="1"/>
    <col min="4881" max="4881" width="3.6640625" customWidth="1"/>
    <col min="4882" max="4882" width="2.88671875" customWidth="1"/>
    <col min="4883" max="4883" width="3.6640625" customWidth="1"/>
    <col min="4884" max="4884" width="2.88671875" customWidth="1"/>
    <col min="4885" max="4885" width="3.6640625" customWidth="1"/>
    <col min="4886" max="4886" width="2.88671875" customWidth="1"/>
    <col min="4887" max="4887" width="3.6640625" customWidth="1"/>
    <col min="4888" max="4888" width="3.33203125" customWidth="1"/>
    <col min="5121" max="5122" width="3.6640625" customWidth="1"/>
    <col min="5123" max="5123" width="6.88671875" customWidth="1"/>
    <col min="5124" max="5124" width="4.109375" customWidth="1"/>
    <col min="5125" max="5125" width="3.77734375" customWidth="1"/>
    <col min="5126" max="5126" width="2.88671875" customWidth="1"/>
    <col min="5127" max="5127" width="3.6640625" customWidth="1"/>
    <col min="5128" max="5128" width="2.88671875" customWidth="1"/>
    <col min="5129" max="5129" width="3.6640625" customWidth="1"/>
    <col min="5130" max="5130" width="2.88671875" customWidth="1"/>
    <col min="5131" max="5131" width="3.6640625" customWidth="1"/>
    <col min="5132" max="5132" width="2.88671875" customWidth="1"/>
    <col min="5133" max="5133" width="4.109375" customWidth="1"/>
    <col min="5134" max="5134" width="4.6640625" customWidth="1"/>
    <col min="5135" max="5135" width="3.6640625" customWidth="1"/>
    <col min="5136" max="5136" width="2.88671875" customWidth="1"/>
    <col min="5137" max="5137" width="3.6640625" customWidth="1"/>
    <col min="5138" max="5138" width="2.88671875" customWidth="1"/>
    <col min="5139" max="5139" width="3.6640625" customWidth="1"/>
    <col min="5140" max="5140" width="2.88671875" customWidth="1"/>
    <col min="5141" max="5141" width="3.6640625" customWidth="1"/>
    <col min="5142" max="5142" width="2.88671875" customWidth="1"/>
    <col min="5143" max="5143" width="3.6640625" customWidth="1"/>
    <col min="5144" max="5144" width="3.33203125" customWidth="1"/>
    <col min="5377" max="5378" width="3.6640625" customWidth="1"/>
    <col min="5379" max="5379" width="6.88671875" customWidth="1"/>
    <col min="5380" max="5380" width="4.109375" customWidth="1"/>
    <col min="5381" max="5381" width="3.77734375" customWidth="1"/>
    <col min="5382" max="5382" width="2.88671875" customWidth="1"/>
    <col min="5383" max="5383" width="3.6640625" customWidth="1"/>
    <col min="5384" max="5384" width="2.88671875" customWidth="1"/>
    <col min="5385" max="5385" width="3.6640625" customWidth="1"/>
    <col min="5386" max="5386" width="2.88671875" customWidth="1"/>
    <col min="5387" max="5387" width="3.6640625" customWidth="1"/>
    <col min="5388" max="5388" width="2.88671875" customWidth="1"/>
    <col min="5389" max="5389" width="4.109375" customWidth="1"/>
    <col min="5390" max="5390" width="4.6640625" customWidth="1"/>
    <col min="5391" max="5391" width="3.6640625" customWidth="1"/>
    <col min="5392" max="5392" width="2.88671875" customWidth="1"/>
    <col min="5393" max="5393" width="3.6640625" customWidth="1"/>
    <col min="5394" max="5394" width="2.88671875" customWidth="1"/>
    <col min="5395" max="5395" width="3.6640625" customWidth="1"/>
    <col min="5396" max="5396" width="2.88671875" customWidth="1"/>
    <col min="5397" max="5397" width="3.6640625" customWidth="1"/>
    <col min="5398" max="5398" width="2.88671875" customWidth="1"/>
    <col min="5399" max="5399" width="3.6640625" customWidth="1"/>
    <col min="5400" max="5400" width="3.33203125" customWidth="1"/>
    <col min="5633" max="5634" width="3.6640625" customWidth="1"/>
    <col min="5635" max="5635" width="6.88671875" customWidth="1"/>
    <col min="5636" max="5636" width="4.109375" customWidth="1"/>
    <col min="5637" max="5637" width="3.77734375" customWidth="1"/>
    <col min="5638" max="5638" width="2.88671875" customWidth="1"/>
    <col min="5639" max="5639" width="3.6640625" customWidth="1"/>
    <col min="5640" max="5640" width="2.88671875" customWidth="1"/>
    <col min="5641" max="5641" width="3.6640625" customWidth="1"/>
    <col min="5642" max="5642" width="2.88671875" customWidth="1"/>
    <col min="5643" max="5643" width="3.6640625" customWidth="1"/>
    <col min="5644" max="5644" width="2.88671875" customWidth="1"/>
    <col min="5645" max="5645" width="4.109375" customWidth="1"/>
    <col min="5646" max="5646" width="4.6640625" customWidth="1"/>
    <col min="5647" max="5647" width="3.6640625" customWidth="1"/>
    <col min="5648" max="5648" width="2.88671875" customWidth="1"/>
    <col min="5649" max="5649" width="3.6640625" customWidth="1"/>
    <col min="5650" max="5650" width="2.88671875" customWidth="1"/>
    <col min="5651" max="5651" width="3.6640625" customWidth="1"/>
    <col min="5652" max="5652" width="2.88671875" customWidth="1"/>
    <col min="5653" max="5653" width="3.6640625" customWidth="1"/>
    <col min="5654" max="5654" width="2.88671875" customWidth="1"/>
    <col min="5655" max="5655" width="3.6640625" customWidth="1"/>
    <col min="5656" max="5656" width="3.33203125" customWidth="1"/>
    <col min="5889" max="5890" width="3.6640625" customWidth="1"/>
    <col min="5891" max="5891" width="6.88671875" customWidth="1"/>
    <col min="5892" max="5892" width="4.109375" customWidth="1"/>
    <col min="5893" max="5893" width="3.77734375" customWidth="1"/>
    <col min="5894" max="5894" width="2.88671875" customWidth="1"/>
    <col min="5895" max="5895" width="3.6640625" customWidth="1"/>
    <col min="5896" max="5896" width="2.88671875" customWidth="1"/>
    <col min="5897" max="5897" width="3.6640625" customWidth="1"/>
    <col min="5898" max="5898" width="2.88671875" customWidth="1"/>
    <col min="5899" max="5899" width="3.6640625" customWidth="1"/>
    <col min="5900" max="5900" width="2.88671875" customWidth="1"/>
    <col min="5901" max="5901" width="4.109375" customWidth="1"/>
    <col min="5902" max="5902" width="4.6640625" customWidth="1"/>
    <col min="5903" max="5903" width="3.6640625" customWidth="1"/>
    <col min="5904" max="5904" width="2.88671875" customWidth="1"/>
    <col min="5905" max="5905" width="3.6640625" customWidth="1"/>
    <col min="5906" max="5906" width="2.88671875" customWidth="1"/>
    <col min="5907" max="5907" width="3.6640625" customWidth="1"/>
    <col min="5908" max="5908" width="2.88671875" customWidth="1"/>
    <col min="5909" max="5909" width="3.6640625" customWidth="1"/>
    <col min="5910" max="5910" width="2.88671875" customWidth="1"/>
    <col min="5911" max="5911" width="3.6640625" customWidth="1"/>
    <col min="5912" max="5912" width="3.33203125" customWidth="1"/>
    <col min="6145" max="6146" width="3.6640625" customWidth="1"/>
    <col min="6147" max="6147" width="6.88671875" customWidth="1"/>
    <col min="6148" max="6148" width="4.109375" customWidth="1"/>
    <col min="6149" max="6149" width="3.77734375" customWidth="1"/>
    <col min="6150" max="6150" width="2.88671875" customWidth="1"/>
    <col min="6151" max="6151" width="3.6640625" customWidth="1"/>
    <col min="6152" max="6152" width="2.88671875" customWidth="1"/>
    <col min="6153" max="6153" width="3.6640625" customWidth="1"/>
    <col min="6154" max="6154" width="2.88671875" customWidth="1"/>
    <col min="6155" max="6155" width="3.6640625" customWidth="1"/>
    <col min="6156" max="6156" width="2.88671875" customWidth="1"/>
    <col min="6157" max="6157" width="4.109375" customWidth="1"/>
    <col min="6158" max="6158" width="4.6640625" customWidth="1"/>
    <col min="6159" max="6159" width="3.6640625" customWidth="1"/>
    <col min="6160" max="6160" width="2.88671875" customWidth="1"/>
    <col min="6161" max="6161" width="3.6640625" customWidth="1"/>
    <col min="6162" max="6162" width="2.88671875" customWidth="1"/>
    <col min="6163" max="6163" width="3.6640625" customWidth="1"/>
    <col min="6164" max="6164" width="2.88671875" customWidth="1"/>
    <col min="6165" max="6165" width="3.6640625" customWidth="1"/>
    <col min="6166" max="6166" width="2.88671875" customWidth="1"/>
    <col min="6167" max="6167" width="3.6640625" customWidth="1"/>
    <col min="6168" max="6168" width="3.33203125" customWidth="1"/>
    <col min="6401" max="6402" width="3.6640625" customWidth="1"/>
    <col min="6403" max="6403" width="6.88671875" customWidth="1"/>
    <col min="6404" max="6404" width="4.109375" customWidth="1"/>
    <col min="6405" max="6405" width="3.77734375" customWidth="1"/>
    <col min="6406" max="6406" width="2.88671875" customWidth="1"/>
    <col min="6407" max="6407" width="3.6640625" customWidth="1"/>
    <col min="6408" max="6408" width="2.88671875" customWidth="1"/>
    <col min="6409" max="6409" width="3.6640625" customWidth="1"/>
    <col min="6410" max="6410" width="2.88671875" customWidth="1"/>
    <col min="6411" max="6411" width="3.6640625" customWidth="1"/>
    <col min="6412" max="6412" width="2.88671875" customWidth="1"/>
    <col min="6413" max="6413" width="4.109375" customWidth="1"/>
    <col min="6414" max="6414" width="4.6640625" customWidth="1"/>
    <col min="6415" max="6415" width="3.6640625" customWidth="1"/>
    <col min="6416" max="6416" width="2.88671875" customWidth="1"/>
    <col min="6417" max="6417" width="3.6640625" customWidth="1"/>
    <col min="6418" max="6418" width="2.88671875" customWidth="1"/>
    <col min="6419" max="6419" width="3.6640625" customWidth="1"/>
    <col min="6420" max="6420" width="2.88671875" customWidth="1"/>
    <col min="6421" max="6421" width="3.6640625" customWidth="1"/>
    <col min="6422" max="6422" width="2.88671875" customWidth="1"/>
    <col min="6423" max="6423" width="3.6640625" customWidth="1"/>
    <col min="6424" max="6424" width="3.33203125" customWidth="1"/>
    <col min="6657" max="6658" width="3.6640625" customWidth="1"/>
    <col min="6659" max="6659" width="6.88671875" customWidth="1"/>
    <col min="6660" max="6660" width="4.109375" customWidth="1"/>
    <col min="6661" max="6661" width="3.77734375" customWidth="1"/>
    <col min="6662" max="6662" width="2.88671875" customWidth="1"/>
    <col min="6663" max="6663" width="3.6640625" customWidth="1"/>
    <col min="6664" max="6664" width="2.88671875" customWidth="1"/>
    <col min="6665" max="6665" width="3.6640625" customWidth="1"/>
    <col min="6666" max="6666" width="2.88671875" customWidth="1"/>
    <col min="6667" max="6667" width="3.6640625" customWidth="1"/>
    <col min="6668" max="6668" width="2.88671875" customWidth="1"/>
    <col min="6669" max="6669" width="4.109375" customWidth="1"/>
    <col min="6670" max="6670" width="4.6640625" customWidth="1"/>
    <col min="6671" max="6671" width="3.6640625" customWidth="1"/>
    <col min="6672" max="6672" width="2.88671875" customWidth="1"/>
    <col min="6673" max="6673" width="3.6640625" customWidth="1"/>
    <col min="6674" max="6674" width="2.88671875" customWidth="1"/>
    <col min="6675" max="6675" width="3.6640625" customWidth="1"/>
    <col min="6676" max="6676" width="2.88671875" customWidth="1"/>
    <col min="6677" max="6677" width="3.6640625" customWidth="1"/>
    <col min="6678" max="6678" width="2.88671875" customWidth="1"/>
    <col min="6679" max="6679" width="3.6640625" customWidth="1"/>
    <col min="6680" max="6680" width="3.33203125" customWidth="1"/>
    <col min="6913" max="6914" width="3.6640625" customWidth="1"/>
    <col min="6915" max="6915" width="6.88671875" customWidth="1"/>
    <col min="6916" max="6916" width="4.109375" customWidth="1"/>
    <col min="6917" max="6917" width="3.77734375" customWidth="1"/>
    <col min="6918" max="6918" width="2.88671875" customWidth="1"/>
    <col min="6919" max="6919" width="3.6640625" customWidth="1"/>
    <col min="6920" max="6920" width="2.88671875" customWidth="1"/>
    <col min="6921" max="6921" width="3.6640625" customWidth="1"/>
    <col min="6922" max="6922" width="2.88671875" customWidth="1"/>
    <col min="6923" max="6923" width="3.6640625" customWidth="1"/>
    <col min="6924" max="6924" width="2.88671875" customWidth="1"/>
    <col min="6925" max="6925" width="4.109375" customWidth="1"/>
    <col min="6926" max="6926" width="4.6640625" customWidth="1"/>
    <col min="6927" max="6927" width="3.6640625" customWidth="1"/>
    <col min="6928" max="6928" width="2.88671875" customWidth="1"/>
    <col min="6929" max="6929" width="3.6640625" customWidth="1"/>
    <col min="6930" max="6930" width="2.88671875" customWidth="1"/>
    <col min="6931" max="6931" width="3.6640625" customWidth="1"/>
    <col min="6932" max="6932" width="2.88671875" customWidth="1"/>
    <col min="6933" max="6933" width="3.6640625" customWidth="1"/>
    <col min="6934" max="6934" width="2.88671875" customWidth="1"/>
    <col min="6935" max="6935" width="3.6640625" customWidth="1"/>
    <col min="6936" max="6936" width="3.33203125" customWidth="1"/>
    <col min="7169" max="7170" width="3.6640625" customWidth="1"/>
    <col min="7171" max="7171" width="6.88671875" customWidth="1"/>
    <col min="7172" max="7172" width="4.109375" customWidth="1"/>
    <col min="7173" max="7173" width="3.77734375" customWidth="1"/>
    <col min="7174" max="7174" width="2.88671875" customWidth="1"/>
    <col min="7175" max="7175" width="3.6640625" customWidth="1"/>
    <col min="7176" max="7176" width="2.88671875" customWidth="1"/>
    <col min="7177" max="7177" width="3.6640625" customWidth="1"/>
    <col min="7178" max="7178" width="2.88671875" customWidth="1"/>
    <col min="7179" max="7179" width="3.6640625" customWidth="1"/>
    <col min="7180" max="7180" width="2.88671875" customWidth="1"/>
    <col min="7181" max="7181" width="4.109375" customWidth="1"/>
    <col min="7182" max="7182" width="4.6640625" customWidth="1"/>
    <col min="7183" max="7183" width="3.6640625" customWidth="1"/>
    <col min="7184" max="7184" width="2.88671875" customWidth="1"/>
    <col min="7185" max="7185" width="3.6640625" customWidth="1"/>
    <col min="7186" max="7186" width="2.88671875" customWidth="1"/>
    <col min="7187" max="7187" width="3.6640625" customWidth="1"/>
    <col min="7188" max="7188" width="2.88671875" customWidth="1"/>
    <col min="7189" max="7189" width="3.6640625" customWidth="1"/>
    <col min="7190" max="7190" width="2.88671875" customWidth="1"/>
    <col min="7191" max="7191" width="3.6640625" customWidth="1"/>
    <col min="7192" max="7192" width="3.33203125" customWidth="1"/>
    <col min="7425" max="7426" width="3.6640625" customWidth="1"/>
    <col min="7427" max="7427" width="6.88671875" customWidth="1"/>
    <col min="7428" max="7428" width="4.109375" customWidth="1"/>
    <col min="7429" max="7429" width="3.77734375" customWidth="1"/>
    <col min="7430" max="7430" width="2.88671875" customWidth="1"/>
    <col min="7431" max="7431" width="3.6640625" customWidth="1"/>
    <col min="7432" max="7432" width="2.88671875" customWidth="1"/>
    <col min="7433" max="7433" width="3.6640625" customWidth="1"/>
    <col min="7434" max="7434" width="2.88671875" customWidth="1"/>
    <col min="7435" max="7435" width="3.6640625" customWidth="1"/>
    <col min="7436" max="7436" width="2.88671875" customWidth="1"/>
    <col min="7437" max="7437" width="4.109375" customWidth="1"/>
    <col min="7438" max="7438" width="4.6640625" customWidth="1"/>
    <col min="7439" max="7439" width="3.6640625" customWidth="1"/>
    <col min="7440" max="7440" width="2.88671875" customWidth="1"/>
    <col min="7441" max="7441" width="3.6640625" customWidth="1"/>
    <col min="7442" max="7442" width="2.88671875" customWidth="1"/>
    <col min="7443" max="7443" width="3.6640625" customWidth="1"/>
    <col min="7444" max="7444" width="2.88671875" customWidth="1"/>
    <col min="7445" max="7445" width="3.6640625" customWidth="1"/>
    <col min="7446" max="7446" width="2.88671875" customWidth="1"/>
    <col min="7447" max="7447" width="3.6640625" customWidth="1"/>
    <col min="7448" max="7448" width="3.33203125" customWidth="1"/>
    <col min="7681" max="7682" width="3.6640625" customWidth="1"/>
    <col min="7683" max="7683" width="6.88671875" customWidth="1"/>
    <col min="7684" max="7684" width="4.109375" customWidth="1"/>
    <col min="7685" max="7685" width="3.77734375" customWidth="1"/>
    <col min="7686" max="7686" width="2.88671875" customWidth="1"/>
    <col min="7687" max="7687" width="3.6640625" customWidth="1"/>
    <col min="7688" max="7688" width="2.88671875" customWidth="1"/>
    <col min="7689" max="7689" width="3.6640625" customWidth="1"/>
    <col min="7690" max="7690" width="2.88671875" customWidth="1"/>
    <col min="7691" max="7691" width="3.6640625" customWidth="1"/>
    <col min="7692" max="7692" width="2.88671875" customWidth="1"/>
    <col min="7693" max="7693" width="4.109375" customWidth="1"/>
    <col min="7694" max="7694" width="4.6640625" customWidth="1"/>
    <col min="7695" max="7695" width="3.6640625" customWidth="1"/>
    <col min="7696" max="7696" width="2.88671875" customWidth="1"/>
    <col min="7697" max="7697" width="3.6640625" customWidth="1"/>
    <col min="7698" max="7698" width="2.88671875" customWidth="1"/>
    <col min="7699" max="7699" width="3.6640625" customWidth="1"/>
    <col min="7700" max="7700" width="2.88671875" customWidth="1"/>
    <col min="7701" max="7701" width="3.6640625" customWidth="1"/>
    <col min="7702" max="7702" width="2.88671875" customWidth="1"/>
    <col min="7703" max="7703" width="3.6640625" customWidth="1"/>
    <col min="7704" max="7704" width="3.33203125" customWidth="1"/>
    <col min="7937" max="7938" width="3.6640625" customWidth="1"/>
    <col min="7939" max="7939" width="6.88671875" customWidth="1"/>
    <col min="7940" max="7940" width="4.109375" customWidth="1"/>
    <col min="7941" max="7941" width="3.77734375" customWidth="1"/>
    <col min="7942" max="7942" width="2.88671875" customWidth="1"/>
    <col min="7943" max="7943" width="3.6640625" customWidth="1"/>
    <col min="7944" max="7944" width="2.88671875" customWidth="1"/>
    <col min="7945" max="7945" width="3.6640625" customWidth="1"/>
    <col min="7946" max="7946" width="2.88671875" customWidth="1"/>
    <col min="7947" max="7947" width="3.6640625" customWidth="1"/>
    <col min="7948" max="7948" width="2.88671875" customWidth="1"/>
    <col min="7949" max="7949" width="4.109375" customWidth="1"/>
    <col min="7950" max="7950" width="4.6640625" customWidth="1"/>
    <col min="7951" max="7951" width="3.6640625" customWidth="1"/>
    <col min="7952" max="7952" width="2.88671875" customWidth="1"/>
    <col min="7953" max="7953" width="3.6640625" customWidth="1"/>
    <col min="7954" max="7954" width="2.88671875" customWidth="1"/>
    <col min="7955" max="7955" width="3.6640625" customWidth="1"/>
    <col min="7956" max="7956" width="2.88671875" customWidth="1"/>
    <col min="7957" max="7957" width="3.6640625" customWidth="1"/>
    <col min="7958" max="7958" width="2.88671875" customWidth="1"/>
    <col min="7959" max="7959" width="3.6640625" customWidth="1"/>
    <col min="7960" max="7960" width="3.33203125" customWidth="1"/>
    <col min="8193" max="8194" width="3.6640625" customWidth="1"/>
    <col min="8195" max="8195" width="6.88671875" customWidth="1"/>
    <col min="8196" max="8196" width="4.109375" customWidth="1"/>
    <col min="8197" max="8197" width="3.77734375" customWidth="1"/>
    <col min="8198" max="8198" width="2.88671875" customWidth="1"/>
    <col min="8199" max="8199" width="3.6640625" customWidth="1"/>
    <col min="8200" max="8200" width="2.88671875" customWidth="1"/>
    <col min="8201" max="8201" width="3.6640625" customWidth="1"/>
    <col min="8202" max="8202" width="2.88671875" customWidth="1"/>
    <col min="8203" max="8203" width="3.6640625" customWidth="1"/>
    <col min="8204" max="8204" width="2.88671875" customWidth="1"/>
    <col min="8205" max="8205" width="4.109375" customWidth="1"/>
    <col min="8206" max="8206" width="4.6640625" customWidth="1"/>
    <col min="8207" max="8207" width="3.6640625" customWidth="1"/>
    <col min="8208" max="8208" width="2.88671875" customWidth="1"/>
    <col min="8209" max="8209" width="3.6640625" customWidth="1"/>
    <col min="8210" max="8210" width="2.88671875" customWidth="1"/>
    <col min="8211" max="8211" width="3.6640625" customWidth="1"/>
    <col min="8212" max="8212" width="2.88671875" customWidth="1"/>
    <col min="8213" max="8213" width="3.6640625" customWidth="1"/>
    <col min="8214" max="8214" width="2.88671875" customWidth="1"/>
    <col min="8215" max="8215" width="3.6640625" customWidth="1"/>
    <col min="8216" max="8216" width="3.33203125" customWidth="1"/>
    <col min="8449" max="8450" width="3.6640625" customWidth="1"/>
    <col min="8451" max="8451" width="6.88671875" customWidth="1"/>
    <col min="8452" max="8452" width="4.109375" customWidth="1"/>
    <col min="8453" max="8453" width="3.77734375" customWidth="1"/>
    <col min="8454" max="8454" width="2.88671875" customWidth="1"/>
    <col min="8455" max="8455" width="3.6640625" customWidth="1"/>
    <col min="8456" max="8456" width="2.88671875" customWidth="1"/>
    <col min="8457" max="8457" width="3.6640625" customWidth="1"/>
    <col min="8458" max="8458" width="2.88671875" customWidth="1"/>
    <col min="8459" max="8459" width="3.6640625" customWidth="1"/>
    <col min="8460" max="8460" width="2.88671875" customWidth="1"/>
    <col min="8461" max="8461" width="4.109375" customWidth="1"/>
    <col min="8462" max="8462" width="4.6640625" customWidth="1"/>
    <col min="8463" max="8463" width="3.6640625" customWidth="1"/>
    <col min="8464" max="8464" width="2.88671875" customWidth="1"/>
    <col min="8465" max="8465" width="3.6640625" customWidth="1"/>
    <col min="8466" max="8466" width="2.88671875" customWidth="1"/>
    <col min="8467" max="8467" width="3.6640625" customWidth="1"/>
    <col min="8468" max="8468" width="2.88671875" customWidth="1"/>
    <col min="8469" max="8469" width="3.6640625" customWidth="1"/>
    <col min="8470" max="8470" width="2.88671875" customWidth="1"/>
    <col min="8471" max="8471" width="3.6640625" customWidth="1"/>
    <col min="8472" max="8472" width="3.33203125" customWidth="1"/>
    <col min="8705" max="8706" width="3.6640625" customWidth="1"/>
    <col min="8707" max="8707" width="6.88671875" customWidth="1"/>
    <col min="8708" max="8708" width="4.109375" customWidth="1"/>
    <col min="8709" max="8709" width="3.77734375" customWidth="1"/>
    <col min="8710" max="8710" width="2.88671875" customWidth="1"/>
    <col min="8711" max="8711" width="3.6640625" customWidth="1"/>
    <col min="8712" max="8712" width="2.88671875" customWidth="1"/>
    <col min="8713" max="8713" width="3.6640625" customWidth="1"/>
    <col min="8714" max="8714" width="2.88671875" customWidth="1"/>
    <col min="8715" max="8715" width="3.6640625" customWidth="1"/>
    <col min="8716" max="8716" width="2.88671875" customWidth="1"/>
    <col min="8717" max="8717" width="4.109375" customWidth="1"/>
    <col min="8718" max="8718" width="4.6640625" customWidth="1"/>
    <col min="8719" max="8719" width="3.6640625" customWidth="1"/>
    <col min="8720" max="8720" width="2.88671875" customWidth="1"/>
    <col min="8721" max="8721" width="3.6640625" customWidth="1"/>
    <col min="8722" max="8722" width="2.88671875" customWidth="1"/>
    <col min="8723" max="8723" width="3.6640625" customWidth="1"/>
    <col min="8724" max="8724" width="2.88671875" customWidth="1"/>
    <col min="8725" max="8725" width="3.6640625" customWidth="1"/>
    <col min="8726" max="8726" width="2.88671875" customWidth="1"/>
    <col min="8727" max="8727" width="3.6640625" customWidth="1"/>
    <col min="8728" max="8728" width="3.33203125" customWidth="1"/>
    <col min="8961" max="8962" width="3.6640625" customWidth="1"/>
    <col min="8963" max="8963" width="6.88671875" customWidth="1"/>
    <col min="8964" max="8964" width="4.109375" customWidth="1"/>
    <col min="8965" max="8965" width="3.77734375" customWidth="1"/>
    <col min="8966" max="8966" width="2.88671875" customWidth="1"/>
    <col min="8967" max="8967" width="3.6640625" customWidth="1"/>
    <col min="8968" max="8968" width="2.88671875" customWidth="1"/>
    <col min="8969" max="8969" width="3.6640625" customWidth="1"/>
    <col min="8970" max="8970" width="2.88671875" customWidth="1"/>
    <col min="8971" max="8971" width="3.6640625" customWidth="1"/>
    <col min="8972" max="8972" width="2.88671875" customWidth="1"/>
    <col min="8973" max="8973" width="4.109375" customWidth="1"/>
    <col min="8974" max="8974" width="4.6640625" customWidth="1"/>
    <col min="8975" max="8975" width="3.6640625" customWidth="1"/>
    <col min="8976" max="8976" width="2.88671875" customWidth="1"/>
    <col min="8977" max="8977" width="3.6640625" customWidth="1"/>
    <col min="8978" max="8978" width="2.88671875" customWidth="1"/>
    <col min="8979" max="8979" width="3.6640625" customWidth="1"/>
    <col min="8980" max="8980" width="2.88671875" customWidth="1"/>
    <col min="8981" max="8981" width="3.6640625" customWidth="1"/>
    <col min="8982" max="8982" width="2.88671875" customWidth="1"/>
    <col min="8983" max="8983" width="3.6640625" customWidth="1"/>
    <col min="8984" max="8984" width="3.33203125" customWidth="1"/>
    <col min="9217" max="9218" width="3.6640625" customWidth="1"/>
    <col min="9219" max="9219" width="6.88671875" customWidth="1"/>
    <col min="9220" max="9220" width="4.109375" customWidth="1"/>
    <col min="9221" max="9221" width="3.77734375" customWidth="1"/>
    <col min="9222" max="9222" width="2.88671875" customWidth="1"/>
    <col min="9223" max="9223" width="3.6640625" customWidth="1"/>
    <col min="9224" max="9224" width="2.88671875" customWidth="1"/>
    <col min="9225" max="9225" width="3.6640625" customWidth="1"/>
    <col min="9226" max="9226" width="2.88671875" customWidth="1"/>
    <col min="9227" max="9227" width="3.6640625" customWidth="1"/>
    <col min="9228" max="9228" width="2.88671875" customWidth="1"/>
    <col min="9229" max="9229" width="4.109375" customWidth="1"/>
    <col min="9230" max="9230" width="4.6640625" customWidth="1"/>
    <col min="9231" max="9231" width="3.6640625" customWidth="1"/>
    <col min="9232" max="9232" width="2.88671875" customWidth="1"/>
    <col min="9233" max="9233" width="3.6640625" customWidth="1"/>
    <col min="9234" max="9234" width="2.88671875" customWidth="1"/>
    <col min="9235" max="9235" width="3.6640625" customWidth="1"/>
    <col min="9236" max="9236" width="2.88671875" customWidth="1"/>
    <col min="9237" max="9237" width="3.6640625" customWidth="1"/>
    <col min="9238" max="9238" width="2.88671875" customWidth="1"/>
    <col min="9239" max="9239" width="3.6640625" customWidth="1"/>
    <col min="9240" max="9240" width="3.33203125" customWidth="1"/>
    <col min="9473" max="9474" width="3.6640625" customWidth="1"/>
    <col min="9475" max="9475" width="6.88671875" customWidth="1"/>
    <col min="9476" max="9476" width="4.109375" customWidth="1"/>
    <col min="9477" max="9477" width="3.77734375" customWidth="1"/>
    <col min="9478" max="9478" width="2.88671875" customWidth="1"/>
    <col min="9479" max="9479" width="3.6640625" customWidth="1"/>
    <col min="9480" max="9480" width="2.88671875" customWidth="1"/>
    <col min="9481" max="9481" width="3.6640625" customWidth="1"/>
    <col min="9482" max="9482" width="2.88671875" customWidth="1"/>
    <col min="9483" max="9483" width="3.6640625" customWidth="1"/>
    <col min="9484" max="9484" width="2.88671875" customWidth="1"/>
    <col min="9485" max="9485" width="4.109375" customWidth="1"/>
    <col min="9486" max="9486" width="4.6640625" customWidth="1"/>
    <col min="9487" max="9487" width="3.6640625" customWidth="1"/>
    <col min="9488" max="9488" width="2.88671875" customWidth="1"/>
    <col min="9489" max="9489" width="3.6640625" customWidth="1"/>
    <col min="9490" max="9490" width="2.88671875" customWidth="1"/>
    <col min="9491" max="9491" width="3.6640625" customWidth="1"/>
    <col min="9492" max="9492" width="2.88671875" customWidth="1"/>
    <col min="9493" max="9493" width="3.6640625" customWidth="1"/>
    <col min="9494" max="9494" width="2.88671875" customWidth="1"/>
    <col min="9495" max="9495" width="3.6640625" customWidth="1"/>
    <col min="9496" max="9496" width="3.33203125" customWidth="1"/>
    <col min="9729" max="9730" width="3.6640625" customWidth="1"/>
    <col min="9731" max="9731" width="6.88671875" customWidth="1"/>
    <col min="9732" max="9732" width="4.109375" customWidth="1"/>
    <col min="9733" max="9733" width="3.77734375" customWidth="1"/>
    <col min="9734" max="9734" width="2.88671875" customWidth="1"/>
    <col min="9735" max="9735" width="3.6640625" customWidth="1"/>
    <col min="9736" max="9736" width="2.88671875" customWidth="1"/>
    <col min="9737" max="9737" width="3.6640625" customWidth="1"/>
    <col min="9738" max="9738" width="2.88671875" customWidth="1"/>
    <col min="9739" max="9739" width="3.6640625" customWidth="1"/>
    <col min="9740" max="9740" width="2.88671875" customWidth="1"/>
    <col min="9741" max="9741" width="4.109375" customWidth="1"/>
    <col min="9742" max="9742" width="4.6640625" customWidth="1"/>
    <col min="9743" max="9743" width="3.6640625" customWidth="1"/>
    <col min="9744" max="9744" width="2.88671875" customWidth="1"/>
    <col min="9745" max="9745" width="3.6640625" customWidth="1"/>
    <col min="9746" max="9746" width="2.88671875" customWidth="1"/>
    <col min="9747" max="9747" width="3.6640625" customWidth="1"/>
    <col min="9748" max="9748" width="2.88671875" customWidth="1"/>
    <col min="9749" max="9749" width="3.6640625" customWidth="1"/>
    <col min="9750" max="9750" width="2.88671875" customWidth="1"/>
    <col min="9751" max="9751" width="3.6640625" customWidth="1"/>
    <col min="9752" max="9752" width="3.33203125" customWidth="1"/>
    <col min="9985" max="9986" width="3.6640625" customWidth="1"/>
    <col min="9987" max="9987" width="6.88671875" customWidth="1"/>
    <col min="9988" max="9988" width="4.109375" customWidth="1"/>
    <col min="9989" max="9989" width="3.77734375" customWidth="1"/>
    <col min="9990" max="9990" width="2.88671875" customWidth="1"/>
    <col min="9991" max="9991" width="3.6640625" customWidth="1"/>
    <col min="9992" max="9992" width="2.88671875" customWidth="1"/>
    <col min="9993" max="9993" width="3.6640625" customWidth="1"/>
    <col min="9994" max="9994" width="2.88671875" customWidth="1"/>
    <col min="9995" max="9995" width="3.6640625" customWidth="1"/>
    <col min="9996" max="9996" width="2.88671875" customWidth="1"/>
    <col min="9997" max="9997" width="4.109375" customWidth="1"/>
    <col min="9998" max="9998" width="4.6640625" customWidth="1"/>
    <col min="9999" max="9999" width="3.6640625" customWidth="1"/>
    <col min="10000" max="10000" width="2.88671875" customWidth="1"/>
    <col min="10001" max="10001" width="3.6640625" customWidth="1"/>
    <col min="10002" max="10002" width="2.88671875" customWidth="1"/>
    <col min="10003" max="10003" width="3.6640625" customWidth="1"/>
    <col min="10004" max="10004" width="2.88671875" customWidth="1"/>
    <col min="10005" max="10005" width="3.6640625" customWidth="1"/>
    <col min="10006" max="10006" width="2.88671875" customWidth="1"/>
    <col min="10007" max="10007" width="3.6640625" customWidth="1"/>
    <col min="10008" max="10008" width="3.33203125" customWidth="1"/>
    <col min="10241" max="10242" width="3.6640625" customWidth="1"/>
    <col min="10243" max="10243" width="6.88671875" customWidth="1"/>
    <col min="10244" max="10244" width="4.109375" customWidth="1"/>
    <col min="10245" max="10245" width="3.77734375" customWidth="1"/>
    <col min="10246" max="10246" width="2.88671875" customWidth="1"/>
    <col min="10247" max="10247" width="3.6640625" customWidth="1"/>
    <col min="10248" max="10248" width="2.88671875" customWidth="1"/>
    <col min="10249" max="10249" width="3.6640625" customWidth="1"/>
    <col min="10250" max="10250" width="2.88671875" customWidth="1"/>
    <col min="10251" max="10251" width="3.6640625" customWidth="1"/>
    <col min="10252" max="10252" width="2.88671875" customWidth="1"/>
    <col min="10253" max="10253" width="4.109375" customWidth="1"/>
    <col min="10254" max="10254" width="4.6640625" customWidth="1"/>
    <col min="10255" max="10255" width="3.6640625" customWidth="1"/>
    <col min="10256" max="10256" width="2.88671875" customWidth="1"/>
    <col min="10257" max="10257" width="3.6640625" customWidth="1"/>
    <col min="10258" max="10258" width="2.88671875" customWidth="1"/>
    <col min="10259" max="10259" width="3.6640625" customWidth="1"/>
    <col min="10260" max="10260" width="2.88671875" customWidth="1"/>
    <col min="10261" max="10261" width="3.6640625" customWidth="1"/>
    <col min="10262" max="10262" width="2.88671875" customWidth="1"/>
    <col min="10263" max="10263" width="3.6640625" customWidth="1"/>
    <col min="10264" max="10264" width="3.33203125" customWidth="1"/>
    <col min="10497" max="10498" width="3.6640625" customWidth="1"/>
    <col min="10499" max="10499" width="6.88671875" customWidth="1"/>
    <col min="10500" max="10500" width="4.109375" customWidth="1"/>
    <col min="10501" max="10501" width="3.77734375" customWidth="1"/>
    <col min="10502" max="10502" width="2.88671875" customWidth="1"/>
    <col min="10503" max="10503" width="3.6640625" customWidth="1"/>
    <col min="10504" max="10504" width="2.88671875" customWidth="1"/>
    <col min="10505" max="10505" width="3.6640625" customWidth="1"/>
    <col min="10506" max="10506" width="2.88671875" customWidth="1"/>
    <col min="10507" max="10507" width="3.6640625" customWidth="1"/>
    <col min="10508" max="10508" width="2.88671875" customWidth="1"/>
    <col min="10509" max="10509" width="4.109375" customWidth="1"/>
    <col min="10510" max="10510" width="4.6640625" customWidth="1"/>
    <col min="10511" max="10511" width="3.6640625" customWidth="1"/>
    <col min="10512" max="10512" width="2.88671875" customWidth="1"/>
    <col min="10513" max="10513" width="3.6640625" customWidth="1"/>
    <col min="10514" max="10514" width="2.88671875" customWidth="1"/>
    <col min="10515" max="10515" width="3.6640625" customWidth="1"/>
    <col min="10516" max="10516" width="2.88671875" customWidth="1"/>
    <col min="10517" max="10517" width="3.6640625" customWidth="1"/>
    <col min="10518" max="10518" width="2.88671875" customWidth="1"/>
    <col min="10519" max="10519" width="3.6640625" customWidth="1"/>
    <col min="10520" max="10520" width="3.33203125" customWidth="1"/>
    <col min="10753" max="10754" width="3.6640625" customWidth="1"/>
    <col min="10755" max="10755" width="6.88671875" customWidth="1"/>
    <col min="10756" max="10756" width="4.109375" customWidth="1"/>
    <col min="10757" max="10757" width="3.77734375" customWidth="1"/>
    <col min="10758" max="10758" width="2.88671875" customWidth="1"/>
    <col min="10759" max="10759" width="3.6640625" customWidth="1"/>
    <col min="10760" max="10760" width="2.88671875" customWidth="1"/>
    <col min="10761" max="10761" width="3.6640625" customWidth="1"/>
    <col min="10762" max="10762" width="2.88671875" customWidth="1"/>
    <col min="10763" max="10763" width="3.6640625" customWidth="1"/>
    <col min="10764" max="10764" width="2.88671875" customWidth="1"/>
    <col min="10765" max="10765" width="4.109375" customWidth="1"/>
    <col min="10766" max="10766" width="4.6640625" customWidth="1"/>
    <col min="10767" max="10767" width="3.6640625" customWidth="1"/>
    <col min="10768" max="10768" width="2.88671875" customWidth="1"/>
    <col min="10769" max="10769" width="3.6640625" customWidth="1"/>
    <col min="10770" max="10770" width="2.88671875" customWidth="1"/>
    <col min="10771" max="10771" width="3.6640625" customWidth="1"/>
    <col min="10772" max="10772" width="2.88671875" customWidth="1"/>
    <col min="10773" max="10773" width="3.6640625" customWidth="1"/>
    <col min="10774" max="10774" width="2.88671875" customWidth="1"/>
    <col min="10775" max="10775" width="3.6640625" customWidth="1"/>
    <col min="10776" max="10776" width="3.33203125" customWidth="1"/>
    <col min="11009" max="11010" width="3.6640625" customWidth="1"/>
    <col min="11011" max="11011" width="6.88671875" customWidth="1"/>
    <col min="11012" max="11012" width="4.109375" customWidth="1"/>
    <col min="11013" max="11013" width="3.77734375" customWidth="1"/>
    <col min="11014" max="11014" width="2.88671875" customWidth="1"/>
    <col min="11015" max="11015" width="3.6640625" customWidth="1"/>
    <col min="11016" max="11016" width="2.88671875" customWidth="1"/>
    <col min="11017" max="11017" width="3.6640625" customWidth="1"/>
    <col min="11018" max="11018" width="2.88671875" customWidth="1"/>
    <col min="11019" max="11019" width="3.6640625" customWidth="1"/>
    <col min="11020" max="11020" width="2.88671875" customWidth="1"/>
    <col min="11021" max="11021" width="4.109375" customWidth="1"/>
    <col min="11022" max="11022" width="4.6640625" customWidth="1"/>
    <col min="11023" max="11023" width="3.6640625" customWidth="1"/>
    <col min="11024" max="11024" width="2.88671875" customWidth="1"/>
    <col min="11025" max="11025" width="3.6640625" customWidth="1"/>
    <col min="11026" max="11026" width="2.88671875" customWidth="1"/>
    <col min="11027" max="11027" width="3.6640625" customWidth="1"/>
    <col min="11028" max="11028" width="2.88671875" customWidth="1"/>
    <col min="11029" max="11029" width="3.6640625" customWidth="1"/>
    <col min="11030" max="11030" width="2.88671875" customWidth="1"/>
    <col min="11031" max="11031" width="3.6640625" customWidth="1"/>
    <col min="11032" max="11032" width="3.33203125" customWidth="1"/>
    <col min="11265" max="11266" width="3.6640625" customWidth="1"/>
    <col min="11267" max="11267" width="6.88671875" customWidth="1"/>
    <col min="11268" max="11268" width="4.109375" customWidth="1"/>
    <col min="11269" max="11269" width="3.77734375" customWidth="1"/>
    <col min="11270" max="11270" width="2.88671875" customWidth="1"/>
    <col min="11271" max="11271" width="3.6640625" customWidth="1"/>
    <col min="11272" max="11272" width="2.88671875" customWidth="1"/>
    <col min="11273" max="11273" width="3.6640625" customWidth="1"/>
    <col min="11274" max="11274" width="2.88671875" customWidth="1"/>
    <col min="11275" max="11275" width="3.6640625" customWidth="1"/>
    <col min="11276" max="11276" width="2.88671875" customWidth="1"/>
    <col min="11277" max="11277" width="4.109375" customWidth="1"/>
    <col min="11278" max="11278" width="4.6640625" customWidth="1"/>
    <col min="11279" max="11279" width="3.6640625" customWidth="1"/>
    <col min="11280" max="11280" width="2.88671875" customWidth="1"/>
    <col min="11281" max="11281" width="3.6640625" customWidth="1"/>
    <col min="11282" max="11282" width="2.88671875" customWidth="1"/>
    <col min="11283" max="11283" width="3.6640625" customWidth="1"/>
    <col min="11284" max="11284" width="2.88671875" customWidth="1"/>
    <col min="11285" max="11285" width="3.6640625" customWidth="1"/>
    <col min="11286" max="11286" width="2.88671875" customWidth="1"/>
    <col min="11287" max="11287" width="3.6640625" customWidth="1"/>
    <col min="11288" max="11288" width="3.33203125" customWidth="1"/>
    <col min="11521" max="11522" width="3.6640625" customWidth="1"/>
    <col min="11523" max="11523" width="6.88671875" customWidth="1"/>
    <col min="11524" max="11524" width="4.109375" customWidth="1"/>
    <col min="11525" max="11525" width="3.77734375" customWidth="1"/>
    <col min="11526" max="11526" width="2.88671875" customWidth="1"/>
    <col min="11527" max="11527" width="3.6640625" customWidth="1"/>
    <col min="11528" max="11528" width="2.88671875" customWidth="1"/>
    <col min="11529" max="11529" width="3.6640625" customWidth="1"/>
    <col min="11530" max="11530" width="2.88671875" customWidth="1"/>
    <col min="11531" max="11531" width="3.6640625" customWidth="1"/>
    <col min="11532" max="11532" width="2.88671875" customWidth="1"/>
    <col min="11533" max="11533" width="4.109375" customWidth="1"/>
    <col min="11534" max="11534" width="4.6640625" customWidth="1"/>
    <col min="11535" max="11535" width="3.6640625" customWidth="1"/>
    <col min="11536" max="11536" width="2.88671875" customWidth="1"/>
    <col min="11537" max="11537" width="3.6640625" customWidth="1"/>
    <col min="11538" max="11538" width="2.88671875" customWidth="1"/>
    <col min="11539" max="11539" width="3.6640625" customWidth="1"/>
    <col min="11540" max="11540" width="2.88671875" customWidth="1"/>
    <col min="11541" max="11541" width="3.6640625" customWidth="1"/>
    <col min="11542" max="11542" width="2.88671875" customWidth="1"/>
    <col min="11543" max="11543" width="3.6640625" customWidth="1"/>
    <col min="11544" max="11544" width="3.33203125" customWidth="1"/>
    <col min="11777" max="11778" width="3.6640625" customWidth="1"/>
    <col min="11779" max="11779" width="6.88671875" customWidth="1"/>
    <col min="11780" max="11780" width="4.109375" customWidth="1"/>
    <col min="11781" max="11781" width="3.77734375" customWidth="1"/>
    <col min="11782" max="11782" width="2.88671875" customWidth="1"/>
    <col min="11783" max="11783" width="3.6640625" customWidth="1"/>
    <col min="11784" max="11784" width="2.88671875" customWidth="1"/>
    <col min="11785" max="11785" width="3.6640625" customWidth="1"/>
    <col min="11786" max="11786" width="2.88671875" customWidth="1"/>
    <col min="11787" max="11787" width="3.6640625" customWidth="1"/>
    <col min="11788" max="11788" width="2.88671875" customWidth="1"/>
    <col min="11789" max="11789" width="4.109375" customWidth="1"/>
    <col min="11790" max="11790" width="4.6640625" customWidth="1"/>
    <col min="11791" max="11791" width="3.6640625" customWidth="1"/>
    <col min="11792" max="11792" width="2.88671875" customWidth="1"/>
    <col min="11793" max="11793" width="3.6640625" customWidth="1"/>
    <col min="11794" max="11794" width="2.88671875" customWidth="1"/>
    <col min="11795" max="11795" width="3.6640625" customWidth="1"/>
    <col min="11796" max="11796" width="2.88671875" customWidth="1"/>
    <col min="11797" max="11797" width="3.6640625" customWidth="1"/>
    <col min="11798" max="11798" width="2.88671875" customWidth="1"/>
    <col min="11799" max="11799" width="3.6640625" customWidth="1"/>
    <col min="11800" max="11800" width="3.33203125" customWidth="1"/>
    <col min="12033" max="12034" width="3.6640625" customWidth="1"/>
    <col min="12035" max="12035" width="6.88671875" customWidth="1"/>
    <col min="12036" max="12036" width="4.109375" customWidth="1"/>
    <col min="12037" max="12037" width="3.77734375" customWidth="1"/>
    <col min="12038" max="12038" width="2.88671875" customWidth="1"/>
    <col min="12039" max="12039" width="3.6640625" customWidth="1"/>
    <col min="12040" max="12040" width="2.88671875" customWidth="1"/>
    <col min="12041" max="12041" width="3.6640625" customWidth="1"/>
    <col min="12042" max="12042" width="2.88671875" customWidth="1"/>
    <col min="12043" max="12043" width="3.6640625" customWidth="1"/>
    <col min="12044" max="12044" width="2.88671875" customWidth="1"/>
    <col min="12045" max="12045" width="4.109375" customWidth="1"/>
    <col min="12046" max="12046" width="4.6640625" customWidth="1"/>
    <col min="12047" max="12047" width="3.6640625" customWidth="1"/>
    <col min="12048" max="12048" width="2.88671875" customWidth="1"/>
    <col min="12049" max="12049" width="3.6640625" customWidth="1"/>
    <col min="12050" max="12050" width="2.88671875" customWidth="1"/>
    <col min="12051" max="12051" width="3.6640625" customWidth="1"/>
    <col min="12052" max="12052" width="2.88671875" customWidth="1"/>
    <col min="12053" max="12053" width="3.6640625" customWidth="1"/>
    <col min="12054" max="12054" width="2.88671875" customWidth="1"/>
    <col min="12055" max="12055" width="3.6640625" customWidth="1"/>
    <col min="12056" max="12056" width="3.33203125" customWidth="1"/>
    <col min="12289" max="12290" width="3.6640625" customWidth="1"/>
    <col min="12291" max="12291" width="6.88671875" customWidth="1"/>
    <col min="12292" max="12292" width="4.109375" customWidth="1"/>
    <col min="12293" max="12293" width="3.77734375" customWidth="1"/>
    <col min="12294" max="12294" width="2.88671875" customWidth="1"/>
    <col min="12295" max="12295" width="3.6640625" customWidth="1"/>
    <col min="12296" max="12296" width="2.88671875" customWidth="1"/>
    <col min="12297" max="12297" width="3.6640625" customWidth="1"/>
    <col min="12298" max="12298" width="2.88671875" customWidth="1"/>
    <col min="12299" max="12299" width="3.6640625" customWidth="1"/>
    <col min="12300" max="12300" width="2.88671875" customWidth="1"/>
    <col min="12301" max="12301" width="4.109375" customWidth="1"/>
    <col min="12302" max="12302" width="4.6640625" customWidth="1"/>
    <col min="12303" max="12303" width="3.6640625" customWidth="1"/>
    <col min="12304" max="12304" width="2.88671875" customWidth="1"/>
    <col min="12305" max="12305" width="3.6640625" customWidth="1"/>
    <col min="12306" max="12306" width="2.88671875" customWidth="1"/>
    <col min="12307" max="12307" width="3.6640625" customWidth="1"/>
    <col min="12308" max="12308" width="2.88671875" customWidth="1"/>
    <col min="12309" max="12309" width="3.6640625" customWidth="1"/>
    <col min="12310" max="12310" width="2.88671875" customWidth="1"/>
    <col min="12311" max="12311" width="3.6640625" customWidth="1"/>
    <col min="12312" max="12312" width="3.33203125" customWidth="1"/>
    <col min="12545" max="12546" width="3.6640625" customWidth="1"/>
    <col min="12547" max="12547" width="6.88671875" customWidth="1"/>
    <col min="12548" max="12548" width="4.109375" customWidth="1"/>
    <col min="12549" max="12549" width="3.77734375" customWidth="1"/>
    <col min="12550" max="12550" width="2.88671875" customWidth="1"/>
    <col min="12551" max="12551" width="3.6640625" customWidth="1"/>
    <col min="12552" max="12552" width="2.88671875" customWidth="1"/>
    <col min="12553" max="12553" width="3.6640625" customWidth="1"/>
    <col min="12554" max="12554" width="2.88671875" customWidth="1"/>
    <col min="12555" max="12555" width="3.6640625" customWidth="1"/>
    <col min="12556" max="12556" width="2.88671875" customWidth="1"/>
    <col min="12557" max="12557" width="4.109375" customWidth="1"/>
    <col min="12558" max="12558" width="4.6640625" customWidth="1"/>
    <col min="12559" max="12559" width="3.6640625" customWidth="1"/>
    <col min="12560" max="12560" width="2.88671875" customWidth="1"/>
    <col min="12561" max="12561" width="3.6640625" customWidth="1"/>
    <col min="12562" max="12562" width="2.88671875" customWidth="1"/>
    <col min="12563" max="12563" width="3.6640625" customWidth="1"/>
    <col min="12564" max="12564" width="2.88671875" customWidth="1"/>
    <col min="12565" max="12565" width="3.6640625" customWidth="1"/>
    <col min="12566" max="12566" width="2.88671875" customWidth="1"/>
    <col min="12567" max="12567" width="3.6640625" customWidth="1"/>
    <col min="12568" max="12568" width="3.33203125" customWidth="1"/>
    <col min="12801" max="12802" width="3.6640625" customWidth="1"/>
    <col min="12803" max="12803" width="6.88671875" customWidth="1"/>
    <col min="12804" max="12804" width="4.109375" customWidth="1"/>
    <col min="12805" max="12805" width="3.77734375" customWidth="1"/>
    <col min="12806" max="12806" width="2.88671875" customWidth="1"/>
    <col min="12807" max="12807" width="3.6640625" customWidth="1"/>
    <col min="12808" max="12808" width="2.88671875" customWidth="1"/>
    <col min="12809" max="12809" width="3.6640625" customWidth="1"/>
    <col min="12810" max="12810" width="2.88671875" customWidth="1"/>
    <col min="12811" max="12811" width="3.6640625" customWidth="1"/>
    <col min="12812" max="12812" width="2.88671875" customWidth="1"/>
    <col min="12813" max="12813" width="4.109375" customWidth="1"/>
    <col min="12814" max="12814" width="4.6640625" customWidth="1"/>
    <col min="12815" max="12815" width="3.6640625" customWidth="1"/>
    <col min="12816" max="12816" width="2.88671875" customWidth="1"/>
    <col min="12817" max="12817" width="3.6640625" customWidth="1"/>
    <col min="12818" max="12818" width="2.88671875" customWidth="1"/>
    <col min="12819" max="12819" width="3.6640625" customWidth="1"/>
    <col min="12820" max="12820" width="2.88671875" customWidth="1"/>
    <col min="12821" max="12821" width="3.6640625" customWidth="1"/>
    <col min="12822" max="12822" width="2.88671875" customWidth="1"/>
    <col min="12823" max="12823" width="3.6640625" customWidth="1"/>
    <col min="12824" max="12824" width="3.33203125" customWidth="1"/>
    <col min="13057" max="13058" width="3.6640625" customWidth="1"/>
    <col min="13059" max="13059" width="6.88671875" customWidth="1"/>
    <col min="13060" max="13060" width="4.109375" customWidth="1"/>
    <col min="13061" max="13061" width="3.77734375" customWidth="1"/>
    <col min="13062" max="13062" width="2.88671875" customWidth="1"/>
    <col min="13063" max="13063" width="3.6640625" customWidth="1"/>
    <col min="13064" max="13064" width="2.88671875" customWidth="1"/>
    <col min="13065" max="13065" width="3.6640625" customWidth="1"/>
    <col min="13066" max="13066" width="2.88671875" customWidth="1"/>
    <col min="13067" max="13067" width="3.6640625" customWidth="1"/>
    <col min="13068" max="13068" width="2.88671875" customWidth="1"/>
    <col min="13069" max="13069" width="4.109375" customWidth="1"/>
    <col min="13070" max="13070" width="4.6640625" customWidth="1"/>
    <col min="13071" max="13071" width="3.6640625" customWidth="1"/>
    <col min="13072" max="13072" width="2.88671875" customWidth="1"/>
    <col min="13073" max="13073" width="3.6640625" customWidth="1"/>
    <col min="13074" max="13074" width="2.88671875" customWidth="1"/>
    <col min="13075" max="13075" width="3.6640625" customWidth="1"/>
    <col min="13076" max="13076" width="2.88671875" customWidth="1"/>
    <col min="13077" max="13077" width="3.6640625" customWidth="1"/>
    <col min="13078" max="13078" width="2.88671875" customWidth="1"/>
    <col min="13079" max="13079" width="3.6640625" customWidth="1"/>
    <col min="13080" max="13080" width="3.33203125" customWidth="1"/>
    <col min="13313" max="13314" width="3.6640625" customWidth="1"/>
    <col min="13315" max="13315" width="6.88671875" customWidth="1"/>
    <col min="13316" max="13316" width="4.109375" customWidth="1"/>
    <col min="13317" max="13317" width="3.77734375" customWidth="1"/>
    <col min="13318" max="13318" width="2.88671875" customWidth="1"/>
    <col min="13319" max="13319" width="3.6640625" customWidth="1"/>
    <col min="13320" max="13320" width="2.88671875" customWidth="1"/>
    <col min="13321" max="13321" width="3.6640625" customWidth="1"/>
    <col min="13322" max="13322" width="2.88671875" customWidth="1"/>
    <col min="13323" max="13323" width="3.6640625" customWidth="1"/>
    <col min="13324" max="13324" width="2.88671875" customWidth="1"/>
    <col min="13325" max="13325" width="4.109375" customWidth="1"/>
    <col min="13326" max="13326" width="4.6640625" customWidth="1"/>
    <col min="13327" max="13327" width="3.6640625" customWidth="1"/>
    <col min="13328" max="13328" width="2.88671875" customWidth="1"/>
    <col min="13329" max="13329" width="3.6640625" customWidth="1"/>
    <col min="13330" max="13330" width="2.88671875" customWidth="1"/>
    <col min="13331" max="13331" width="3.6640625" customWidth="1"/>
    <col min="13332" max="13332" width="2.88671875" customWidth="1"/>
    <col min="13333" max="13333" width="3.6640625" customWidth="1"/>
    <col min="13334" max="13334" width="2.88671875" customWidth="1"/>
    <col min="13335" max="13335" width="3.6640625" customWidth="1"/>
    <col min="13336" max="13336" width="3.33203125" customWidth="1"/>
    <col min="13569" max="13570" width="3.6640625" customWidth="1"/>
    <col min="13571" max="13571" width="6.88671875" customWidth="1"/>
    <col min="13572" max="13572" width="4.109375" customWidth="1"/>
    <col min="13573" max="13573" width="3.77734375" customWidth="1"/>
    <col min="13574" max="13574" width="2.88671875" customWidth="1"/>
    <col min="13575" max="13575" width="3.6640625" customWidth="1"/>
    <col min="13576" max="13576" width="2.88671875" customWidth="1"/>
    <col min="13577" max="13577" width="3.6640625" customWidth="1"/>
    <col min="13578" max="13578" width="2.88671875" customWidth="1"/>
    <col min="13579" max="13579" width="3.6640625" customWidth="1"/>
    <col min="13580" max="13580" width="2.88671875" customWidth="1"/>
    <col min="13581" max="13581" width="4.109375" customWidth="1"/>
    <col min="13582" max="13582" width="4.6640625" customWidth="1"/>
    <col min="13583" max="13583" width="3.6640625" customWidth="1"/>
    <col min="13584" max="13584" width="2.88671875" customWidth="1"/>
    <col min="13585" max="13585" width="3.6640625" customWidth="1"/>
    <col min="13586" max="13586" width="2.88671875" customWidth="1"/>
    <col min="13587" max="13587" width="3.6640625" customWidth="1"/>
    <col min="13588" max="13588" width="2.88671875" customWidth="1"/>
    <col min="13589" max="13589" width="3.6640625" customWidth="1"/>
    <col min="13590" max="13590" width="2.88671875" customWidth="1"/>
    <col min="13591" max="13591" width="3.6640625" customWidth="1"/>
    <col min="13592" max="13592" width="3.33203125" customWidth="1"/>
    <col min="13825" max="13826" width="3.6640625" customWidth="1"/>
    <col min="13827" max="13827" width="6.88671875" customWidth="1"/>
    <col min="13828" max="13828" width="4.109375" customWidth="1"/>
    <col min="13829" max="13829" width="3.77734375" customWidth="1"/>
    <col min="13830" max="13830" width="2.88671875" customWidth="1"/>
    <col min="13831" max="13831" width="3.6640625" customWidth="1"/>
    <col min="13832" max="13832" width="2.88671875" customWidth="1"/>
    <col min="13833" max="13833" width="3.6640625" customWidth="1"/>
    <col min="13834" max="13834" width="2.88671875" customWidth="1"/>
    <col min="13835" max="13835" width="3.6640625" customWidth="1"/>
    <col min="13836" max="13836" width="2.88671875" customWidth="1"/>
    <col min="13837" max="13837" width="4.109375" customWidth="1"/>
    <col min="13838" max="13838" width="4.6640625" customWidth="1"/>
    <col min="13839" max="13839" width="3.6640625" customWidth="1"/>
    <col min="13840" max="13840" width="2.88671875" customWidth="1"/>
    <col min="13841" max="13841" width="3.6640625" customWidth="1"/>
    <col min="13842" max="13842" width="2.88671875" customWidth="1"/>
    <col min="13843" max="13843" width="3.6640625" customWidth="1"/>
    <col min="13844" max="13844" width="2.88671875" customWidth="1"/>
    <col min="13845" max="13845" width="3.6640625" customWidth="1"/>
    <col min="13846" max="13846" width="2.88671875" customWidth="1"/>
    <col min="13847" max="13847" width="3.6640625" customWidth="1"/>
    <col min="13848" max="13848" width="3.33203125" customWidth="1"/>
    <col min="14081" max="14082" width="3.6640625" customWidth="1"/>
    <col min="14083" max="14083" width="6.88671875" customWidth="1"/>
    <col min="14084" max="14084" width="4.109375" customWidth="1"/>
    <col min="14085" max="14085" width="3.77734375" customWidth="1"/>
    <col min="14086" max="14086" width="2.88671875" customWidth="1"/>
    <col min="14087" max="14087" width="3.6640625" customWidth="1"/>
    <col min="14088" max="14088" width="2.88671875" customWidth="1"/>
    <col min="14089" max="14089" width="3.6640625" customWidth="1"/>
    <col min="14090" max="14090" width="2.88671875" customWidth="1"/>
    <col min="14091" max="14091" width="3.6640625" customWidth="1"/>
    <col min="14092" max="14092" width="2.88671875" customWidth="1"/>
    <col min="14093" max="14093" width="4.109375" customWidth="1"/>
    <col min="14094" max="14094" width="4.6640625" customWidth="1"/>
    <col min="14095" max="14095" width="3.6640625" customWidth="1"/>
    <col min="14096" max="14096" width="2.88671875" customWidth="1"/>
    <col min="14097" max="14097" width="3.6640625" customWidth="1"/>
    <col min="14098" max="14098" width="2.88671875" customWidth="1"/>
    <col min="14099" max="14099" width="3.6640625" customWidth="1"/>
    <col min="14100" max="14100" width="2.88671875" customWidth="1"/>
    <col min="14101" max="14101" width="3.6640625" customWidth="1"/>
    <col min="14102" max="14102" width="2.88671875" customWidth="1"/>
    <col min="14103" max="14103" width="3.6640625" customWidth="1"/>
    <col min="14104" max="14104" width="3.33203125" customWidth="1"/>
    <col min="14337" max="14338" width="3.6640625" customWidth="1"/>
    <col min="14339" max="14339" width="6.88671875" customWidth="1"/>
    <col min="14340" max="14340" width="4.109375" customWidth="1"/>
    <col min="14341" max="14341" width="3.77734375" customWidth="1"/>
    <col min="14342" max="14342" width="2.88671875" customWidth="1"/>
    <col min="14343" max="14343" width="3.6640625" customWidth="1"/>
    <col min="14344" max="14344" width="2.88671875" customWidth="1"/>
    <col min="14345" max="14345" width="3.6640625" customWidth="1"/>
    <col min="14346" max="14346" width="2.88671875" customWidth="1"/>
    <col min="14347" max="14347" width="3.6640625" customWidth="1"/>
    <col min="14348" max="14348" width="2.88671875" customWidth="1"/>
    <col min="14349" max="14349" width="4.109375" customWidth="1"/>
    <col min="14350" max="14350" width="4.6640625" customWidth="1"/>
    <col min="14351" max="14351" width="3.6640625" customWidth="1"/>
    <col min="14352" max="14352" width="2.88671875" customWidth="1"/>
    <col min="14353" max="14353" width="3.6640625" customWidth="1"/>
    <col min="14354" max="14354" width="2.88671875" customWidth="1"/>
    <col min="14355" max="14355" width="3.6640625" customWidth="1"/>
    <col min="14356" max="14356" width="2.88671875" customWidth="1"/>
    <col min="14357" max="14357" width="3.6640625" customWidth="1"/>
    <col min="14358" max="14358" width="2.88671875" customWidth="1"/>
    <col min="14359" max="14359" width="3.6640625" customWidth="1"/>
    <col min="14360" max="14360" width="3.33203125" customWidth="1"/>
    <col min="14593" max="14594" width="3.6640625" customWidth="1"/>
    <col min="14595" max="14595" width="6.88671875" customWidth="1"/>
    <col min="14596" max="14596" width="4.109375" customWidth="1"/>
    <col min="14597" max="14597" width="3.77734375" customWidth="1"/>
    <col min="14598" max="14598" width="2.88671875" customWidth="1"/>
    <col min="14599" max="14599" width="3.6640625" customWidth="1"/>
    <col min="14600" max="14600" width="2.88671875" customWidth="1"/>
    <col min="14601" max="14601" width="3.6640625" customWidth="1"/>
    <col min="14602" max="14602" width="2.88671875" customWidth="1"/>
    <col min="14603" max="14603" width="3.6640625" customWidth="1"/>
    <col min="14604" max="14604" width="2.88671875" customWidth="1"/>
    <col min="14605" max="14605" width="4.109375" customWidth="1"/>
    <col min="14606" max="14606" width="4.6640625" customWidth="1"/>
    <col min="14607" max="14607" width="3.6640625" customWidth="1"/>
    <col min="14608" max="14608" width="2.88671875" customWidth="1"/>
    <col min="14609" max="14609" width="3.6640625" customWidth="1"/>
    <col min="14610" max="14610" width="2.88671875" customWidth="1"/>
    <col min="14611" max="14611" width="3.6640625" customWidth="1"/>
    <col min="14612" max="14612" width="2.88671875" customWidth="1"/>
    <col min="14613" max="14613" width="3.6640625" customWidth="1"/>
    <col min="14614" max="14614" width="2.88671875" customWidth="1"/>
    <col min="14615" max="14615" width="3.6640625" customWidth="1"/>
    <col min="14616" max="14616" width="3.33203125" customWidth="1"/>
    <col min="14849" max="14850" width="3.6640625" customWidth="1"/>
    <col min="14851" max="14851" width="6.88671875" customWidth="1"/>
    <col min="14852" max="14852" width="4.109375" customWidth="1"/>
    <col min="14853" max="14853" width="3.77734375" customWidth="1"/>
    <col min="14854" max="14854" width="2.88671875" customWidth="1"/>
    <col min="14855" max="14855" width="3.6640625" customWidth="1"/>
    <col min="14856" max="14856" width="2.88671875" customWidth="1"/>
    <col min="14857" max="14857" width="3.6640625" customWidth="1"/>
    <col min="14858" max="14858" width="2.88671875" customWidth="1"/>
    <col min="14859" max="14859" width="3.6640625" customWidth="1"/>
    <col min="14860" max="14860" width="2.88671875" customWidth="1"/>
    <col min="14861" max="14861" width="4.109375" customWidth="1"/>
    <col min="14862" max="14862" width="4.6640625" customWidth="1"/>
    <col min="14863" max="14863" width="3.6640625" customWidth="1"/>
    <col min="14864" max="14864" width="2.88671875" customWidth="1"/>
    <col min="14865" max="14865" width="3.6640625" customWidth="1"/>
    <col min="14866" max="14866" width="2.88671875" customWidth="1"/>
    <col min="14867" max="14867" width="3.6640625" customWidth="1"/>
    <col min="14868" max="14868" width="2.88671875" customWidth="1"/>
    <col min="14869" max="14869" width="3.6640625" customWidth="1"/>
    <col min="14870" max="14870" width="2.88671875" customWidth="1"/>
    <col min="14871" max="14871" width="3.6640625" customWidth="1"/>
    <col min="14872" max="14872" width="3.33203125" customWidth="1"/>
    <col min="15105" max="15106" width="3.6640625" customWidth="1"/>
    <col min="15107" max="15107" width="6.88671875" customWidth="1"/>
    <col min="15108" max="15108" width="4.109375" customWidth="1"/>
    <col min="15109" max="15109" width="3.77734375" customWidth="1"/>
    <col min="15110" max="15110" width="2.88671875" customWidth="1"/>
    <col min="15111" max="15111" width="3.6640625" customWidth="1"/>
    <col min="15112" max="15112" width="2.88671875" customWidth="1"/>
    <col min="15113" max="15113" width="3.6640625" customWidth="1"/>
    <col min="15114" max="15114" width="2.88671875" customWidth="1"/>
    <col min="15115" max="15115" width="3.6640625" customWidth="1"/>
    <col min="15116" max="15116" width="2.88671875" customWidth="1"/>
    <col min="15117" max="15117" width="4.109375" customWidth="1"/>
    <col min="15118" max="15118" width="4.6640625" customWidth="1"/>
    <col min="15119" max="15119" width="3.6640625" customWidth="1"/>
    <col min="15120" max="15120" width="2.88671875" customWidth="1"/>
    <col min="15121" max="15121" width="3.6640625" customWidth="1"/>
    <col min="15122" max="15122" width="2.88671875" customWidth="1"/>
    <col min="15123" max="15123" width="3.6640625" customWidth="1"/>
    <col min="15124" max="15124" width="2.88671875" customWidth="1"/>
    <col min="15125" max="15125" width="3.6640625" customWidth="1"/>
    <col min="15126" max="15126" width="2.88671875" customWidth="1"/>
    <col min="15127" max="15127" width="3.6640625" customWidth="1"/>
    <col min="15128" max="15128" width="3.33203125" customWidth="1"/>
    <col min="15361" max="15362" width="3.6640625" customWidth="1"/>
    <col min="15363" max="15363" width="6.88671875" customWidth="1"/>
    <col min="15364" max="15364" width="4.109375" customWidth="1"/>
    <col min="15365" max="15365" width="3.77734375" customWidth="1"/>
    <col min="15366" max="15366" width="2.88671875" customWidth="1"/>
    <col min="15367" max="15367" width="3.6640625" customWidth="1"/>
    <col min="15368" max="15368" width="2.88671875" customWidth="1"/>
    <col min="15369" max="15369" width="3.6640625" customWidth="1"/>
    <col min="15370" max="15370" width="2.88671875" customWidth="1"/>
    <col min="15371" max="15371" width="3.6640625" customWidth="1"/>
    <col min="15372" max="15372" width="2.88671875" customWidth="1"/>
    <col min="15373" max="15373" width="4.109375" customWidth="1"/>
    <col min="15374" max="15374" width="4.6640625" customWidth="1"/>
    <col min="15375" max="15375" width="3.6640625" customWidth="1"/>
    <col min="15376" max="15376" width="2.88671875" customWidth="1"/>
    <col min="15377" max="15377" width="3.6640625" customWidth="1"/>
    <col min="15378" max="15378" width="2.88671875" customWidth="1"/>
    <col min="15379" max="15379" width="3.6640625" customWidth="1"/>
    <col min="15380" max="15380" width="2.88671875" customWidth="1"/>
    <col min="15381" max="15381" width="3.6640625" customWidth="1"/>
    <col min="15382" max="15382" width="2.88671875" customWidth="1"/>
    <col min="15383" max="15383" width="3.6640625" customWidth="1"/>
    <col min="15384" max="15384" width="3.33203125" customWidth="1"/>
    <col min="15617" max="15618" width="3.6640625" customWidth="1"/>
    <col min="15619" max="15619" width="6.88671875" customWidth="1"/>
    <col min="15620" max="15620" width="4.109375" customWidth="1"/>
    <col min="15621" max="15621" width="3.77734375" customWidth="1"/>
    <col min="15622" max="15622" width="2.88671875" customWidth="1"/>
    <col min="15623" max="15623" width="3.6640625" customWidth="1"/>
    <col min="15624" max="15624" width="2.88671875" customWidth="1"/>
    <col min="15625" max="15625" width="3.6640625" customWidth="1"/>
    <col min="15626" max="15626" width="2.88671875" customWidth="1"/>
    <col min="15627" max="15627" width="3.6640625" customWidth="1"/>
    <col min="15628" max="15628" width="2.88671875" customWidth="1"/>
    <col min="15629" max="15629" width="4.109375" customWidth="1"/>
    <col min="15630" max="15630" width="4.6640625" customWidth="1"/>
    <col min="15631" max="15631" width="3.6640625" customWidth="1"/>
    <col min="15632" max="15632" width="2.88671875" customWidth="1"/>
    <col min="15633" max="15633" width="3.6640625" customWidth="1"/>
    <col min="15634" max="15634" width="2.88671875" customWidth="1"/>
    <col min="15635" max="15635" width="3.6640625" customWidth="1"/>
    <col min="15636" max="15636" width="2.88671875" customWidth="1"/>
    <col min="15637" max="15637" width="3.6640625" customWidth="1"/>
    <col min="15638" max="15638" width="2.88671875" customWidth="1"/>
    <col min="15639" max="15639" width="3.6640625" customWidth="1"/>
    <col min="15640" max="15640" width="3.33203125" customWidth="1"/>
    <col min="15873" max="15874" width="3.6640625" customWidth="1"/>
    <col min="15875" max="15875" width="6.88671875" customWidth="1"/>
    <col min="15876" max="15876" width="4.109375" customWidth="1"/>
    <col min="15877" max="15877" width="3.77734375" customWidth="1"/>
    <col min="15878" max="15878" width="2.88671875" customWidth="1"/>
    <col min="15879" max="15879" width="3.6640625" customWidth="1"/>
    <col min="15880" max="15880" width="2.88671875" customWidth="1"/>
    <col min="15881" max="15881" width="3.6640625" customWidth="1"/>
    <col min="15882" max="15882" width="2.88671875" customWidth="1"/>
    <col min="15883" max="15883" width="3.6640625" customWidth="1"/>
    <col min="15884" max="15884" width="2.88671875" customWidth="1"/>
    <col min="15885" max="15885" width="4.109375" customWidth="1"/>
    <col min="15886" max="15886" width="4.6640625" customWidth="1"/>
    <col min="15887" max="15887" width="3.6640625" customWidth="1"/>
    <col min="15888" max="15888" width="2.88671875" customWidth="1"/>
    <col min="15889" max="15889" width="3.6640625" customWidth="1"/>
    <col min="15890" max="15890" width="2.88671875" customWidth="1"/>
    <col min="15891" max="15891" width="3.6640625" customWidth="1"/>
    <col min="15892" max="15892" width="2.88671875" customWidth="1"/>
    <col min="15893" max="15893" width="3.6640625" customWidth="1"/>
    <col min="15894" max="15894" width="2.88671875" customWidth="1"/>
    <col min="15895" max="15895" width="3.6640625" customWidth="1"/>
    <col min="15896" max="15896" width="3.33203125" customWidth="1"/>
    <col min="16129" max="16130" width="3.6640625" customWidth="1"/>
    <col min="16131" max="16131" width="6.88671875" customWidth="1"/>
    <col min="16132" max="16132" width="4.109375" customWidth="1"/>
    <col min="16133" max="16133" width="3.77734375" customWidth="1"/>
    <col min="16134" max="16134" width="2.88671875" customWidth="1"/>
    <col min="16135" max="16135" width="3.6640625" customWidth="1"/>
    <col min="16136" max="16136" width="2.88671875" customWidth="1"/>
    <col min="16137" max="16137" width="3.6640625" customWidth="1"/>
    <col min="16138" max="16138" width="2.88671875" customWidth="1"/>
    <col min="16139" max="16139" width="3.6640625" customWidth="1"/>
    <col min="16140" max="16140" width="2.88671875" customWidth="1"/>
    <col min="16141" max="16141" width="4.109375" customWidth="1"/>
    <col min="16142" max="16142" width="4.6640625" customWidth="1"/>
    <col min="16143" max="16143" width="3.6640625" customWidth="1"/>
    <col min="16144" max="16144" width="2.88671875" customWidth="1"/>
    <col min="16145" max="16145" width="3.6640625" customWidth="1"/>
    <col min="16146" max="16146" width="2.88671875" customWidth="1"/>
    <col min="16147" max="16147" width="3.6640625" customWidth="1"/>
    <col min="16148" max="16148" width="2.88671875" customWidth="1"/>
    <col min="16149" max="16149" width="3.6640625" customWidth="1"/>
    <col min="16150" max="16150" width="2.88671875" customWidth="1"/>
    <col min="16151" max="16151" width="3.6640625" customWidth="1"/>
    <col min="16152" max="16152" width="3.33203125" customWidth="1"/>
  </cols>
  <sheetData>
    <row r="1" spans="1:24" ht="18" customHeight="1">
      <c r="A1" s="94"/>
      <c r="B1" s="94"/>
      <c r="C1" s="94"/>
      <c r="D1" s="94"/>
      <c r="E1" s="94"/>
      <c r="F1" s="94"/>
      <c r="G1" s="94"/>
      <c r="H1" s="94"/>
      <c r="I1" s="94"/>
      <c r="J1" s="94"/>
      <c r="K1" s="94"/>
      <c r="L1" s="94"/>
      <c r="M1" s="94"/>
      <c r="N1" s="94"/>
      <c r="O1" s="1131" t="s">
        <v>443</v>
      </c>
      <c r="P1" s="1132"/>
      <c r="Q1" s="94"/>
      <c r="R1" s="94"/>
      <c r="S1" s="94"/>
      <c r="T1" s="94"/>
      <c r="U1" s="1130"/>
      <c r="V1" s="1130"/>
      <c r="W1" s="1130"/>
      <c r="X1" s="1130"/>
    </row>
    <row r="2" spans="1:24" ht="20.25" customHeight="1">
      <c r="A2" s="1134"/>
      <c r="B2" s="1134"/>
      <c r="C2" s="1134"/>
      <c r="D2" s="1134"/>
      <c r="E2" s="1134"/>
      <c r="F2" s="1134"/>
      <c r="G2" s="1134"/>
      <c r="H2" s="1134"/>
      <c r="I2" s="1134"/>
      <c r="J2" s="1134"/>
      <c r="K2" s="1134"/>
      <c r="L2" s="1134"/>
      <c r="M2" s="1134"/>
      <c r="N2" s="1134"/>
      <c r="O2" s="1134"/>
      <c r="P2" s="1134"/>
      <c r="Q2" s="1134"/>
      <c r="R2" s="1134"/>
      <c r="S2" s="1134"/>
      <c r="T2" s="1134"/>
      <c r="U2" s="1134"/>
      <c r="V2" s="1134"/>
      <c r="W2" s="1134"/>
      <c r="X2" s="1134"/>
    </row>
    <row r="3" spans="1:24" ht="18" customHeight="1">
      <c r="A3" s="94"/>
      <c r="B3" s="94"/>
      <c r="C3" s="94"/>
      <c r="D3" s="94"/>
      <c r="E3" s="94"/>
      <c r="F3" s="94"/>
      <c r="G3" s="94"/>
      <c r="H3" s="94"/>
      <c r="I3" s="94"/>
      <c r="J3" s="94"/>
      <c r="K3" s="94"/>
      <c r="L3" s="94"/>
      <c r="M3" s="94"/>
      <c r="N3" s="94"/>
      <c r="O3" s="94"/>
      <c r="P3" s="94"/>
      <c r="Q3" s="94"/>
      <c r="R3" s="94"/>
      <c r="S3" s="94"/>
      <c r="T3" s="94"/>
      <c r="U3" s="1130"/>
      <c r="V3" s="1130"/>
      <c r="W3" s="1130"/>
      <c r="X3" s="1130"/>
    </row>
    <row r="4" spans="1:24" ht="20.25" customHeight="1">
      <c r="A4" s="1134"/>
      <c r="B4" s="1134"/>
      <c r="C4" s="1134"/>
      <c r="D4" s="1134"/>
      <c r="E4" s="1134"/>
      <c r="F4" s="1134"/>
      <c r="G4" s="1134"/>
      <c r="H4" s="1134"/>
      <c r="I4" s="1134"/>
      <c r="J4" s="1134"/>
      <c r="K4" s="1134"/>
      <c r="L4" s="1134"/>
      <c r="M4" s="1134"/>
      <c r="N4" s="1134"/>
      <c r="O4" s="1134"/>
      <c r="P4" s="1134"/>
      <c r="Q4" s="1134"/>
      <c r="R4" s="1134"/>
      <c r="S4" s="1134"/>
      <c r="T4" s="1134"/>
      <c r="U4" s="1134"/>
      <c r="V4" s="1134"/>
      <c r="W4" s="1134"/>
      <c r="X4" s="1134"/>
    </row>
    <row r="5" spans="1:24" ht="18" customHeight="1">
      <c r="A5" s="94"/>
      <c r="B5" s="94"/>
      <c r="C5" s="94"/>
      <c r="D5" s="94"/>
      <c r="E5" s="94"/>
      <c r="F5" s="94"/>
      <c r="G5" s="94"/>
      <c r="H5" s="94"/>
      <c r="I5" s="94"/>
      <c r="J5" s="94"/>
      <c r="K5" s="94"/>
      <c r="L5" s="94"/>
      <c r="M5" s="94"/>
      <c r="N5" s="94"/>
      <c r="O5" s="94"/>
      <c r="P5" s="94"/>
      <c r="Q5" s="94"/>
      <c r="R5" s="94"/>
      <c r="S5" s="94"/>
      <c r="T5" s="94"/>
      <c r="U5" s="1130"/>
      <c r="V5" s="1130"/>
      <c r="W5" s="1130"/>
      <c r="X5" s="1130"/>
    </row>
    <row r="6" spans="1:24" ht="20.25" customHeight="1">
      <c r="A6" s="1134"/>
      <c r="B6" s="1134"/>
      <c r="C6" s="1134"/>
      <c r="D6" s="1134"/>
      <c r="E6" s="1134"/>
      <c r="F6" s="1134"/>
      <c r="G6" s="1134"/>
      <c r="H6" s="1134"/>
      <c r="I6" s="1134"/>
      <c r="J6" s="1134"/>
      <c r="K6" s="1134"/>
      <c r="L6" s="1134"/>
      <c r="M6" s="1134"/>
      <c r="N6" s="1134"/>
      <c r="O6" s="1134"/>
      <c r="P6" s="1134"/>
      <c r="Q6" s="1134"/>
      <c r="R6" s="1134"/>
      <c r="S6" s="1134"/>
      <c r="T6" s="1134"/>
      <c r="U6" s="1134"/>
      <c r="V6" s="1134"/>
      <c r="W6" s="1134"/>
      <c r="X6" s="1134"/>
    </row>
    <row r="7" spans="1:24" ht="18" customHeight="1">
      <c r="A7" s="94"/>
      <c r="B7" s="94"/>
      <c r="C7" s="94"/>
      <c r="D7" s="94"/>
      <c r="E7" s="94"/>
      <c r="F7" s="94"/>
      <c r="G7" s="94"/>
      <c r="H7" s="94"/>
      <c r="I7" s="94"/>
      <c r="J7" s="94"/>
      <c r="K7" s="94"/>
      <c r="L7" s="94"/>
      <c r="M7" s="94"/>
      <c r="N7" s="94"/>
      <c r="O7" s="94"/>
      <c r="P7" s="94"/>
      <c r="Q7" s="94"/>
      <c r="R7" s="94"/>
      <c r="S7" s="94"/>
      <c r="T7" s="94"/>
      <c r="U7" s="1130"/>
      <c r="V7" s="1130"/>
      <c r="W7" s="1130"/>
      <c r="X7" s="1130"/>
    </row>
    <row r="8" spans="1:24" ht="20.25" customHeight="1">
      <c r="A8" s="1127"/>
      <c r="B8" s="1127"/>
      <c r="C8" s="1127"/>
      <c r="D8" s="1127"/>
      <c r="E8" s="1127"/>
      <c r="F8" s="1127"/>
      <c r="G8" s="1127"/>
      <c r="H8" s="1127"/>
      <c r="I8" s="1127"/>
      <c r="J8" s="1127"/>
      <c r="K8" s="1127"/>
      <c r="L8" s="1127"/>
      <c r="M8" s="1127"/>
      <c r="N8" s="1127"/>
      <c r="O8" s="1127"/>
      <c r="P8" s="1127"/>
      <c r="Q8" s="551"/>
      <c r="R8" s="551"/>
      <c r="S8" s="551"/>
      <c r="T8" s="551"/>
      <c r="U8" s="551"/>
      <c r="V8" s="551"/>
      <c r="W8" s="551"/>
      <c r="X8" s="551"/>
    </row>
    <row r="9" spans="1:24" ht="18" customHeight="1">
      <c r="A9" s="1127"/>
      <c r="B9" s="1127"/>
      <c r="C9" s="1127"/>
      <c r="D9" s="1127"/>
      <c r="E9" s="1127"/>
      <c r="F9" s="1127"/>
      <c r="G9" s="1127"/>
      <c r="H9" s="1127"/>
      <c r="I9" s="1127"/>
      <c r="J9" s="1127"/>
      <c r="K9" s="1127"/>
      <c r="L9" s="1127"/>
      <c r="M9" s="1127"/>
      <c r="N9" s="1127"/>
      <c r="O9" s="1127"/>
      <c r="P9" s="1127"/>
      <c r="Q9" s="556"/>
      <c r="R9" s="94"/>
      <c r="S9" s="94"/>
      <c r="T9" s="94"/>
      <c r="U9" s="1130"/>
      <c r="V9" s="1130"/>
      <c r="W9" s="1130"/>
      <c r="X9" s="1130"/>
    </row>
    <row r="10" spans="1:24" ht="20.25" customHeight="1">
      <c r="A10" s="1128" t="str">
        <f>様式7!$F$4</f>
        <v>○○○○○○○○○○○ＥＳＣＯ事業</v>
      </c>
      <c r="B10" s="1128"/>
      <c r="C10" s="1128"/>
      <c r="D10" s="1128"/>
      <c r="E10" s="1128"/>
      <c r="F10" s="1128"/>
      <c r="G10" s="1128"/>
      <c r="H10" s="1128"/>
      <c r="I10" s="1128"/>
      <c r="J10" s="1128"/>
      <c r="K10" s="1128"/>
      <c r="L10" s="1128"/>
      <c r="M10" s="1128"/>
      <c r="N10" s="1128"/>
      <c r="O10" s="1128"/>
      <c r="P10" s="1128"/>
      <c r="Q10" s="551"/>
      <c r="R10" s="551"/>
      <c r="S10" s="551"/>
      <c r="T10" s="551"/>
      <c r="U10" s="551"/>
      <c r="V10" s="551"/>
      <c r="W10" s="551"/>
      <c r="X10" s="551"/>
    </row>
    <row r="11" spans="1:24" ht="18" customHeight="1">
      <c r="A11" s="1128" t="s">
        <v>264</v>
      </c>
      <c r="B11" s="1128"/>
      <c r="C11" s="1128"/>
      <c r="D11" s="1128"/>
      <c r="E11" s="1128"/>
      <c r="F11" s="1128"/>
      <c r="G11" s="1128"/>
      <c r="H11" s="1128"/>
      <c r="I11" s="1128"/>
      <c r="J11" s="1128"/>
      <c r="K11" s="1128"/>
      <c r="L11" s="1128"/>
      <c r="M11" s="1128"/>
      <c r="N11" s="1128"/>
      <c r="O11" s="1128"/>
      <c r="P11" s="1128"/>
      <c r="Q11" s="556"/>
      <c r="R11" s="94"/>
      <c r="S11" s="94"/>
      <c r="T11" s="94"/>
      <c r="U11" s="1130"/>
      <c r="V11" s="1130"/>
      <c r="W11" s="1130"/>
      <c r="X11" s="1130"/>
    </row>
    <row r="12" spans="1:24" ht="20.25" customHeight="1">
      <c r="A12" s="1133" t="s">
        <v>426</v>
      </c>
      <c r="B12" s="1128"/>
      <c r="C12" s="1128"/>
      <c r="D12" s="1128"/>
      <c r="E12" s="1128"/>
      <c r="F12" s="1128"/>
      <c r="G12" s="1128"/>
      <c r="H12" s="1128"/>
      <c r="I12" s="1128"/>
      <c r="J12" s="1128"/>
      <c r="K12" s="1128"/>
      <c r="L12" s="1128"/>
      <c r="M12" s="1128"/>
      <c r="N12" s="1128"/>
      <c r="O12" s="1128"/>
      <c r="P12" s="1128"/>
      <c r="Q12" s="557"/>
      <c r="R12" s="557"/>
      <c r="S12" s="557"/>
      <c r="T12" s="557"/>
      <c r="U12" s="557"/>
      <c r="V12" s="557"/>
      <c r="W12" s="557"/>
      <c r="X12" s="557"/>
    </row>
    <row r="13" spans="1:24" ht="18" customHeight="1">
      <c r="A13" s="94"/>
      <c r="B13" s="94"/>
      <c r="C13" s="94"/>
      <c r="D13" s="94"/>
      <c r="E13" s="94"/>
      <c r="F13" s="94"/>
      <c r="G13" s="94"/>
      <c r="H13" s="94"/>
      <c r="I13" s="94"/>
      <c r="J13" s="94"/>
      <c r="K13" s="94"/>
      <c r="L13" s="94"/>
      <c r="M13" s="94"/>
      <c r="N13" s="94"/>
      <c r="O13" s="94"/>
      <c r="P13" s="94"/>
      <c r="Q13" s="94"/>
      <c r="R13" s="94"/>
      <c r="S13" s="94"/>
      <c r="T13" s="94"/>
      <c r="U13" s="558"/>
      <c r="V13" s="558"/>
      <c r="W13" s="558"/>
      <c r="X13" s="558"/>
    </row>
    <row r="14" spans="1:24" ht="20.25" customHeight="1">
      <c r="A14" s="551"/>
      <c r="B14" s="551"/>
      <c r="C14" s="551"/>
      <c r="D14" s="551"/>
      <c r="E14" s="551"/>
      <c r="F14" s="551"/>
      <c r="G14" s="551"/>
      <c r="H14" s="551"/>
      <c r="I14" s="551"/>
      <c r="J14" s="551"/>
      <c r="K14" s="551"/>
      <c r="L14" s="551"/>
      <c r="M14" s="551"/>
      <c r="N14" s="551"/>
      <c r="O14" s="551"/>
      <c r="P14" s="551"/>
      <c r="Q14" s="551"/>
      <c r="R14" s="551"/>
      <c r="S14" s="551"/>
      <c r="T14" s="551"/>
      <c r="U14" s="551"/>
      <c r="V14" s="551"/>
      <c r="W14" s="551"/>
      <c r="X14" s="551"/>
    </row>
    <row r="15" spans="1:24" ht="18" customHeight="1">
      <c r="A15" s="94"/>
      <c r="B15" s="94"/>
      <c r="C15" s="94"/>
      <c r="D15" s="94"/>
      <c r="E15" s="94"/>
      <c r="F15" s="94"/>
      <c r="G15" s="94"/>
      <c r="H15" s="94"/>
      <c r="I15" s="94"/>
      <c r="J15" s="94"/>
      <c r="K15" s="94"/>
      <c r="L15" s="94"/>
      <c r="M15" s="94"/>
      <c r="N15" s="94"/>
      <c r="O15" s="94"/>
      <c r="P15" s="94"/>
      <c r="Q15" s="94"/>
      <c r="R15" s="94"/>
      <c r="S15" s="94"/>
      <c r="T15" s="94"/>
      <c r="U15" s="558"/>
      <c r="V15" s="558"/>
      <c r="W15" s="558"/>
      <c r="X15" s="558"/>
    </row>
    <row r="16" spans="1:24" ht="20.25" customHeight="1">
      <c r="A16" s="551"/>
      <c r="B16" s="551"/>
      <c r="C16" s="551"/>
      <c r="D16" s="551"/>
      <c r="E16" s="551"/>
      <c r="F16" s="551"/>
      <c r="G16" s="551"/>
      <c r="H16" s="551"/>
      <c r="I16" s="551"/>
      <c r="J16" s="551"/>
      <c r="K16" s="551"/>
      <c r="L16" s="551"/>
      <c r="M16" s="551"/>
      <c r="N16" s="551"/>
      <c r="O16" s="551"/>
      <c r="P16" s="551"/>
      <c r="Q16" s="551"/>
      <c r="R16" s="551"/>
      <c r="S16" s="551"/>
      <c r="T16" s="551"/>
      <c r="U16" s="551"/>
      <c r="V16" s="551"/>
      <c r="W16" s="551"/>
      <c r="X16" s="551"/>
    </row>
    <row r="17" spans="1:24" ht="18" customHeight="1">
      <c r="A17" s="94"/>
      <c r="B17" s="94"/>
      <c r="C17" s="94"/>
      <c r="D17" s="94"/>
      <c r="E17" s="94"/>
      <c r="F17" s="94"/>
      <c r="G17" s="94"/>
      <c r="H17" s="94"/>
      <c r="I17" s="94"/>
      <c r="J17" s="94"/>
      <c r="K17" s="94"/>
      <c r="L17" s="94"/>
      <c r="M17" s="94"/>
      <c r="N17" s="94"/>
      <c r="O17" s="94"/>
      <c r="P17" s="94"/>
      <c r="Q17" s="94"/>
      <c r="R17" s="94"/>
      <c r="S17" s="94"/>
      <c r="T17" s="94"/>
      <c r="U17" s="558"/>
      <c r="V17" s="558"/>
      <c r="W17" s="558"/>
      <c r="X17" s="558"/>
    </row>
    <row r="18" spans="1:24" ht="20.25" customHeight="1">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row>
    <row r="19" spans="1:24" ht="18" customHeight="1">
      <c r="A19" s="94"/>
      <c r="B19" s="94"/>
      <c r="C19" s="94"/>
      <c r="D19" s="94"/>
      <c r="E19" s="94"/>
      <c r="F19" s="94"/>
      <c r="G19" s="94"/>
      <c r="H19" s="94"/>
      <c r="I19" s="94"/>
      <c r="J19" s="94"/>
      <c r="K19" s="94"/>
      <c r="L19" s="94"/>
      <c r="M19" s="94"/>
      <c r="N19" s="94"/>
      <c r="O19" s="94"/>
      <c r="P19" s="94"/>
      <c r="Q19" s="94"/>
      <c r="R19" s="94"/>
      <c r="S19" s="94"/>
      <c r="T19" s="94"/>
      <c r="U19" s="558"/>
      <c r="V19" s="558"/>
      <c r="W19" s="558"/>
      <c r="X19" s="558"/>
    </row>
    <row r="20" spans="1:24" ht="20.2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row>
    <row r="21" spans="1:24" ht="18" customHeight="1">
      <c r="A21" s="94"/>
      <c r="B21" s="94"/>
      <c r="C21" s="94"/>
      <c r="D21" s="94"/>
      <c r="E21" s="94"/>
      <c r="F21" s="94"/>
      <c r="G21" s="94"/>
      <c r="H21" s="94"/>
      <c r="I21" s="94"/>
      <c r="J21" s="94"/>
      <c r="K21" s="94"/>
      <c r="L21" s="94"/>
      <c r="M21" s="94"/>
      <c r="N21" s="94"/>
      <c r="O21" s="94"/>
      <c r="P21" s="94"/>
      <c r="Q21" s="94"/>
      <c r="R21" s="94"/>
      <c r="S21" s="94"/>
      <c r="T21" s="94"/>
      <c r="U21" s="558"/>
      <c r="V21" s="558"/>
      <c r="W21" s="558"/>
      <c r="X21" s="558"/>
    </row>
    <row r="22" spans="1:24" ht="20.25" customHeight="1">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row>
    <row r="23" spans="1:24" ht="18" customHeight="1">
      <c r="A23" s="94"/>
      <c r="B23" s="94"/>
      <c r="C23" s="94"/>
      <c r="D23" s="94"/>
      <c r="E23" s="94"/>
      <c r="F23" s="94"/>
      <c r="G23" s="94"/>
      <c r="H23" s="94"/>
      <c r="I23" s="94"/>
      <c r="J23" s="94"/>
      <c r="K23" s="94"/>
      <c r="L23" s="94"/>
      <c r="M23" s="94"/>
      <c r="N23" s="94"/>
      <c r="O23" s="94"/>
      <c r="P23" s="94"/>
      <c r="Q23" s="94"/>
      <c r="R23" s="94"/>
      <c r="S23" s="94"/>
      <c r="T23" s="94"/>
      <c r="U23" s="558"/>
      <c r="V23" s="558"/>
      <c r="W23" s="558"/>
      <c r="X23" s="558"/>
    </row>
    <row r="24" spans="1:24" ht="20.25" customHeight="1">
      <c r="A24" s="551"/>
      <c r="B24" s="551"/>
      <c r="C24" s="551"/>
      <c r="D24" s="551"/>
      <c r="E24" s="551"/>
      <c r="F24" s="551"/>
      <c r="G24" s="551"/>
      <c r="H24" s="551"/>
      <c r="I24" s="551"/>
      <c r="J24" s="551"/>
      <c r="K24" s="551"/>
      <c r="L24" s="551"/>
      <c r="M24" s="551"/>
      <c r="N24" s="551"/>
      <c r="O24" s="551"/>
      <c r="P24" s="551"/>
      <c r="Q24" s="551"/>
      <c r="R24" s="551"/>
      <c r="S24" s="551"/>
      <c r="T24" s="551"/>
      <c r="U24" s="551"/>
      <c r="V24" s="551"/>
      <c r="W24" s="551"/>
      <c r="X24" s="551"/>
    </row>
    <row r="25" spans="1:24" ht="18" customHeight="1">
      <c r="A25" s="94"/>
      <c r="B25" s="94"/>
      <c r="C25" s="94"/>
      <c r="D25" s="94"/>
      <c r="E25" s="94"/>
      <c r="F25" s="94"/>
      <c r="G25" s="94"/>
      <c r="H25" s="94"/>
      <c r="I25" s="94"/>
      <c r="J25" s="94"/>
      <c r="K25" s="94"/>
      <c r="L25" s="94"/>
      <c r="M25" s="94"/>
      <c r="N25" s="94"/>
      <c r="O25" s="94"/>
      <c r="P25" s="94"/>
      <c r="Q25" s="94"/>
      <c r="R25" s="94"/>
      <c r="S25" s="94"/>
      <c r="T25" s="94"/>
      <c r="U25" s="558"/>
      <c r="V25" s="558"/>
      <c r="W25" s="558"/>
      <c r="X25" s="558"/>
    </row>
    <row r="26" spans="1:24" ht="20.2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row>
    <row r="27" spans="1:24" ht="18" customHeight="1">
      <c r="A27" s="94"/>
      <c r="B27" s="94"/>
      <c r="C27" s="94"/>
      <c r="D27" s="94"/>
      <c r="E27" s="94"/>
      <c r="F27" s="94"/>
      <c r="G27" s="94"/>
      <c r="H27" s="94"/>
      <c r="I27" s="94"/>
      <c r="J27" s="94"/>
      <c r="K27" s="94"/>
      <c r="L27" s="94"/>
      <c r="M27" s="94"/>
      <c r="N27" s="94"/>
      <c r="O27" s="94"/>
      <c r="P27" s="94"/>
      <c r="Q27" s="94"/>
      <c r="R27" s="94"/>
      <c r="S27" s="94"/>
      <c r="T27" s="94"/>
      <c r="U27" s="558"/>
      <c r="V27" s="558"/>
      <c r="W27" s="558"/>
      <c r="X27" s="558"/>
    </row>
    <row r="28" spans="1:24" ht="20.25" customHeight="1">
      <c r="A28" s="551"/>
      <c r="B28" s="551"/>
      <c r="C28" s="551"/>
      <c r="D28" s="551"/>
      <c r="E28" s="551"/>
      <c r="F28" s="551"/>
      <c r="G28" s="551"/>
      <c r="H28" s="551"/>
      <c r="I28" s="551"/>
      <c r="J28" s="551"/>
      <c r="K28" s="551"/>
      <c r="L28" s="551"/>
      <c r="M28" s="551"/>
      <c r="N28" s="551"/>
      <c r="O28" s="551"/>
      <c r="P28" s="551"/>
      <c r="Q28" s="551"/>
      <c r="R28" s="551"/>
      <c r="S28" s="551"/>
      <c r="T28" s="551"/>
      <c r="U28" s="551"/>
      <c r="V28" s="551"/>
      <c r="W28" s="551"/>
      <c r="X28" s="551"/>
    </row>
    <row r="29" spans="1:24" ht="18" customHeight="1">
      <c r="A29" s="94"/>
      <c r="B29" s="94"/>
      <c r="C29" s="94"/>
      <c r="D29" s="94"/>
      <c r="E29" s="94"/>
      <c r="F29" s="94"/>
      <c r="G29" s="94"/>
      <c r="H29" s="94"/>
      <c r="I29" s="94"/>
      <c r="J29" s="94"/>
      <c r="K29" s="94"/>
      <c r="L29" s="94"/>
      <c r="M29" s="94"/>
      <c r="N29" s="94"/>
      <c r="O29" s="94"/>
      <c r="P29" s="94"/>
      <c r="Q29" s="94"/>
      <c r="R29" s="94"/>
      <c r="S29" s="94"/>
      <c r="T29" s="94"/>
      <c r="U29" s="1130"/>
      <c r="V29" s="1130"/>
      <c r="W29" s="1130"/>
      <c r="X29" s="1130"/>
    </row>
    <row r="30" spans="1:24" ht="20.25" customHeight="1">
      <c r="A30" s="551"/>
      <c r="B30" s="551"/>
      <c r="C30" s="551"/>
      <c r="D30" s="551"/>
      <c r="E30" s="551"/>
      <c r="F30" s="551"/>
      <c r="G30" s="551"/>
      <c r="H30" s="551"/>
      <c r="I30" s="551"/>
      <c r="J30" s="551"/>
      <c r="K30" s="551"/>
      <c r="L30" s="551"/>
      <c r="M30" s="551"/>
      <c r="N30" s="551"/>
      <c r="O30" s="551"/>
      <c r="P30" s="551"/>
      <c r="Q30" s="551"/>
      <c r="R30" s="551"/>
      <c r="S30" s="551"/>
      <c r="T30" s="551"/>
      <c r="U30" s="551"/>
      <c r="V30" s="551"/>
      <c r="W30" s="551"/>
      <c r="X30" s="551"/>
    </row>
    <row r="31" spans="1:24" ht="18" customHeight="1">
      <c r="A31" s="94"/>
      <c r="B31" s="94"/>
      <c r="C31" s="94"/>
      <c r="D31" s="94"/>
      <c r="E31" s="94"/>
      <c r="F31" s="94"/>
      <c r="G31" s="94"/>
      <c r="H31" s="94"/>
      <c r="I31" s="94"/>
      <c r="J31" s="94"/>
      <c r="K31" s="94"/>
      <c r="L31" s="94"/>
      <c r="M31" s="94"/>
      <c r="N31" s="94"/>
      <c r="O31" s="94"/>
      <c r="P31" s="94"/>
      <c r="Q31" s="94"/>
      <c r="R31" s="94"/>
      <c r="S31" s="94"/>
      <c r="T31" s="94"/>
      <c r="U31" s="1130"/>
      <c r="V31" s="1130"/>
      <c r="W31" s="1130"/>
      <c r="X31" s="1130"/>
    </row>
    <row r="32" spans="1:24" ht="20.25" customHeight="1">
      <c r="A32" s="551"/>
      <c r="B32" s="551"/>
      <c r="C32" s="551"/>
      <c r="D32" s="551"/>
      <c r="E32" s="551"/>
      <c r="F32" s="551"/>
      <c r="G32" s="551"/>
      <c r="H32" s="551"/>
      <c r="I32" s="551"/>
      <c r="J32" s="551"/>
      <c r="K32" s="551"/>
      <c r="L32" s="551"/>
      <c r="M32" s="551"/>
      <c r="N32" s="551"/>
      <c r="O32" s="551"/>
      <c r="P32" s="551"/>
      <c r="Q32" s="551"/>
      <c r="R32" s="551"/>
      <c r="S32" s="551"/>
      <c r="T32" s="551"/>
      <c r="U32" s="551"/>
      <c r="V32" s="551"/>
      <c r="W32" s="551"/>
      <c r="X32" s="551"/>
    </row>
    <row r="33" spans="1:24" ht="18" customHeight="1">
      <c r="A33" s="94"/>
      <c r="B33" s="556"/>
      <c r="C33" s="556"/>
      <c r="D33" s="556"/>
      <c r="E33" s="556"/>
      <c r="F33" s="555" t="s">
        <v>318</v>
      </c>
      <c r="G33" s="556"/>
      <c r="H33" s="555" t="str">
        <f>様式7!$U$9</f>
        <v>令和　　年　　月　　日</v>
      </c>
      <c r="I33" s="556"/>
      <c r="J33" s="556"/>
      <c r="K33" s="556"/>
      <c r="L33" s="556"/>
      <c r="M33" s="556"/>
      <c r="N33" s="556"/>
      <c r="O33" s="556"/>
      <c r="P33" s="556"/>
      <c r="Q33" s="94"/>
      <c r="R33" s="94"/>
      <c r="S33" s="94"/>
      <c r="T33" s="94"/>
      <c r="U33" s="1130"/>
      <c r="V33" s="1130"/>
      <c r="W33" s="1130"/>
      <c r="X33" s="1130"/>
    </row>
    <row r="34" spans="1:24" ht="20.25" customHeight="1">
      <c r="A34" s="551"/>
      <c r="B34" s="551"/>
      <c r="C34" s="551"/>
      <c r="D34" s="551"/>
      <c r="E34" s="551"/>
      <c r="F34" s="551"/>
      <c r="G34" s="551"/>
      <c r="H34" s="551"/>
      <c r="I34" s="551"/>
      <c r="J34" s="551"/>
      <c r="K34" s="551"/>
      <c r="L34" s="551"/>
      <c r="M34" s="551"/>
      <c r="N34" s="551"/>
      <c r="O34" s="551"/>
      <c r="P34" s="551"/>
      <c r="Q34" s="551"/>
      <c r="R34" s="551"/>
      <c r="S34" s="551"/>
      <c r="T34" s="551"/>
      <c r="U34" s="551"/>
      <c r="V34" s="551"/>
      <c r="W34" s="551"/>
      <c r="X34" s="551"/>
    </row>
    <row r="35" spans="1:24" ht="18" customHeight="1">
      <c r="A35" s="94"/>
      <c r="B35" s="94"/>
      <c r="C35" s="94"/>
      <c r="D35" s="94"/>
      <c r="E35" s="94"/>
      <c r="F35" s="94"/>
      <c r="G35" s="94"/>
      <c r="H35" s="94"/>
      <c r="I35" s="94"/>
      <c r="J35" s="94"/>
      <c r="K35" s="94"/>
      <c r="L35" s="94"/>
      <c r="M35" s="94"/>
      <c r="N35" s="94"/>
      <c r="O35" s="94"/>
      <c r="P35" s="94"/>
      <c r="Q35" s="94"/>
      <c r="R35" s="94"/>
      <c r="S35" s="94"/>
      <c r="T35" s="94"/>
      <c r="U35" s="1130"/>
      <c r="V35" s="1130"/>
      <c r="W35" s="1130"/>
      <c r="X35" s="1130"/>
    </row>
    <row r="36" spans="1:24" ht="20.25" customHeight="1">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row>
    <row r="37" spans="1:24" ht="18" customHeight="1">
      <c r="A37" s="94"/>
      <c r="B37" s="94"/>
      <c r="C37" s="94"/>
      <c r="D37" s="94"/>
      <c r="E37" s="94"/>
      <c r="F37" s="94"/>
      <c r="G37" s="94"/>
      <c r="H37" s="94"/>
      <c r="I37" s="94"/>
      <c r="J37" s="94"/>
      <c r="K37" s="94"/>
      <c r="L37" s="94"/>
      <c r="M37" s="94"/>
      <c r="N37" s="94"/>
      <c r="O37" s="94"/>
      <c r="P37" s="94"/>
      <c r="Q37" s="94"/>
      <c r="R37" s="94"/>
      <c r="S37" s="94"/>
      <c r="T37" s="94"/>
      <c r="U37" s="558"/>
      <c r="V37" s="558"/>
      <c r="W37" s="558"/>
      <c r="X37" s="558"/>
    </row>
    <row r="38" spans="1:24" ht="20.25" customHeight="1">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row>
    <row r="39" spans="1:24" ht="18" customHeight="1">
      <c r="A39" s="94"/>
      <c r="B39" s="94"/>
      <c r="C39" s="94"/>
      <c r="D39" s="94"/>
      <c r="E39" s="94"/>
      <c r="F39" s="94"/>
      <c r="G39" s="94"/>
      <c r="H39" s="94"/>
      <c r="I39" s="94"/>
      <c r="J39" s="94"/>
      <c r="K39" s="94"/>
      <c r="L39" s="94"/>
      <c r="M39" s="94"/>
      <c r="N39" s="94"/>
      <c r="O39" s="94"/>
      <c r="P39" s="94"/>
      <c r="Q39" s="94"/>
      <c r="R39" s="94"/>
      <c r="S39" s="94"/>
      <c r="T39" s="94"/>
      <c r="U39" s="1130"/>
      <c r="V39" s="1130"/>
      <c r="W39" s="1130"/>
      <c r="X39" s="1130"/>
    </row>
    <row r="40" spans="1:24" ht="20.25" customHeight="1">
      <c r="A40" s="551"/>
      <c r="B40" s="551"/>
      <c r="C40" s="551"/>
      <c r="D40" s="551"/>
      <c r="E40" s="551"/>
      <c r="F40" s="551"/>
      <c r="G40" s="551"/>
      <c r="H40" s="551"/>
      <c r="I40" s="551"/>
      <c r="J40" s="551"/>
      <c r="K40" s="551"/>
      <c r="L40" s="551"/>
      <c r="M40" s="551"/>
      <c r="N40" s="551"/>
      <c r="O40" s="551"/>
      <c r="P40" s="551"/>
      <c r="Q40" s="551"/>
      <c r="R40" s="551"/>
      <c r="S40" s="551"/>
      <c r="T40" s="551"/>
      <c r="U40" s="551"/>
      <c r="V40" s="551"/>
      <c r="W40" s="551"/>
      <c r="X40" s="551"/>
    </row>
    <row r="41" spans="1:24" ht="18" customHeight="1">
      <c r="A41" s="94"/>
      <c r="B41" s="94"/>
      <c r="C41" s="94"/>
      <c r="D41" s="94"/>
      <c r="E41" s="94"/>
      <c r="F41" s="94"/>
      <c r="G41" s="94"/>
      <c r="H41" s="94"/>
      <c r="I41" s="94"/>
      <c r="J41" s="94"/>
      <c r="K41" s="94"/>
      <c r="L41" s="94"/>
      <c r="M41" s="94"/>
      <c r="N41" s="94"/>
      <c r="O41" s="94"/>
      <c r="P41" s="94"/>
      <c r="Q41" s="94"/>
      <c r="R41" s="94"/>
      <c r="S41" s="94"/>
      <c r="T41" s="94"/>
      <c r="U41" s="558"/>
      <c r="V41" s="558"/>
      <c r="W41" s="558"/>
      <c r="X41" s="55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551"/>
      <c r="R42" s="551"/>
      <c r="S42" s="551"/>
      <c r="T42" s="551"/>
      <c r="U42" s="551"/>
      <c r="V42" s="551"/>
      <c r="W42" s="551"/>
      <c r="X42" s="551"/>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29"/>
      <c r="V43" s="1129"/>
      <c r="W43" s="1129"/>
      <c r="X43" s="1129"/>
    </row>
    <row r="44" spans="1:24" ht="20.25" customHeight="1">
      <c r="A44" s="1126"/>
      <c r="B44" s="1126"/>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29"/>
      <c r="V45" s="1129"/>
      <c r="W45" s="1129"/>
      <c r="X45" s="1129"/>
    </row>
    <row r="46" spans="1:24" ht="20.25" customHeight="1">
      <c r="A46" s="1126"/>
      <c r="B46" s="1126"/>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29"/>
      <c r="V47" s="1129"/>
      <c r="W47" s="1129"/>
      <c r="X47" s="1129"/>
    </row>
    <row r="48" spans="1:24" ht="20.25" customHeight="1">
      <c r="A48" s="1126"/>
      <c r="B48" s="1126"/>
      <c r="C48" s="1126"/>
      <c r="D48" s="1126"/>
      <c r="E48" s="1126"/>
      <c r="F48" s="1126"/>
      <c r="G48" s="1126"/>
      <c r="H48" s="1126"/>
      <c r="I48" s="1126"/>
      <c r="J48" s="1126"/>
      <c r="K48" s="1126"/>
      <c r="L48" s="1126"/>
      <c r="M48" s="1126"/>
      <c r="N48" s="1126"/>
      <c r="O48" s="1126"/>
      <c r="P48" s="1126"/>
      <c r="Q48" s="1126"/>
      <c r="R48" s="1126"/>
      <c r="S48" s="1126"/>
      <c r="T48" s="1126"/>
      <c r="U48" s="1126"/>
      <c r="V48" s="1126"/>
      <c r="W48" s="1126"/>
      <c r="X48" s="1126"/>
    </row>
    <row r="49" spans="1:24" ht="14.4">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4">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26">
    <mergeCell ref="O1:P1"/>
    <mergeCell ref="A12:P12"/>
    <mergeCell ref="U45:X45"/>
    <mergeCell ref="A46:X46"/>
    <mergeCell ref="U47:X47"/>
    <mergeCell ref="U1:X1"/>
    <mergeCell ref="A2:X2"/>
    <mergeCell ref="U3:X3"/>
    <mergeCell ref="A4:X4"/>
    <mergeCell ref="U5:X5"/>
    <mergeCell ref="A6:X6"/>
    <mergeCell ref="U7:X7"/>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s>
  <phoneticPr fontId="5"/>
  <dataValidations xWindow="378" yWindow="507" count="1">
    <dataValidation type="list" allowBlank="1" showInputMessage="1" showErrorMessage="1" prompt="選択してください" sqref="A12:P12" xr:uid="{00000000-0002-0000-0100-000000000000}">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58"/>
  <sheetViews>
    <sheetView view="pageBreakPreview" topLeftCell="A19" zoomScaleNormal="70" zoomScaleSheetLayoutView="100" workbookViewId="0">
      <selection activeCell="B4" sqref="B4:O39"/>
    </sheetView>
  </sheetViews>
  <sheetFormatPr defaultRowHeight="13.2"/>
  <cols>
    <col min="1" max="18" width="5.33203125" customWidth="1"/>
    <col min="19" max="19" width="3.6640625" customWidth="1"/>
    <col min="20" max="20" width="2.88671875" customWidth="1"/>
    <col min="21" max="21" width="3.6640625" customWidth="1"/>
    <col min="22" max="22" width="2.88671875" customWidth="1"/>
    <col min="23" max="23" width="3.6640625" customWidth="1"/>
    <col min="24" max="24" width="3.33203125" customWidth="1"/>
    <col min="257" max="258" width="3.6640625" customWidth="1"/>
    <col min="259" max="259" width="6.88671875" customWidth="1"/>
    <col min="260" max="260" width="4.109375" customWidth="1"/>
    <col min="261" max="261" width="3.77734375" customWidth="1"/>
    <col min="262" max="262" width="2.88671875" customWidth="1"/>
    <col min="263" max="263" width="3.6640625" customWidth="1"/>
    <col min="264" max="264" width="2.88671875" customWidth="1"/>
    <col min="265" max="265" width="3.6640625" customWidth="1"/>
    <col min="266" max="266" width="2.88671875" customWidth="1"/>
    <col min="267" max="267" width="3.6640625" customWidth="1"/>
    <col min="268" max="268" width="2.88671875" customWidth="1"/>
    <col min="269" max="269" width="4.109375" customWidth="1"/>
    <col min="270" max="270" width="4.6640625" customWidth="1"/>
    <col min="271" max="271" width="3.6640625" customWidth="1"/>
    <col min="272" max="272" width="2.88671875" customWidth="1"/>
    <col min="273" max="273" width="3.6640625" customWidth="1"/>
    <col min="274" max="274" width="2.88671875" customWidth="1"/>
    <col min="275" max="275" width="3.6640625" customWidth="1"/>
    <col min="276" max="276" width="2.88671875" customWidth="1"/>
    <col min="277" max="277" width="3.6640625" customWidth="1"/>
    <col min="278" max="278" width="2.88671875" customWidth="1"/>
    <col min="279" max="279" width="3.6640625" customWidth="1"/>
    <col min="280" max="280" width="3.33203125" customWidth="1"/>
    <col min="513" max="514" width="3.6640625" customWidth="1"/>
    <col min="515" max="515" width="6.88671875" customWidth="1"/>
    <col min="516" max="516" width="4.109375" customWidth="1"/>
    <col min="517" max="517" width="3.77734375" customWidth="1"/>
    <col min="518" max="518" width="2.88671875" customWidth="1"/>
    <col min="519" max="519" width="3.6640625" customWidth="1"/>
    <col min="520" max="520" width="2.88671875" customWidth="1"/>
    <col min="521" max="521" width="3.6640625" customWidth="1"/>
    <col min="522" max="522" width="2.88671875" customWidth="1"/>
    <col min="523" max="523" width="3.6640625" customWidth="1"/>
    <col min="524" max="524" width="2.88671875" customWidth="1"/>
    <col min="525" max="525" width="4.109375" customWidth="1"/>
    <col min="526" max="526" width="4.6640625" customWidth="1"/>
    <col min="527" max="527" width="3.6640625" customWidth="1"/>
    <col min="528" max="528" width="2.88671875" customWidth="1"/>
    <col min="529" max="529" width="3.6640625" customWidth="1"/>
    <col min="530" max="530" width="2.88671875" customWidth="1"/>
    <col min="531" max="531" width="3.6640625" customWidth="1"/>
    <col min="532" max="532" width="2.88671875" customWidth="1"/>
    <col min="533" max="533" width="3.6640625" customWidth="1"/>
    <col min="534" max="534" width="2.88671875" customWidth="1"/>
    <col min="535" max="535" width="3.6640625" customWidth="1"/>
    <col min="536" max="536" width="3.33203125" customWidth="1"/>
    <col min="769" max="770" width="3.6640625" customWidth="1"/>
    <col min="771" max="771" width="6.88671875" customWidth="1"/>
    <col min="772" max="772" width="4.109375" customWidth="1"/>
    <col min="773" max="773" width="3.77734375" customWidth="1"/>
    <col min="774" max="774" width="2.88671875" customWidth="1"/>
    <col min="775" max="775" width="3.6640625" customWidth="1"/>
    <col min="776" max="776" width="2.88671875" customWidth="1"/>
    <col min="777" max="777" width="3.6640625" customWidth="1"/>
    <col min="778" max="778" width="2.88671875" customWidth="1"/>
    <col min="779" max="779" width="3.6640625" customWidth="1"/>
    <col min="780" max="780" width="2.88671875" customWidth="1"/>
    <col min="781" max="781" width="4.109375" customWidth="1"/>
    <col min="782" max="782" width="4.6640625" customWidth="1"/>
    <col min="783" max="783" width="3.6640625" customWidth="1"/>
    <col min="784" max="784" width="2.88671875" customWidth="1"/>
    <col min="785" max="785" width="3.6640625" customWidth="1"/>
    <col min="786" max="786" width="2.88671875" customWidth="1"/>
    <col min="787" max="787" width="3.6640625" customWidth="1"/>
    <col min="788" max="788" width="2.88671875" customWidth="1"/>
    <col min="789" max="789" width="3.6640625" customWidth="1"/>
    <col min="790" max="790" width="2.88671875" customWidth="1"/>
    <col min="791" max="791" width="3.6640625" customWidth="1"/>
    <col min="792" max="792" width="3.33203125" customWidth="1"/>
    <col min="1025" max="1026" width="3.6640625" customWidth="1"/>
    <col min="1027" max="1027" width="6.88671875" customWidth="1"/>
    <col min="1028" max="1028" width="4.109375" customWidth="1"/>
    <col min="1029" max="1029" width="3.77734375" customWidth="1"/>
    <col min="1030" max="1030" width="2.88671875" customWidth="1"/>
    <col min="1031" max="1031" width="3.6640625" customWidth="1"/>
    <col min="1032" max="1032" width="2.88671875" customWidth="1"/>
    <col min="1033" max="1033" width="3.6640625" customWidth="1"/>
    <col min="1034" max="1034" width="2.88671875" customWidth="1"/>
    <col min="1035" max="1035" width="3.6640625" customWidth="1"/>
    <col min="1036" max="1036" width="2.88671875" customWidth="1"/>
    <col min="1037" max="1037" width="4.109375" customWidth="1"/>
    <col min="1038" max="1038" width="4.6640625" customWidth="1"/>
    <col min="1039" max="1039" width="3.6640625" customWidth="1"/>
    <col min="1040" max="1040" width="2.88671875" customWidth="1"/>
    <col min="1041" max="1041" width="3.6640625" customWidth="1"/>
    <col min="1042" max="1042" width="2.88671875" customWidth="1"/>
    <col min="1043" max="1043" width="3.6640625" customWidth="1"/>
    <col min="1044" max="1044" width="2.88671875" customWidth="1"/>
    <col min="1045" max="1045" width="3.6640625" customWidth="1"/>
    <col min="1046" max="1046" width="2.88671875" customWidth="1"/>
    <col min="1047" max="1047" width="3.6640625" customWidth="1"/>
    <col min="1048" max="1048" width="3.33203125" customWidth="1"/>
    <col min="1281" max="1282" width="3.6640625" customWidth="1"/>
    <col min="1283" max="1283" width="6.88671875" customWidth="1"/>
    <col min="1284" max="1284" width="4.109375" customWidth="1"/>
    <col min="1285" max="1285" width="3.77734375" customWidth="1"/>
    <col min="1286" max="1286" width="2.88671875" customWidth="1"/>
    <col min="1287" max="1287" width="3.6640625" customWidth="1"/>
    <col min="1288" max="1288" width="2.88671875" customWidth="1"/>
    <col min="1289" max="1289" width="3.6640625" customWidth="1"/>
    <col min="1290" max="1290" width="2.88671875" customWidth="1"/>
    <col min="1291" max="1291" width="3.6640625" customWidth="1"/>
    <col min="1292" max="1292" width="2.88671875" customWidth="1"/>
    <col min="1293" max="1293" width="4.109375" customWidth="1"/>
    <col min="1294" max="1294" width="4.6640625" customWidth="1"/>
    <col min="1295" max="1295" width="3.6640625" customWidth="1"/>
    <col min="1296" max="1296" width="2.88671875" customWidth="1"/>
    <col min="1297" max="1297" width="3.6640625" customWidth="1"/>
    <col min="1298" max="1298" width="2.88671875" customWidth="1"/>
    <col min="1299" max="1299" width="3.6640625" customWidth="1"/>
    <col min="1300" max="1300" width="2.88671875" customWidth="1"/>
    <col min="1301" max="1301" width="3.6640625" customWidth="1"/>
    <col min="1302" max="1302" width="2.88671875" customWidth="1"/>
    <col min="1303" max="1303" width="3.6640625" customWidth="1"/>
    <col min="1304" max="1304" width="3.33203125" customWidth="1"/>
    <col min="1537" max="1538" width="3.6640625" customWidth="1"/>
    <col min="1539" max="1539" width="6.88671875" customWidth="1"/>
    <col min="1540" max="1540" width="4.109375" customWidth="1"/>
    <col min="1541" max="1541" width="3.77734375" customWidth="1"/>
    <col min="1542" max="1542" width="2.88671875" customWidth="1"/>
    <col min="1543" max="1543" width="3.6640625" customWidth="1"/>
    <col min="1544" max="1544" width="2.88671875" customWidth="1"/>
    <col min="1545" max="1545" width="3.6640625" customWidth="1"/>
    <col min="1546" max="1546" width="2.88671875" customWidth="1"/>
    <col min="1547" max="1547" width="3.6640625" customWidth="1"/>
    <col min="1548" max="1548" width="2.88671875" customWidth="1"/>
    <col min="1549" max="1549" width="4.109375" customWidth="1"/>
    <col min="1550" max="1550" width="4.6640625" customWidth="1"/>
    <col min="1551" max="1551" width="3.6640625" customWidth="1"/>
    <col min="1552" max="1552" width="2.88671875" customWidth="1"/>
    <col min="1553" max="1553" width="3.6640625" customWidth="1"/>
    <col min="1554" max="1554" width="2.88671875" customWidth="1"/>
    <col min="1555" max="1555" width="3.6640625" customWidth="1"/>
    <col min="1556" max="1556" width="2.88671875" customWidth="1"/>
    <col min="1557" max="1557" width="3.6640625" customWidth="1"/>
    <col min="1558" max="1558" width="2.88671875" customWidth="1"/>
    <col min="1559" max="1559" width="3.6640625" customWidth="1"/>
    <col min="1560" max="1560" width="3.33203125" customWidth="1"/>
    <col min="1793" max="1794" width="3.6640625" customWidth="1"/>
    <col min="1795" max="1795" width="6.88671875" customWidth="1"/>
    <col min="1796" max="1796" width="4.109375" customWidth="1"/>
    <col min="1797" max="1797" width="3.77734375" customWidth="1"/>
    <col min="1798" max="1798" width="2.88671875" customWidth="1"/>
    <col min="1799" max="1799" width="3.6640625" customWidth="1"/>
    <col min="1800" max="1800" width="2.88671875" customWidth="1"/>
    <col min="1801" max="1801" width="3.6640625" customWidth="1"/>
    <col min="1802" max="1802" width="2.88671875" customWidth="1"/>
    <col min="1803" max="1803" width="3.6640625" customWidth="1"/>
    <col min="1804" max="1804" width="2.88671875" customWidth="1"/>
    <col min="1805" max="1805" width="4.109375" customWidth="1"/>
    <col min="1806" max="1806" width="4.6640625" customWidth="1"/>
    <col min="1807" max="1807" width="3.6640625" customWidth="1"/>
    <col min="1808" max="1808" width="2.88671875" customWidth="1"/>
    <col min="1809" max="1809" width="3.6640625" customWidth="1"/>
    <col min="1810" max="1810" width="2.88671875" customWidth="1"/>
    <col min="1811" max="1811" width="3.6640625" customWidth="1"/>
    <col min="1812" max="1812" width="2.88671875" customWidth="1"/>
    <col min="1813" max="1813" width="3.6640625" customWidth="1"/>
    <col min="1814" max="1814" width="2.88671875" customWidth="1"/>
    <col min="1815" max="1815" width="3.6640625" customWidth="1"/>
    <col min="1816" max="1816" width="3.33203125" customWidth="1"/>
    <col min="2049" max="2050" width="3.6640625" customWidth="1"/>
    <col min="2051" max="2051" width="6.88671875" customWidth="1"/>
    <col min="2052" max="2052" width="4.109375" customWidth="1"/>
    <col min="2053" max="2053" width="3.77734375" customWidth="1"/>
    <col min="2054" max="2054" width="2.88671875" customWidth="1"/>
    <col min="2055" max="2055" width="3.6640625" customWidth="1"/>
    <col min="2056" max="2056" width="2.88671875" customWidth="1"/>
    <col min="2057" max="2057" width="3.6640625" customWidth="1"/>
    <col min="2058" max="2058" width="2.88671875" customWidth="1"/>
    <col min="2059" max="2059" width="3.6640625" customWidth="1"/>
    <col min="2060" max="2060" width="2.88671875" customWidth="1"/>
    <col min="2061" max="2061" width="4.109375" customWidth="1"/>
    <col min="2062" max="2062" width="4.6640625" customWidth="1"/>
    <col min="2063" max="2063" width="3.6640625" customWidth="1"/>
    <col min="2064" max="2064" width="2.88671875" customWidth="1"/>
    <col min="2065" max="2065" width="3.6640625" customWidth="1"/>
    <col min="2066" max="2066" width="2.88671875" customWidth="1"/>
    <col min="2067" max="2067" width="3.6640625" customWidth="1"/>
    <col min="2068" max="2068" width="2.88671875" customWidth="1"/>
    <col min="2069" max="2069" width="3.6640625" customWidth="1"/>
    <col min="2070" max="2070" width="2.88671875" customWidth="1"/>
    <col min="2071" max="2071" width="3.6640625" customWidth="1"/>
    <col min="2072" max="2072" width="3.33203125" customWidth="1"/>
    <col min="2305" max="2306" width="3.6640625" customWidth="1"/>
    <col min="2307" max="2307" width="6.88671875" customWidth="1"/>
    <col min="2308" max="2308" width="4.109375" customWidth="1"/>
    <col min="2309" max="2309" width="3.77734375" customWidth="1"/>
    <col min="2310" max="2310" width="2.88671875" customWidth="1"/>
    <col min="2311" max="2311" width="3.6640625" customWidth="1"/>
    <col min="2312" max="2312" width="2.88671875" customWidth="1"/>
    <col min="2313" max="2313" width="3.6640625" customWidth="1"/>
    <col min="2314" max="2314" width="2.88671875" customWidth="1"/>
    <col min="2315" max="2315" width="3.6640625" customWidth="1"/>
    <col min="2316" max="2316" width="2.88671875" customWidth="1"/>
    <col min="2317" max="2317" width="4.109375" customWidth="1"/>
    <col min="2318" max="2318" width="4.6640625" customWidth="1"/>
    <col min="2319" max="2319" width="3.6640625" customWidth="1"/>
    <col min="2320" max="2320" width="2.88671875" customWidth="1"/>
    <col min="2321" max="2321" width="3.6640625" customWidth="1"/>
    <col min="2322" max="2322" width="2.88671875" customWidth="1"/>
    <col min="2323" max="2323" width="3.6640625" customWidth="1"/>
    <col min="2324" max="2324" width="2.88671875" customWidth="1"/>
    <col min="2325" max="2325" width="3.6640625" customWidth="1"/>
    <col min="2326" max="2326" width="2.88671875" customWidth="1"/>
    <col min="2327" max="2327" width="3.6640625" customWidth="1"/>
    <col min="2328" max="2328" width="3.33203125" customWidth="1"/>
    <col min="2561" max="2562" width="3.6640625" customWidth="1"/>
    <col min="2563" max="2563" width="6.88671875" customWidth="1"/>
    <col min="2564" max="2564" width="4.109375" customWidth="1"/>
    <col min="2565" max="2565" width="3.77734375" customWidth="1"/>
    <col min="2566" max="2566" width="2.88671875" customWidth="1"/>
    <col min="2567" max="2567" width="3.6640625" customWidth="1"/>
    <col min="2568" max="2568" width="2.88671875" customWidth="1"/>
    <col min="2569" max="2569" width="3.6640625" customWidth="1"/>
    <col min="2570" max="2570" width="2.88671875" customWidth="1"/>
    <col min="2571" max="2571" width="3.6640625" customWidth="1"/>
    <col min="2572" max="2572" width="2.88671875" customWidth="1"/>
    <col min="2573" max="2573" width="4.109375" customWidth="1"/>
    <col min="2574" max="2574" width="4.6640625" customWidth="1"/>
    <col min="2575" max="2575" width="3.6640625" customWidth="1"/>
    <col min="2576" max="2576" width="2.88671875" customWidth="1"/>
    <col min="2577" max="2577" width="3.6640625" customWidth="1"/>
    <col min="2578" max="2578" width="2.88671875" customWidth="1"/>
    <col min="2579" max="2579" width="3.6640625" customWidth="1"/>
    <col min="2580" max="2580" width="2.88671875" customWidth="1"/>
    <col min="2581" max="2581" width="3.6640625" customWidth="1"/>
    <col min="2582" max="2582" width="2.88671875" customWidth="1"/>
    <col min="2583" max="2583" width="3.6640625" customWidth="1"/>
    <col min="2584" max="2584" width="3.33203125" customWidth="1"/>
    <col min="2817" max="2818" width="3.6640625" customWidth="1"/>
    <col min="2819" max="2819" width="6.88671875" customWidth="1"/>
    <col min="2820" max="2820" width="4.109375" customWidth="1"/>
    <col min="2821" max="2821" width="3.77734375" customWidth="1"/>
    <col min="2822" max="2822" width="2.88671875" customWidth="1"/>
    <col min="2823" max="2823" width="3.6640625" customWidth="1"/>
    <col min="2824" max="2824" width="2.88671875" customWidth="1"/>
    <col min="2825" max="2825" width="3.6640625" customWidth="1"/>
    <col min="2826" max="2826" width="2.88671875" customWidth="1"/>
    <col min="2827" max="2827" width="3.6640625" customWidth="1"/>
    <col min="2828" max="2828" width="2.88671875" customWidth="1"/>
    <col min="2829" max="2829" width="4.109375" customWidth="1"/>
    <col min="2830" max="2830" width="4.6640625" customWidth="1"/>
    <col min="2831" max="2831" width="3.6640625" customWidth="1"/>
    <col min="2832" max="2832" width="2.88671875" customWidth="1"/>
    <col min="2833" max="2833" width="3.6640625" customWidth="1"/>
    <col min="2834" max="2834" width="2.88671875" customWidth="1"/>
    <col min="2835" max="2835" width="3.6640625" customWidth="1"/>
    <col min="2836" max="2836" width="2.88671875" customWidth="1"/>
    <col min="2837" max="2837" width="3.6640625" customWidth="1"/>
    <col min="2838" max="2838" width="2.88671875" customWidth="1"/>
    <col min="2839" max="2839" width="3.6640625" customWidth="1"/>
    <col min="2840" max="2840" width="3.33203125" customWidth="1"/>
    <col min="3073" max="3074" width="3.6640625" customWidth="1"/>
    <col min="3075" max="3075" width="6.88671875" customWidth="1"/>
    <col min="3076" max="3076" width="4.109375" customWidth="1"/>
    <col min="3077" max="3077" width="3.77734375" customWidth="1"/>
    <col min="3078" max="3078" width="2.88671875" customWidth="1"/>
    <col min="3079" max="3079" width="3.6640625" customWidth="1"/>
    <col min="3080" max="3080" width="2.88671875" customWidth="1"/>
    <col min="3081" max="3081" width="3.6640625" customWidth="1"/>
    <col min="3082" max="3082" width="2.88671875" customWidth="1"/>
    <col min="3083" max="3083" width="3.6640625" customWidth="1"/>
    <col min="3084" max="3084" width="2.88671875" customWidth="1"/>
    <col min="3085" max="3085" width="4.109375" customWidth="1"/>
    <col min="3086" max="3086" width="4.6640625" customWidth="1"/>
    <col min="3087" max="3087" width="3.6640625" customWidth="1"/>
    <col min="3088" max="3088" width="2.88671875" customWidth="1"/>
    <col min="3089" max="3089" width="3.6640625" customWidth="1"/>
    <col min="3090" max="3090" width="2.88671875" customWidth="1"/>
    <col min="3091" max="3091" width="3.6640625" customWidth="1"/>
    <col min="3092" max="3092" width="2.88671875" customWidth="1"/>
    <col min="3093" max="3093" width="3.6640625" customWidth="1"/>
    <col min="3094" max="3094" width="2.88671875" customWidth="1"/>
    <col min="3095" max="3095" width="3.6640625" customWidth="1"/>
    <col min="3096" max="3096" width="3.33203125" customWidth="1"/>
    <col min="3329" max="3330" width="3.6640625" customWidth="1"/>
    <col min="3331" max="3331" width="6.88671875" customWidth="1"/>
    <col min="3332" max="3332" width="4.109375" customWidth="1"/>
    <col min="3333" max="3333" width="3.77734375" customWidth="1"/>
    <col min="3334" max="3334" width="2.88671875" customWidth="1"/>
    <col min="3335" max="3335" width="3.6640625" customWidth="1"/>
    <col min="3336" max="3336" width="2.88671875" customWidth="1"/>
    <col min="3337" max="3337" width="3.6640625" customWidth="1"/>
    <col min="3338" max="3338" width="2.88671875" customWidth="1"/>
    <col min="3339" max="3339" width="3.6640625" customWidth="1"/>
    <col min="3340" max="3340" width="2.88671875" customWidth="1"/>
    <col min="3341" max="3341" width="4.109375" customWidth="1"/>
    <col min="3342" max="3342" width="4.6640625" customWidth="1"/>
    <col min="3343" max="3343" width="3.6640625" customWidth="1"/>
    <col min="3344" max="3344" width="2.88671875" customWidth="1"/>
    <col min="3345" max="3345" width="3.6640625" customWidth="1"/>
    <col min="3346" max="3346" width="2.88671875" customWidth="1"/>
    <col min="3347" max="3347" width="3.6640625" customWidth="1"/>
    <col min="3348" max="3348" width="2.88671875" customWidth="1"/>
    <col min="3349" max="3349" width="3.6640625" customWidth="1"/>
    <col min="3350" max="3350" width="2.88671875" customWidth="1"/>
    <col min="3351" max="3351" width="3.6640625" customWidth="1"/>
    <col min="3352" max="3352" width="3.33203125" customWidth="1"/>
    <col min="3585" max="3586" width="3.6640625" customWidth="1"/>
    <col min="3587" max="3587" width="6.88671875" customWidth="1"/>
    <col min="3588" max="3588" width="4.109375" customWidth="1"/>
    <col min="3589" max="3589" width="3.77734375" customWidth="1"/>
    <col min="3590" max="3590" width="2.88671875" customWidth="1"/>
    <col min="3591" max="3591" width="3.6640625" customWidth="1"/>
    <col min="3592" max="3592" width="2.88671875" customWidth="1"/>
    <col min="3593" max="3593" width="3.6640625" customWidth="1"/>
    <col min="3594" max="3594" width="2.88671875" customWidth="1"/>
    <col min="3595" max="3595" width="3.6640625" customWidth="1"/>
    <col min="3596" max="3596" width="2.88671875" customWidth="1"/>
    <col min="3597" max="3597" width="4.109375" customWidth="1"/>
    <col min="3598" max="3598" width="4.6640625" customWidth="1"/>
    <col min="3599" max="3599" width="3.6640625" customWidth="1"/>
    <col min="3600" max="3600" width="2.88671875" customWidth="1"/>
    <col min="3601" max="3601" width="3.6640625" customWidth="1"/>
    <col min="3602" max="3602" width="2.88671875" customWidth="1"/>
    <col min="3603" max="3603" width="3.6640625" customWidth="1"/>
    <col min="3604" max="3604" width="2.88671875" customWidth="1"/>
    <col min="3605" max="3605" width="3.6640625" customWidth="1"/>
    <col min="3606" max="3606" width="2.88671875" customWidth="1"/>
    <col min="3607" max="3607" width="3.6640625" customWidth="1"/>
    <col min="3608" max="3608" width="3.33203125" customWidth="1"/>
    <col min="3841" max="3842" width="3.6640625" customWidth="1"/>
    <col min="3843" max="3843" width="6.88671875" customWidth="1"/>
    <col min="3844" max="3844" width="4.109375" customWidth="1"/>
    <col min="3845" max="3845" width="3.77734375" customWidth="1"/>
    <col min="3846" max="3846" width="2.88671875" customWidth="1"/>
    <col min="3847" max="3847" width="3.6640625" customWidth="1"/>
    <col min="3848" max="3848" width="2.88671875" customWidth="1"/>
    <col min="3849" max="3849" width="3.6640625" customWidth="1"/>
    <col min="3850" max="3850" width="2.88671875" customWidth="1"/>
    <col min="3851" max="3851" width="3.6640625" customWidth="1"/>
    <col min="3852" max="3852" width="2.88671875" customWidth="1"/>
    <col min="3853" max="3853" width="4.109375" customWidth="1"/>
    <col min="3854" max="3854" width="4.6640625" customWidth="1"/>
    <col min="3855" max="3855" width="3.6640625" customWidth="1"/>
    <col min="3856" max="3856" width="2.88671875" customWidth="1"/>
    <col min="3857" max="3857" width="3.6640625" customWidth="1"/>
    <col min="3858" max="3858" width="2.88671875" customWidth="1"/>
    <col min="3859" max="3859" width="3.6640625" customWidth="1"/>
    <col min="3860" max="3860" width="2.88671875" customWidth="1"/>
    <col min="3861" max="3861" width="3.6640625" customWidth="1"/>
    <col min="3862" max="3862" width="2.88671875" customWidth="1"/>
    <col min="3863" max="3863" width="3.6640625" customWidth="1"/>
    <col min="3864" max="3864" width="3.33203125" customWidth="1"/>
    <col min="4097" max="4098" width="3.6640625" customWidth="1"/>
    <col min="4099" max="4099" width="6.88671875" customWidth="1"/>
    <col min="4100" max="4100" width="4.109375" customWidth="1"/>
    <col min="4101" max="4101" width="3.77734375" customWidth="1"/>
    <col min="4102" max="4102" width="2.88671875" customWidth="1"/>
    <col min="4103" max="4103" width="3.6640625" customWidth="1"/>
    <col min="4104" max="4104" width="2.88671875" customWidth="1"/>
    <col min="4105" max="4105" width="3.6640625" customWidth="1"/>
    <col min="4106" max="4106" width="2.88671875" customWidth="1"/>
    <col min="4107" max="4107" width="3.6640625" customWidth="1"/>
    <col min="4108" max="4108" width="2.88671875" customWidth="1"/>
    <col min="4109" max="4109" width="4.109375" customWidth="1"/>
    <col min="4110" max="4110" width="4.6640625" customWidth="1"/>
    <col min="4111" max="4111" width="3.6640625" customWidth="1"/>
    <col min="4112" max="4112" width="2.88671875" customWidth="1"/>
    <col min="4113" max="4113" width="3.6640625" customWidth="1"/>
    <col min="4114" max="4114" width="2.88671875" customWidth="1"/>
    <col min="4115" max="4115" width="3.6640625" customWidth="1"/>
    <col min="4116" max="4116" width="2.88671875" customWidth="1"/>
    <col min="4117" max="4117" width="3.6640625" customWidth="1"/>
    <col min="4118" max="4118" width="2.88671875" customWidth="1"/>
    <col min="4119" max="4119" width="3.6640625" customWidth="1"/>
    <col min="4120" max="4120" width="3.33203125" customWidth="1"/>
    <col min="4353" max="4354" width="3.6640625" customWidth="1"/>
    <col min="4355" max="4355" width="6.88671875" customWidth="1"/>
    <col min="4356" max="4356" width="4.109375" customWidth="1"/>
    <col min="4357" max="4357" width="3.77734375" customWidth="1"/>
    <col min="4358" max="4358" width="2.88671875" customWidth="1"/>
    <col min="4359" max="4359" width="3.6640625" customWidth="1"/>
    <col min="4360" max="4360" width="2.88671875" customWidth="1"/>
    <col min="4361" max="4361" width="3.6640625" customWidth="1"/>
    <col min="4362" max="4362" width="2.88671875" customWidth="1"/>
    <col min="4363" max="4363" width="3.6640625" customWidth="1"/>
    <col min="4364" max="4364" width="2.88671875" customWidth="1"/>
    <col min="4365" max="4365" width="4.109375" customWidth="1"/>
    <col min="4366" max="4366" width="4.6640625" customWidth="1"/>
    <col min="4367" max="4367" width="3.6640625" customWidth="1"/>
    <col min="4368" max="4368" width="2.88671875" customWidth="1"/>
    <col min="4369" max="4369" width="3.6640625" customWidth="1"/>
    <col min="4370" max="4370" width="2.88671875" customWidth="1"/>
    <col min="4371" max="4371" width="3.6640625" customWidth="1"/>
    <col min="4372" max="4372" width="2.88671875" customWidth="1"/>
    <col min="4373" max="4373" width="3.6640625" customWidth="1"/>
    <col min="4374" max="4374" width="2.88671875" customWidth="1"/>
    <col min="4375" max="4375" width="3.6640625" customWidth="1"/>
    <col min="4376" max="4376" width="3.33203125" customWidth="1"/>
    <col min="4609" max="4610" width="3.6640625" customWidth="1"/>
    <col min="4611" max="4611" width="6.88671875" customWidth="1"/>
    <col min="4612" max="4612" width="4.109375" customWidth="1"/>
    <col min="4613" max="4613" width="3.77734375" customWidth="1"/>
    <col min="4614" max="4614" width="2.88671875" customWidth="1"/>
    <col min="4615" max="4615" width="3.6640625" customWidth="1"/>
    <col min="4616" max="4616" width="2.88671875" customWidth="1"/>
    <col min="4617" max="4617" width="3.6640625" customWidth="1"/>
    <col min="4618" max="4618" width="2.88671875" customWidth="1"/>
    <col min="4619" max="4619" width="3.6640625" customWidth="1"/>
    <col min="4620" max="4620" width="2.88671875" customWidth="1"/>
    <col min="4621" max="4621" width="4.109375" customWidth="1"/>
    <col min="4622" max="4622" width="4.6640625" customWidth="1"/>
    <col min="4623" max="4623" width="3.6640625" customWidth="1"/>
    <col min="4624" max="4624" width="2.88671875" customWidth="1"/>
    <col min="4625" max="4625" width="3.6640625" customWidth="1"/>
    <col min="4626" max="4626" width="2.88671875" customWidth="1"/>
    <col min="4627" max="4627" width="3.6640625" customWidth="1"/>
    <col min="4628" max="4628" width="2.88671875" customWidth="1"/>
    <col min="4629" max="4629" width="3.6640625" customWidth="1"/>
    <col min="4630" max="4630" width="2.88671875" customWidth="1"/>
    <col min="4631" max="4631" width="3.6640625" customWidth="1"/>
    <col min="4632" max="4632" width="3.33203125" customWidth="1"/>
    <col min="4865" max="4866" width="3.6640625" customWidth="1"/>
    <col min="4867" max="4867" width="6.88671875" customWidth="1"/>
    <col min="4868" max="4868" width="4.109375" customWidth="1"/>
    <col min="4869" max="4869" width="3.77734375" customWidth="1"/>
    <col min="4870" max="4870" width="2.88671875" customWidth="1"/>
    <col min="4871" max="4871" width="3.6640625" customWidth="1"/>
    <col min="4872" max="4872" width="2.88671875" customWidth="1"/>
    <col min="4873" max="4873" width="3.6640625" customWidth="1"/>
    <col min="4874" max="4874" width="2.88671875" customWidth="1"/>
    <col min="4875" max="4875" width="3.6640625" customWidth="1"/>
    <col min="4876" max="4876" width="2.88671875" customWidth="1"/>
    <col min="4877" max="4877" width="4.109375" customWidth="1"/>
    <col min="4878" max="4878" width="4.6640625" customWidth="1"/>
    <col min="4879" max="4879" width="3.6640625" customWidth="1"/>
    <col min="4880" max="4880" width="2.88671875" customWidth="1"/>
    <col min="4881" max="4881" width="3.6640625" customWidth="1"/>
    <col min="4882" max="4882" width="2.88671875" customWidth="1"/>
    <col min="4883" max="4883" width="3.6640625" customWidth="1"/>
    <col min="4884" max="4884" width="2.88671875" customWidth="1"/>
    <col min="4885" max="4885" width="3.6640625" customWidth="1"/>
    <col min="4886" max="4886" width="2.88671875" customWidth="1"/>
    <col min="4887" max="4887" width="3.6640625" customWidth="1"/>
    <col min="4888" max="4888" width="3.33203125" customWidth="1"/>
    <col min="5121" max="5122" width="3.6640625" customWidth="1"/>
    <col min="5123" max="5123" width="6.88671875" customWidth="1"/>
    <col min="5124" max="5124" width="4.109375" customWidth="1"/>
    <col min="5125" max="5125" width="3.77734375" customWidth="1"/>
    <col min="5126" max="5126" width="2.88671875" customWidth="1"/>
    <col min="5127" max="5127" width="3.6640625" customWidth="1"/>
    <col min="5128" max="5128" width="2.88671875" customWidth="1"/>
    <col min="5129" max="5129" width="3.6640625" customWidth="1"/>
    <col min="5130" max="5130" width="2.88671875" customWidth="1"/>
    <col min="5131" max="5131" width="3.6640625" customWidth="1"/>
    <col min="5132" max="5132" width="2.88671875" customWidth="1"/>
    <col min="5133" max="5133" width="4.109375" customWidth="1"/>
    <col min="5134" max="5134" width="4.6640625" customWidth="1"/>
    <col min="5135" max="5135" width="3.6640625" customWidth="1"/>
    <col min="5136" max="5136" width="2.88671875" customWidth="1"/>
    <col min="5137" max="5137" width="3.6640625" customWidth="1"/>
    <col min="5138" max="5138" width="2.88671875" customWidth="1"/>
    <col min="5139" max="5139" width="3.6640625" customWidth="1"/>
    <col min="5140" max="5140" width="2.88671875" customWidth="1"/>
    <col min="5141" max="5141" width="3.6640625" customWidth="1"/>
    <col min="5142" max="5142" width="2.88671875" customWidth="1"/>
    <col min="5143" max="5143" width="3.6640625" customWidth="1"/>
    <col min="5144" max="5144" width="3.33203125" customWidth="1"/>
    <col min="5377" max="5378" width="3.6640625" customWidth="1"/>
    <col min="5379" max="5379" width="6.88671875" customWidth="1"/>
    <col min="5380" max="5380" width="4.109375" customWidth="1"/>
    <col min="5381" max="5381" width="3.77734375" customWidth="1"/>
    <col min="5382" max="5382" width="2.88671875" customWidth="1"/>
    <col min="5383" max="5383" width="3.6640625" customWidth="1"/>
    <col min="5384" max="5384" width="2.88671875" customWidth="1"/>
    <col min="5385" max="5385" width="3.6640625" customWidth="1"/>
    <col min="5386" max="5386" width="2.88671875" customWidth="1"/>
    <col min="5387" max="5387" width="3.6640625" customWidth="1"/>
    <col min="5388" max="5388" width="2.88671875" customWidth="1"/>
    <col min="5389" max="5389" width="4.109375" customWidth="1"/>
    <col min="5390" max="5390" width="4.6640625" customWidth="1"/>
    <col min="5391" max="5391" width="3.6640625" customWidth="1"/>
    <col min="5392" max="5392" width="2.88671875" customWidth="1"/>
    <col min="5393" max="5393" width="3.6640625" customWidth="1"/>
    <col min="5394" max="5394" width="2.88671875" customWidth="1"/>
    <col min="5395" max="5395" width="3.6640625" customWidth="1"/>
    <col min="5396" max="5396" width="2.88671875" customWidth="1"/>
    <col min="5397" max="5397" width="3.6640625" customWidth="1"/>
    <col min="5398" max="5398" width="2.88671875" customWidth="1"/>
    <col min="5399" max="5399" width="3.6640625" customWidth="1"/>
    <col min="5400" max="5400" width="3.33203125" customWidth="1"/>
    <col min="5633" max="5634" width="3.6640625" customWidth="1"/>
    <col min="5635" max="5635" width="6.88671875" customWidth="1"/>
    <col min="5636" max="5636" width="4.109375" customWidth="1"/>
    <col min="5637" max="5637" width="3.77734375" customWidth="1"/>
    <col min="5638" max="5638" width="2.88671875" customWidth="1"/>
    <col min="5639" max="5639" width="3.6640625" customWidth="1"/>
    <col min="5640" max="5640" width="2.88671875" customWidth="1"/>
    <col min="5641" max="5641" width="3.6640625" customWidth="1"/>
    <col min="5642" max="5642" width="2.88671875" customWidth="1"/>
    <col min="5643" max="5643" width="3.6640625" customWidth="1"/>
    <col min="5644" max="5644" width="2.88671875" customWidth="1"/>
    <col min="5645" max="5645" width="4.109375" customWidth="1"/>
    <col min="5646" max="5646" width="4.6640625" customWidth="1"/>
    <col min="5647" max="5647" width="3.6640625" customWidth="1"/>
    <col min="5648" max="5648" width="2.88671875" customWidth="1"/>
    <col min="5649" max="5649" width="3.6640625" customWidth="1"/>
    <col min="5650" max="5650" width="2.88671875" customWidth="1"/>
    <col min="5651" max="5651" width="3.6640625" customWidth="1"/>
    <col min="5652" max="5652" width="2.88671875" customWidth="1"/>
    <col min="5653" max="5653" width="3.6640625" customWidth="1"/>
    <col min="5654" max="5654" width="2.88671875" customWidth="1"/>
    <col min="5655" max="5655" width="3.6640625" customWidth="1"/>
    <col min="5656" max="5656" width="3.33203125" customWidth="1"/>
    <col min="5889" max="5890" width="3.6640625" customWidth="1"/>
    <col min="5891" max="5891" width="6.88671875" customWidth="1"/>
    <col min="5892" max="5892" width="4.109375" customWidth="1"/>
    <col min="5893" max="5893" width="3.77734375" customWidth="1"/>
    <col min="5894" max="5894" width="2.88671875" customWidth="1"/>
    <col min="5895" max="5895" width="3.6640625" customWidth="1"/>
    <col min="5896" max="5896" width="2.88671875" customWidth="1"/>
    <col min="5897" max="5897" width="3.6640625" customWidth="1"/>
    <col min="5898" max="5898" width="2.88671875" customWidth="1"/>
    <col min="5899" max="5899" width="3.6640625" customWidth="1"/>
    <col min="5900" max="5900" width="2.88671875" customWidth="1"/>
    <col min="5901" max="5901" width="4.109375" customWidth="1"/>
    <col min="5902" max="5902" width="4.6640625" customWidth="1"/>
    <col min="5903" max="5903" width="3.6640625" customWidth="1"/>
    <col min="5904" max="5904" width="2.88671875" customWidth="1"/>
    <col min="5905" max="5905" width="3.6640625" customWidth="1"/>
    <col min="5906" max="5906" width="2.88671875" customWidth="1"/>
    <col min="5907" max="5907" width="3.6640625" customWidth="1"/>
    <col min="5908" max="5908" width="2.88671875" customWidth="1"/>
    <col min="5909" max="5909" width="3.6640625" customWidth="1"/>
    <col min="5910" max="5910" width="2.88671875" customWidth="1"/>
    <col min="5911" max="5911" width="3.6640625" customWidth="1"/>
    <col min="5912" max="5912" width="3.33203125" customWidth="1"/>
    <col min="6145" max="6146" width="3.6640625" customWidth="1"/>
    <col min="6147" max="6147" width="6.88671875" customWidth="1"/>
    <col min="6148" max="6148" width="4.109375" customWidth="1"/>
    <col min="6149" max="6149" width="3.77734375" customWidth="1"/>
    <col min="6150" max="6150" width="2.88671875" customWidth="1"/>
    <col min="6151" max="6151" width="3.6640625" customWidth="1"/>
    <col min="6152" max="6152" width="2.88671875" customWidth="1"/>
    <col min="6153" max="6153" width="3.6640625" customWidth="1"/>
    <col min="6154" max="6154" width="2.88671875" customWidth="1"/>
    <col min="6155" max="6155" width="3.6640625" customWidth="1"/>
    <col min="6156" max="6156" width="2.88671875" customWidth="1"/>
    <col min="6157" max="6157" width="4.109375" customWidth="1"/>
    <col min="6158" max="6158" width="4.6640625" customWidth="1"/>
    <col min="6159" max="6159" width="3.6640625" customWidth="1"/>
    <col min="6160" max="6160" width="2.88671875" customWidth="1"/>
    <col min="6161" max="6161" width="3.6640625" customWidth="1"/>
    <col min="6162" max="6162" width="2.88671875" customWidth="1"/>
    <col min="6163" max="6163" width="3.6640625" customWidth="1"/>
    <col min="6164" max="6164" width="2.88671875" customWidth="1"/>
    <col min="6165" max="6165" width="3.6640625" customWidth="1"/>
    <col min="6166" max="6166" width="2.88671875" customWidth="1"/>
    <col min="6167" max="6167" width="3.6640625" customWidth="1"/>
    <col min="6168" max="6168" width="3.33203125" customWidth="1"/>
    <col min="6401" max="6402" width="3.6640625" customWidth="1"/>
    <col min="6403" max="6403" width="6.88671875" customWidth="1"/>
    <col min="6404" max="6404" width="4.109375" customWidth="1"/>
    <col min="6405" max="6405" width="3.77734375" customWidth="1"/>
    <col min="6406" max="6406" width="2.88671875" customWidth="1"/>
    <col min="6407" max="6407" width="3.6640625" customWidth="1"/>
    <col min="6408" max="6408" width="2.88671875" customWidth="1"/>
    <col min="6409" max="6409" width="3.6640625" customWidth="1"/>
    <col min="6410" max="6410" width="2.88671875" customWidth="1"/>
    <col min="6411" max="6411" width="3.6640625" customWidth="1"/>
    <col min="6412" max="6412" width="2.88671875" customWidth="1"/>
    <col min="6413" max="6413" width="4.109375" customWidth="1"/>
    <col min="6414" max="6414" width="4.6640625" customWidth="1"/>
    <col min="6415" max="6415" width="3.6640625" customWidth="1"/>
    <col min="6416" max="6416" width="2.88671875" customWidth="1"/>
    <col min="6417" max="6417" width="3.6640625" customWidth="1"/>
    <col min="6418" max="6418" width="2.88671875" customWidth="1"/>
    <col min="6419" max="6419" width="3.6640625" customWidth="1"/>
    <col min="6420" max="6420" width="2.88671875" customWidth="1"/>
    <col min="6421" max="6421" width="3.6640625" customWidth="1"/>
    <col min="6422" max="6422" width="2.88671875" customWidth="1"/>
    <col min="6423" max="6423" width="3.6640625" customWidth="1"/>
    <col min="6424" max="6424" width="3.33203125" customWidth="1"/>
    <col min="6657" max="6658" width="3.6640625" customWidth="1"/>
    <col min="6659" max="6659" width="6.88671875" customWidth="1"/>
    <col min="6660" max="6660" width="4.109375" customWidth="1"/>
    <col min="6661" max="6661" width="3.77734375" customWidth="1"/>
    <col min="6662" max="6662" width="2.88671875" customWidth="1"/>
    <col min="6663" max="6663" width="3.6640625" customWidth="1"/>
    <col min="6664" max="6664" width="2.88671875" customWidth="1"/>
    <col min="6665" max="6665" width="3.6640625" customWidth="1"/>
    <col min="6666" max="6666" width="2.88671875" customWidth="1"/>
    <col min="6667" max="6667" width="3.6640625" customWidth="1"/>
    <col min="6668" max="6668" width="2.88671875" customWidth="1"/>
    <col min="6669" max="6669" width="4.109375" customWidth="1"/>
    <col min="6670" max="6670" width="4.6640625" customWidth="1"/>
    <col min="6671" max="6671" width="3.6640625" customWidth="1"/>
    <col min="6672" max="6672" width="2.88671875" customWidth="1"/>
    <col min="6673" max="6673" width="3.6640625" customWidth="1"/>
    <col min="6674" max="6674" width="2.88671875" customWidth="1"/>
    <col min="6675" max="6675" width="3.6640625" customWidth="1"/>
    <col min="6676" max="6676" width="2.88671875" customWidth="1"/>
    <col min="6677" max="6677" width="3.6640625" customWidth="1"/>
    <col min="6678" max="6678" width="2.88671875" customWidth="1"/>
    <col min="6679" max="6679" width="3.6640625" customWidth="1"/>
    <col min="6680" max="6680" width="3.33203125" customWidth="1"/>
    <col min="6913" max="6914" width="3.6640625" customWidth="1"/>
    <col min="6915" max="6915" width="6.88671875" customWidth="1"/>
    <col min="6916" max="6916" width="4.109375" customWidth="1"/>
    <col min="6917" max="6917" width="3.77734375" customWidth="1"/>
    <col min="6918" max="6918" width="2.88671875" customWidth="1"/>
    <col min="6919" max="6919" width="3.6640625" customWidth="1"/>
    <col min="6920" max="6920" width="2.88671875" customWidth="1"/>
    <col min="6921" max="6921" width="3.6640625" customWidth="1"/>
    <col min="6922" max="6922" width="2.88671875" customWidth="1"/>
    <col min="6923" max="6923" width="3.6640625" customWidth="1"/>
    <col min="6924" max="6924" width="2.88671875" customWidth="1"/>
    <col min="6925" max="6925" width="4.109375" customWidth="1"/>
    <col min="6926" max="6926" width="4.6640625" customWidth="1"/>
    <col min="6927" max="6927" width="3.6640625" customWidth="1"/>
    <col min="6928" max="6928" width="2.88671875" customWidth="1"/>
    <col min="6929" max="6929" width="3.6640625" customWidth="1"/>
    <col min="6930" max="6930" width="2.88671875" customWidth="1"/>
    <col min="6931" max="6931" width="3.6640625" customWidth="1"/>
    <col min="6932" max="6932" width="2.88671875" customWidth="1"/>
    <col min="6933" max="6933" width="3.6640625" customWidth="1"/>
    <col min="6934" max="6934" width="2.88671875" customWidth="1"/>
    <col min="6935" max="6935" width="3.6640625" customWidth="1"/>
    <col min="6936" max="6936" width="3.33203125" customWidth="1"/>
    <col min="7169" max="7170" width="3.6640625" customWidth="1"/>
    <col min="7171" max="7171" width="6.88671875" customWidth="1"/>
    <col min="7172" max="7172" width="4.109375" customWidth="1"/>
    <col min="7173" max="7173" width="3.77734375" customWidth="1"/>
    <col min="7174" max="7174" width="2.88671875" customWidth="1"/>
    <col min="7175" max="7175" width="3.6640625" customWidth="1"/>
    <col min="7176" max="7176" width="2.88671875" customWidth="1"/>
    <col min="7177" max="7177" width="3.6640625" customWidth="1"/>
    <col min="7178" max="7178" width="2.88671875" customWidth="1"/>
    <col min="7179" max="7179" width="3.6640625" customWidth="1"/>
    <col min="7180" max="7180" width="2.88671875" customWidth="1"/>
    <col min="7181" max="7181" width="4.109375" customWidth="1"/>
    <col min="7182" max="7182" width="4.6640625" customWidth="1"/>
    <col min="7183" max="7183" width="3.6640625" customWidth="1"/>
    <col min="7184" max="7184" width="2.88671875" customWidth="1"/>
    <col min="7185" max="7185" width="3.6640625" customWidth="1"/>
    <col min="7186" max="7186" width="2.88671875" customWidth="1"/>
    <col min="7187" max="7187" width="3.6640625" customWidth="1"/>
    <col min="7188" max="7188" width="2.88671875" customWidth="1"/>
    <col min="7189" max="7189" width="3.6640625" customWidth="1"/>
    <col min="7190" max="7190" width="2.88671875" customWidth="1"/>
    <col min="7191" max="7191" width="3.6640625" customWidth="1"/>
    <col min="7192" max="7192" width="3.33203125" customWidth="1"/>
    <col min="7425" max="7426" width="3.6640625" customWidth="1"/>
    <col min="7427" max="7427" width="6.88671875" customWidth="1"/>
    <col min="7428" max="7428" width="4.109375" customWidth="1"/>
    <col min="7429" max="7429" width="3.77734375" customWidth="1"/>
    <col min="7430" max="7430" width="2.88671875" customWidth="1"/>
    <col min="7431" max="7431" width="3.6640625" customWidth="1"/>
    <col min="7432" max="7432" width="2.88671875" customWidth="1"/>
    <col min="7433" max="7433" width="3.6640625" customWidth="1"/>
    <col min="7434" max="7434" width="2.88671875" customWidth="1"/>
    <col min="7435" max="7435" width="3.6640625" customWidth="1"/>
    <col min="7436" max="7436" width="2.88671875" customWidth="1"/>
    <col min="7437" max="7437" width="4.109375" customWidth="1"/>
    <col min="7438" max="7438" width="4.6640625" customWidth="1"/>
    <col min="7439" max="7439" width="3.6640625" customWidth="1"/>
    <col min="7440" max="7440" width="2.88671875" customWidth="1"/>
    <col min="7441" max="7441" width="3.6640625" customWidth="1"/>
    <col min="7442" max="7442" width="2.88671875" customWidth="1"/>
    <col min="7443" max="7443" width="3.6640625" customWidth="1"/>
    <col min="7444" max="7444" width="2.88671875" customWidth="1"/>
    <col min="7445" max="7445" width="3.6640625" customWidth="1"/>
    <col min="7446" max="7446" width="2.88671875" customWidth="1"/>
    <col min="7447" max="7447" width="3.6640625" customWidth="1"/>
    <col min="7448" max="7448" width="3.33203125" customWidth="1"/>
    <col min="7681" max="7682" width="3.6640625" customWidth="1"/>
    <col min="7683" max="7683" width="6.88671875" customWidth="1"/>
    <col min="7684" max="7684" width="4.109375" customWidth="1"/>
    <col min="7685" max="7685" width="3.77734375" customWidth="1"/>
    <col min="7686" max="7686" width="2.88671875" customWidth="1"/>
    <col min="7687" max="7687" width="3.6640625" customWidth="1"/>
    <col min="7688" max="7688" width="2.88671875" customWidth="1"/>
    <col min="7689" max="7689" width="3.6640625" customWidth="1"/>
    <col min="7690" max="7690" width="2.88671875" customWidth="1"/>
    <col min="7691" max="7691" width="3.6640625" customWidth="1"/>
    <col min="7692" max="7692" width="2.88671875" customWidth="1"/>
    <col min="7693" max="7693" width="4.109375" customWidth="1"/>
    <col min="7694" max="7694" width="4.6640625" customWidth="1"/>
    <col min="7695" max="7695" width="3.6640625" customWidth="1"/>
    <col min="7696" max="7696" width="2.88671875" customWidth="1"/>
    <col min="7697" max="7697" width="3.6640625" customWidth="1"/>
    <col min="7698" max="7698" width="2.88671875" customWidth="1"/>
    <col min="7699" max="7699" width="3.6640625" customWidth="1"/>
    <col min="7700" max="7700" width="2.88671875" customWidth="1"/>
    <col min="7701" max="7701" width="3.6640625" customWidth="1"/>
    <col min="7702" max="7702" width="2.88671875" customWidth="1"/>
    <col min="7703" max="7703" width="3.6640625" customWidth="1"/>
    <col min="7704" max="7704" width="3.33203125" customWidth="1"/>
    <col min="7937" max="7938" width="3.6640625" customWidth="1"/>
    <col min="7939" max="7939" width="6.88671875" customWidth="1"/>
    <col min="7940" max="7940" width="4.109375" customWidth="1"/>
    <col min="7941" max="7941" width="3.77734375" customWidth="1"/>
    <col min="7942" max="7942" width="2.88671875" customWidth="1"/>
    <col min="7943" max="7943" width="3.6640625" customWidth="1"/>
    <col min="7944" max="7944" width="2.88671875" customWidth="1"/>
    <col min="7945" max="7945" width="3.6640625" customWidth="1"/>
    <col min="7946" max="7946" width="2.88671875" customWidth="1"/>
    <col min="7947" max="7947" width="3.6640625" customWidth="1"/>
    <col min="7948" max="7948" width="2.88671875" customWidth="1"/>
    <col min="7949" max="7949" width="4.109375" customWidth="1"/>
    <col min="7950" max="7950" width="4.6640625" customWidth="1"/>
    <col min="7951" max="7951" width="3.6640625" customWidth="1"/>
    <col min="7952" max="7952" width="2.88671875" customWidth="1"/>
    <col min="7953" max="7953" width="3.6640625" customWidth="1"/>
    <col min="7954" max="7954" width="2.88671875" customWidth="1"/>
    <col min="7955" max="7955" width="3.6640625" customWidth="1"/>
    <col min="7956" max="7956" width="2.88671875" customWidth="1"/>
    <col min="7957" max="7957" width="3.6640625" customWidth="1"/>
    <col min="7958" max="7958" width="2.88671875" customWidth="1"/>
    <col min="7959" max="7959" width="3.6640625" customWidth="1"/>
    <col min="7960" max="7960" width="3.33203125" customWidth="1"/>
    <col min="8193" max="8194" width="3.6640625" customWidth="1"/>
    <col min="8195" max="8195" width="6.88671875" customWidth="1"/>
    <col min="8196" max="8196" width="4.109375" customWidth="1"/>
    <col min="8197" max="8197" width="3.77734375" customWidth="1"/>
    <col min="8198" max="8198" width="2.88671875" customWidth="1"/>
    <col min="8199" max="8199" width="3.6640625" customWidth="1"/>
    <col min="8200" max="8200" width="2.88671875" customWidth="1"/>
    <col min="8201" max="8201" width="3.6640625" customWidth="1"/>
    <col min="8202" max="8202" width="2.88671875" customWidth="1"/>
    <col min="8203" max="8203" width="3.6640625" customWidth="1"/>
    <col min="8204" max="8204" width="2.88671875" customWidth="1"/>
    <col min="8205" max="8205" width="4.109375" customWidth="1"/>
    <col min="8206" max="8206" width="4.6640625" customWidth="1"/>
    <col min="8207" max="8207" width="3.6640625" customWidth="1"/>
    <col min="8208" max="8208" width="2.88671875" customWidth="1"/>
    <col min="8209" max="8209" width="3.6640625" customWidth="1"/>
    <col min="8210" max="8210" width="2.88671875" customWidth="1"/>
    <col min="8211" max="8211" width="3.6640625" customWidth="1"/>
    <col min="8212" max="8212" width="2.88671875" customWidth="1"/>
    <col min="8213" max="8213" width="3.6640625" customWidth="1"/>
    <col min="8214" max="8214" width="2.88671875" customWidth="1"/>
    <col min="8215" max="8215" width="3.6640625" customWidth="1"/>
    <col min="8216" max="8216" width="3.33203125" customWidth="1"/>
    <col min="8449" max="8450" width="3.6640625" customWidth="1"/>
    <col min="8451" max="8451" width="6.88671875" customWidth="1"/>
    <col min="8452" max="8452" width="4.109375" customWidth="1"/>
    <col min="8453" max="8453" width="3.77734375" customWidth="1"/>
    <col min="8454" max="8454" width="2.88671875" customWidth="1"/>
    <col min="8455" max="8455" width="3.6640625" customWidth="1"/>
    <col min="8456" max="8456" width="2.88671875" customWidth="1"/>
    <col min="8457" max="8457" width="3.6640625" customWidth="1"/>
    <col min="8458" max="8458" width="2.88671875" customWidth="1"/>
    <col min="8459" max="8459" width="3.6640625" customWidth="1"/>
    <col min="8460" max="8460" width="2.88671875" customWidth="1"/>
    <col min="8461" max="8461" width="4.109375" customWidth="1"/>
    <col min="8462" max="8462" width="4.6640625" customWidth="1"/>
    <col min="8463" max="8463" width="3.6640625" customWidth="1"/>
    <col min="8464" max="8464" width="2.88671875" customWidth="1"/>
    <col min="8465" max="8465" width="3.6640625" customWidth="1"/>
    <col min="8466" max="8466" width="2.88671875" customWidth="1"/>
    <col min="8467" max="8467" width="3.6640625" customWidth="1"/>
    <col min="8468" max="8468" width="2.88671875" customWidth="1"/>
    <col min="8469" max="8469" width="3.6640625" customWidth="1"/>
    <col min="8470" max="8470" width="2.88671875" customWidth="1"/>
    <col min="8471" max="8471" width="3.6640625" customWidth="1"/>
    <col min="8472" max="8472" width="3.33203125" customWidth="1"/>
    <col min="8705" max="8706" width="3.6640625" customWidth="1"/>
    <col min="8707" max="8707" width="6.88671875" customWidth="1"/>
    <col min="8708" max="8708" width="4.109375" customWidth="1"/>
    <col min="8709" max="8709" width="3.77734375" customWidth="1"/>
    <col min="8710" max="8710" width="2.88671875" customWidth="1"/>
    <col min="8711" max="8711" width="3.6640625" customWidth="1"/>
    <col min="8712" max="8712" width="2.88671875" customWidth="1"/>
    <col min="8713" max="8713" width="3.6640625" customWidth="1"/>
    <col min="8714" max="8714" width="2.88671875" customWidth="1"/>
    <col min="8715" max="8715" width="3.6640625" customWidth="1"/>
    <col min="8716" max="8716" width="2.88671875" customWidth="1"/>
    <col min="8717" max="8717" width="4.109375" customWidth="1"/>
    <col min="8718" max="8718" width="4.6640625" customWidth="1"/>
    <col min="8719" max="8719" width="3.6640625" customWidth="1"/>
    <col min="8720" max="8720" width="2.88671875" customWidth="1"/>
    <col min="8721" max="8721" width="3.6640625" customWidth="1"/>
    <col min="8722" max="8722" width="2.88671875" customWidth="1"/>
    <col min="8723" max="8723" width="3.6640625" customWidth="1"/>
    <col min="8724" max="8724" width="2.88671875" customWidth="1"/>
    <col min="8725" max="8725" width="3.6640625" customWidth="1"/>
    <col min="8726" max="8726" width="2.88671875" customWidth="1"/>
    <col min="8727" max="8727" width="3.6640625" customWidth="1"/>
    <col min="8728" max="8728" width="3.33203125" customWidth="1"/>
    <col min="8961" max="8962" width="3.6640625" customWidth="1"/>
    <col min="8963" max="8963" width="6.88671875" customWidth="1"/>
    <col min="8964" max="8964" width="4.109375" customWidth="1"/>
    <col min="8965" max="8965" width="3.77734375" customWidth="1"/>
    <col min="8966" max="8966" width="2.88671875" customWidth="1"/>
    <col min="8967" max="8967" width="3.6640625" customWidth="1"/>
    <col min="8968" max="8968" width="2.88671875" customWidth="1"/>
    <col min="8969" max="8969" width="3.6640625" customWidth="1"/>
    <col min="8970" max="8970" width="2.88671875" customWidth="1"/>
    <col min="8971" max="8971" width="3.6640625" customWidth="1"/>
    <col min="8972" max="8972" width="2.88671875" customWidth="1"/>
    <col min="8973" max="8973" width="4.109375" customWidth="1"/>
    <col min="8974" max="8974" width="4.6640625" customWidth="1"/>
    <col min="8975" max="8975" width="3.6640625" customWidth="1"/>
    <col min="8976" max="8976" width="2.88671875" customWidth="1"/>
    <col min="8977" max="8977" width="3.6640625" customWidth="1"/>
    <col min="8978" max="8978" width="2.88671875" customWidth="1"/>
    <col min="8979" max="8979" width="3.6640625" customWidth="1"/>
    <col min="8980" max="8980" width="2.88671875" customWidth="1"/>
    <col min="8981" max="8981" width="3.6640625" customWidth="1"/>
    <col min="8982" max="8982" width="2.88671875" customWidth="1"/>
    <col min="8983" max="8983" width="3.6640625" customWidth="1"/>
    <col min="8984" max="8984" width="3.33203125" customWidth="1"/>
    <col min="9217" max="9218" width="3.6640625" customWidth="1"/>
    <col min="9219" max="9219" width="6.88671875" customWidth="1"/>
    <col min="9220" max="9220" width="4.109375" customWidth="1"/>
    <col min="9221" max="9221" width="3.77734375" customWidth="1"/>
    <col min="9222" max="9222" width="2.88671875" customWidth="1"/>
    <col min="9223" max="9223" width="3.6640625" customWidth="1"/>
    <col min="9224" max="9224" width="2.88671875" customWidth="1"/>
    <col min="9225" max="9225" width="3.6640625" customWidth="1"/>
    <col min="9226" max="9226" width="2.88671875" customWidth="1"/>
    <col min="9227" max="9227" width="3.6640625" customWidth="1"/>
    <col min="9228" max="9228" width="2.88671875" customWidth="1"/>
    <col min="9229" max="9229" width="4.109375" customWidth="1"/>
    <col min="9230" max="9230" width="4.6640625" customWidth="1"/>
    <col min="9231" max="9231" width="3.6640625" customWidth="1"/>
    <col min="9232" max="9232" width="2.88671875" customWidth="1"/>
    <col min="9233" max="9233" width="3.6640625" customWidth="1"/>
    <col min="9234" max="9234" width="2.88671875" customWidth="1"/>
    <col min="9235" max="9235" width="3.6640625" customWidth="1"/>
    <col min="9236" max="9236" width="2.88671875" customWidth="1"/>
    <col min="9237" max="9237" width="3.6640625" customWidth="1"/>
    <col min="9238" max="9238" width="2.88671875" customWidth="1"/>
    <col min="9239" max="9239" width="3.6640625" customWidth="1"/>
    <col min="9240" max="9240" width="3.33203125" customWidth="1"/>
    <col min="9473" max="9474" width="3.6640625" customWidth="1"/>
    <col min="9475" max="9475" width="6.88671875" customWidth="1"/>
    <col min="9476" max="9476" width="4.109375" customWidth="1"/>
    <col min="9477" max="9477" width="3.77734375" customWidth="1"/>
    <col min="9478" max="9478" width="2.88671875" customWidth="1"/>
    <col min="9479" max="9479" width="3.6640625" customWidth="1"/>
    <col min="9480" max="9480" width="2.88671875" customWidth="1"/>
    <col min="9481" max="9481" width="3.6640625" customWidth="1"/>
    <col min="9482" max="9482" width="2.88671875" customWidth="1"/>
    <col min="9483" max="9483" width="3.6640625" customWidth="1"/>
    <col min="9484" max="9484" width="2.88671875" customWidth="1"/>
    <col min="9485" max="9485" width="4.109375" customWidth="1"/>
    <col min="9486" max="9486" width="4.6640625" customWidth="1"/>
    <col min="9487" max="9487" width="3.6640625" customWidth="1"/>
    <col min="9488" max="9488" width="2.88671875" customWidth="1"/>
    <col min="9489" max="9489" width="3.6640625" customWidth="1"/>
    <col min="9490" max="9490" width="2.88671875" customWidth="1"/>
    <col min="9491" max="9491" width="3.6640625" customWidth="1"/>
    <col min="9492" max="9492" width="2.88671875" customWidth="1"/>
    <col min="9493" max="9493" width="3.6640625" customWidth="1"/>
    <col min="9494" max="9494" width="2.88671875" customWidth="1"/>
    <col min="9495" max="9495" width="3.6640625" customWidth="1"/>
    <col min="9496" max="9496" width="3.33203125" customWidth="1"/>
    <col min="9729" max="9730" width="3.6640625" customWidth="1"/>
    <col min="9731" max="9731" width="6.88671875" customWidth="1"/>
    <col min="9732" max="9732" width="4.109375" customWidth="1"/>
    <col min="9733" max="9733" width="3.77734375" customWidth="1"/>
    <col min="9734" max="9734" width="2.88671875" customWidth="1"/>
    <col min="9735" max="9735" width="3.6640625" customWidth="1"/>
    <col min="9736" max="9736" width="2.88671875" customWidth="1"/>
    <col min="9737" max="9737" width="3.6640625" customWidth="1"/>
    <col min="9738" max="9738" width="2.88671875" customWidth="1"/>
    <col min="9739" max="9739" width="3.6640625" customWidth="1"/>
    <col min="9740" max="9740" width="2.88671875" customWidth="1"/>
    <col min="9741" max="9741" width="4.109375" customWidth="1"/>
    <col min="9742" max="9742" width="4.6640625" customWidth="1"/>
    <col min="9743" max="9743" width="3.6640625" customWidth="1"/>
    <col min="9744" max="9744" width="2.88671875" customWidth="1"/>
    <col min="9745" max="9745" width="3.6640625" customWidth="1"/>
    <col min="9746" max="9746" width="2.88671875" customWidth="1"/>
    <col min="9747" max="9747" width="3.6640625" customWidth="1"/>
    <col min="9748" max="9748" width="2.88671875" customWidth="1"/>
    <col min="9749" max="9749" width="3.6640625" customWidth="1"/>
    <col min="9750" max="9750" width="2.88671875" customWidth="1"/>
    <col min="9751" max="9751" width="3.6640625" customWidth="1"/>
    <col min="9752" max="9752" width="3.33203125" customWidth="1"/>
    <col min="9985" max="9986" width="3.6640625" customWidth="1"/>
    <col min="9987" max="9987" width="6.88671875" customWidth="1"/>
    <col min="9988" max="9988" width="4.109375" customWidth="1"/>
    <col min="9989" max="9989" width="3.77734375" customWidth="1"/>
    <col min="9990" max="9990" width="2.88671875" customWidth="1"/>
    <col min="9991" max="9991" width="3.6640625" customWidth="1"/>
    <col min="9992" max="9992" width="2.88671875" customWidth="1"/>
    <col min="9993" max="9993" width="3.6640625" customWidth="1"/>
    <col min="9994" max="9994" width="2.88671875" customWidth="1"/>
    <col min="9995" max="9995" width="3.6640625" customWidth="1"/>
    <col min="9996" max="9996" width="2.88671875" customWidth="1"/>
    <col min="9997" max="9997" width="4.109375" customWidth="1"/>
    <col min="9998" max="9998" width="4.6640625" customWidth="1"/>
    <col min="9999" max="9999" width="3.6640625" customWidth="1"/>
    <col min="10000" max="10000" width="2.88671875" customWidth="1"/>
    <col min="10001" max="10001" width="3.6640625" customWidth="1"/>
    <col min="10002" max="10002" width="2.88671875" customWidth="1"/>
    <col min="10003" max="10003" width="3.6640625" customWidth="1"/>
    <col min="10004" max="10004" width="2.88671875" customWidth="1"/>
    <col min="10005" max="10005" width="3.6640625" customWidth="1"/>
    <col min="10006" max="10006" width="2.88671875" customWidth="1"/>
    <col min="10007" max="10007" width="3.6640625" customWidth="1"/>
    <col min="10008" max="10008" width="3.33203125" customWidth="1"/>
    <col min="10241" max="10242" width="3.6640625" customWidth="1"/>
    <col min="10243" max="10243" width="6.88671875" customWidth="1"/>
    <col min="10244" max="10244" width="4.109375" customWidth="1"/>
    <col min="10245" max="10245" width="3.77734375" customWidth="1"/>
    <col min="10246" max="10246" width="2.88671875" customWidth="1"/>
    <col min="10247" max="10247" width="3.6640625" customWidth="1"/>
    <col min="10248" max="10248" width="2.88671875" customWidth="1"/>
    <col min="10249" max="10249" width="3.6640625" customWidth="1"/>
    <col min="10250" max="10250" width="2.88671875" customWidth="1"/>
    <col min="10251" max="10251" width="3.6640625" customWidth="1"/>
    <col min="10252" max="10252" width="2.88671875" customWidth="1"/>
    <col min="10253" max="10253" width="4.109375" customWidth="1"/>
    <col min="10254" max="10254" width="4.6640625" customWidth="1"/>
    <col min="10255" max="10255" width="3.6640625" customWidth="1"/>
    <col min="10256" max="10256" width="2.88671875" customWidth="1"/>
    <col min="10257" max="10257" width="3.6640625" customWidth="1"/>
    <col min="10258" max="10258" width="2.88671875" customWidth="1"/>
    <col min="10259" max="10259" width="3.6640625" customWidth="1"/>
    <col min="10260" max="10260" width="2.88671875" customWidth="1"/>
    <col min="10261" max="10261" width="3.6640625" customWidth="1"/>
    <col min="10262" max="10262" width="2.88671875" customWidth="1"/>
    <col min="10263" max="10263" width="3.6640625" customWidth="1"/>
    <col min="10264" max="10264" width="3.33203125" customWidth="1"/>
    <col min="10497" max="10498" width="3.6640625" customWidth="1"/>
    <col min="10499" max="10499" width="6.88671875" customWidth="1"/>
    <col min="10500" max="10500" width="4.109375" customWidth="1"/>
    <col min="10501" max="10501" width="3.77734375" customWidth="1"/>
    <col min="10502" max="10502" width="2.88671875" customWidth="1"/>
    <col min="10503" max="10503" width="3.6640625" customWidth="1"/>
    <col min="10504" max="10504" width="2.88671875" customWidth="1"/>
    <col min="10505" max="10505" width="3.6640625" customWidth="1"/>
    <col min="10506" max="10506" width="2.88671875" customWidth="1"/>
    <col min="10507" max="10507" width="3.6640625" customWidth="1"/>
    <col min="10508" max="10508" width="2.88671875" customWidth="1"/>
    <col min="10509" max="10509" width="4.109375" customWidth="1"/>
    <col min="10510" max="10510" width="4.6640625" customWidth="1"/>
    <col min="10511" max="10511" width="3.6640625" customWidth="1"/>
    <col min="10512" max="10512" width="2.88671875" customWidth="1"/>
    <col min="10513" max="10513" width="3.6640625" customWidth="1"/>
    <col min="10514" max="10514" width="2.88671875" customWidth="1"/>
    <col min="10515" max="10515" width="3.6640625" customWidth="1"/>
    <col min="10516" max="10516" width="2.88671875" customWidth="1"/>
    <col min="10517" max="10517" width="3.6640625" customWidth="1"/>
    <col min="10518" max="10518" width="2.88671875" customWidth="1"/>
    <col min="10519" max="10519" width="3.6640625" customWidth="1"/>
    <col min="10520" max="10520" width="3.33203125" customWidth="1"/>
    <col min="10753" max="10754" width="3.6640625" customWidth="1"/>
    <col min="10755" max="10755" width="6.88671875" customWidth="1"/>
    <col min="10756" max="10756" width="4.109375" customWidth="1"/>
    <col min="10757" max="10757" width="3.77734375" customWidth="1"/>
    <col min="10758" max="10758" width="2.88671875" customWidth="1"/>
    <col min="10759" max="10759" width="3.6640625" customWidth="1"/>
    <col min="10760" max="10760" width="2.88671875" customWidth="1"/>
    <col min="10761" max="10761" width="3.6640625" customWidth="1"/>
    <col min="10762" max="10762" width="2.88671875" customWidth="1"/>
    <col min="10763" max="10763" width="3.6640625" customWidth="1"/>
    <col min="10764" max="10764" width="2.88671875" customWidth="1"/>
    <col min="10765" max="10765" width="4.109375" customWidth="1"/>
    <col min="10766" max="10766" width="4.6640625" customWidth="1"/>
    <col min="10767" max="10767" width="3.6640625" customWidth="1"/>
    <col min="10768" max="10768" width="2.88671875" customWidth="1"/>
    <col min="10769" max="10769" width="3.6640625" customWidth="1"/>
    <col min="10770" max="10770" width="2.88671875" customWidth="1"/>
    <col min="10771" max="10771" width="3.6640625" customWidth="1"/>
    <col min="10772" max="10772" width="2.88671875" customWidth="1"/>
    <col min="10773" max="10773" width="3.6640625" customWidth="1"/>
    <col min="10774" max="10774" width="2.88671875" customWidth="1"/>
    <col min="10775" max="10775" width="3.6640625" customWidth="1"/>
    <col min="10776" max="10776" width="3.33203125" customWidth="1"/>
    <col min="11009" max="11010" width="3.6640625" customWidth="1"/>
    <col min="11011" max="11011" width="6.88671875" customWidth="1"/>
    <col min="11012" max="11012" width="4.109375" customWidth="1"/>
    <col min="11013" max="11013" width="3.77734375" customWidth="1"/>
    <col min="11014" max="11014" width="2.88671875" customWidth="1"/>
    <col min="11015" max="11015" width="3.6640625" customWidth="1"/>
    <col min="11016" max="11016" width="2.88671875" customWidth="1"/>
    <col min="11017" max="11017" width="3.6640625" customWidth="1"/>
    <col min="11018" max="11018" width="2.88671875" customWidth="1"/>
    <col min="11019" max="11019" width="3.6640625" customWidth="1"/>
    <col min="11020" max="11020" width="2.88671875" customWidth="1"/>
    <col min="11021" max="11021" width="4.109375" customWidth="1"/>
    <col min="11022" max="11022" width="4.6640625" customWidth="1"/>
    <col min="11023" max="11023" width="3.6640625" customWidth="1"/>
    <col min="11024" max="11024" width="2.88671875" customWidth="1"/>
    <col min="11025" max="11025" width="3.6640625" customWidth="1"/>
    <col min="11026" max="11026" width="2.88671875" customWidth="1"/>
    <col min="11027" max="11027" width="3.6640625" customWidth="1"/>
    <col min="11028" max="11028" width="2.88671875" customWidth="1"/>
    <col min="11029" max="11029" width="3.6640625" customWidth="1"/>
    <col min="11030" max="11030" width="2.88671875" customWidth="1"/>
    <col min="11031" max="11031" width="3.6640625" customWidth="1"/>
    <col min="11032" max="11032" width="3.33203125" customWidth="1"/>
    <col min="11265" max="11266" width="3.6640625" customWidth="1"/>
    <col min="11267" max="11267" width="6.88671875" customWidth="1"/>
    <col min="11268" max="11268" width="4.109375" customWidth="1"/>
    <col min="11269" max="11269" width="3.77734375" customWidth="1"/>
    <col min="11270" max="11270" width="2.88671875" customWidth="1"/>
    <col min="11271" max="11271" width="3.6640625" customWidth="1"/>
    <col min="11272" max="11272" width="2.88671875" customWidth="1"/>
    <col min="11273" max="11273" width="3.6640625" customWidth="1"/>
    <col min="11274" max="11274" width="2.88671875" customWidth="1"/>
    <col min="11275" max="11275" width="3.6640625" customWidth="1"/>
    <col min="11276" max="11276" width="2.88671875" customWidth="1"/>
    <col min="11277" max="11277" width="4.109375" customWidth="1"/>
    <col min="11278" max="11278" width="4.6640625" customWidth="1"/>
    <col min="11279" max="11279" width="3.6640625" customWidth="1"/>
    <col min="11280" max="11280" width="2.88671875" customWidth="1"/>
    <col min="11281" max="11281" width="3.6640625" customWidth="1"/>
    <col min="11282" max="11282" width="2.88671875" customWidth="1"/>
    <col min="11283" max="11283" width="3.6640625" customWidth="1"/>
    <col min="11284" max="11284" width="2.88671875" customWidth="1"/>
    <col min="11285" max="11285" width="3.6640625" customWidth="1"/>
    <col min="11286" max="11286" width="2.88671875" customWidth="1"/>
    <col min="11287" max="11287" width="3.6640625" customWidth="1"/>
    <col min="11288" max="11288" width="3.33203125" customWidth="1"/>
    <col min="11521" max="11522" width="3.6640625" customWidth="1"/>
    <col min="11523" max="11523" width="6.88671875" customWidth="1"/>
    <col min="11524" max="11524" width="4.109375" customWidth="1"/>
    <col min="11525" max="11525" width="3.77734375" customWidth="1"/>
    <col min="11526" max="11526" width="2.88671875" customWidth="1"/>
    <col min="11527" max="11527" width="3.6640625" customWidth="1"/>
    <col min="11528" max="11528" width="2.88671875" customWidth="1"/>
    <col min="11529" max="11529" width="3.6640625" customWidth="1"/>
    <col min="11530" max="11530" width="2.88671875" customWidth="1"/>
    <col min="11531" max="11531" width="3.6640625" customWidth="1"/>
    <col min="11532" max="11532" width="2.88671875" customWidth="1"/>
    <col min="11533" max="11533" width="4.109375" customWidth="1"/>
    <col min="11534" max="11534" width="4.6640625" customWidth="1"/>
    <col min="11535" max="11535" width="3.6640625" customWidth="1"/>
    <col min="11536" max="11536" width="2.88671875" customWidth="1"/>
    <col min="11537" max="11537" width="3.6640625" customWidth="1"/>
    <col min="11538" max="11538" width="2.88671875" customWidth="1"/>
    <col min="11539" max="11539" width="3.6640625" customWidth="1"/>
    <col min="11540" max="11540" width="2.88671875" customWidth="1"/>
    <col min="11541" max="11541" width="3.6640625" customWidth="1"/>
    <col min="11542" max="11542" width="2.88671875" customWidth="1"/>
    <col min="11543" max="11543" width="3.6640625" customWidth="1"/>
    <col min="11544" max="11544" width="3.33203125" customWidth="1"/>
    <col min="11777" max="11778" width="3.6640625" customWidth="1"/>
    <col min="11779" max="11779" width="6.88671875" customWidth="1"/>
    <col min="11780" max="11780" width="4.109375" customWidth="1"/>
    <col min="11781" max="11781" width="3.77734375" customWidth="1"/>
    <col min="11782" max="11782" width="2.88671875" customWidth="1"/>
    <col min="11783" max="11783" width="3.6640625" customWidth="1"/>
    <col min="11784" max="11784" width="2.88671875" customWidth="1"/>
    <col min="11785" max="11785" width="3.6640625" customWidth="1"/>
    <col min="11786" max="11786" width="2.88671875" customWidth="1"/>
    <col min="11787" max="11787" width="3.6640625" customWidth="1"/>
    <col min="11788" max="11788" width="2.88671875" customWidth="1"/>
    <col min="11789" max="11789" width="4.109375" customWidth="1"/>
    <col min="11790" max="11790" width="4.6640625" customWidth="1"/>
    <col min="11791" max="11791" width="3.6640625" customWidth="1"/>
    <col min="11792" max="11792" width="2.88671875" customWidth="1"/>
    <col min="11793" max="11793" width="3.6640625" customWidth="1"/>
    <col min="11794" max="11794" width="2.88671875" customWidth="1"/>
    <col min="11795" max="11795" width="3.6640625" customWidth="1"/>
    <col min="11796" max="11796" width="2.88671875" customWidth="1"/>
    <col min="11797" max="11797" width="3.6640625" customWidth="1"/>
    <col min="11798" max="11798" width="2.88671875" customWidth="1"/>
    <col min="11799" max="11799" width="3.6640625" customWidth="1"/>
    <col min="11800" max="11800" width="3.33203125" customWidth="1"/>
    <col min="12033" max="12034" width="3.6640625" customWidth="1"/>
    <col min="12035" max="12035" width="6.88671875" customWidth="1"/>
    <col min="12036" max="12036" width="4.109375" customWidth="1"/>
    <col min="12037" max="12037" width="3.77734375" customWidth="1"/>
    <col min="12038" max="12038" width="2.88671875" customWidth="1"/>
    <col min="12039" max="12039" width="3.6640625" customWidth="1"/>
    <col min="12040" max="12040" width="2.88671875" customWidth="1"/>
    <col min="12041" max="12041" width="3.6640625" customWidth="1"/>
    <col min="12042" max="12042" width="2.88671875" customWidth="1"/>
    <col min="12043" max="12043" width="3.6640625" customWidth="1"/>
    <col min="12044" max="12044" width="2.88671875" customWidth="1"/>
    <col min="12045" max="12045" width="4.109375" customWidth="1"/>
    <col min="12046" max="12046" width="4.6640625" customWidth="1"/>
    <col min="12047" max="12047" width="3.6640625" customWidth="1"/>
    <col min="12048" max="12048" width="2.88671875" customWidth="1"/>
    <col min="12049" max="12049" width="3.6640625" customWidth="1"/>
    <col min="12050" max="12050" width="2.88671875" customWidth="1"/>
    <col min="12051" max="12051" width="3.6640625" customWidth="1"/>
    <col min="12052" max="12052" width="2.88671875" customWidth="1"/>
    <col min="12053" max="12053" width="3.6640625" customWidth="1"/>
    <col min="12054" max="12054" width="2.88671875" customWidth="1"/>
    <col min="12055" max="12055" width="3.6640625" customWidth="1"/>
    <col min="12056" max="12056" width="3.33203125" customWidth="1"/>
    <col min="12289" max="12290" width="3.6640625" customWidth="1"/>
    <col min="12291" max="12291" width="6.88671875" customWidth="1"/>
    <col min="12292" max="12292" width="4.109375" customWidth="1"/>
    <col min="12293" max="12293" width="3.77734375" customWidth="1"/>
    <col min="12294" max="12294" width="2.88671875" customWidth="1"/>
    <col min="12295" max="12295" width="3.6640625" customWidth="1"/>
    <col min="12296" max="12296" width="2.88671875" customWidth="1"/>
    <col min="12297" max="12297" width="3.6640625" customWidth="1"/>
    <col min="12298" max="12298" width="2.88671875" customWidth="1"/>
    <col min="12299" max="12299" width="3.6640625" customWidth="1"/>
    <col min="12300" max="12300" width="2.88671875" customWidth="1"/>
    <col min="12301" max="12301" width="4.109375" customWidth="1"/>
    <col min="12302" max="12302" width="4.6640625" customWidth="1"/>
    <col min="12303" max="12303" width="3.6640625" customWidth="1"/>
    <col min="12304" max="12304" width="2.88671875" customWidth="1"/>
    <col min="12305" max="12305" width="3.6640625" customWidth="1"/>
    <col min="12306" max="12306" width="2.88671875" customWidth="1"/>
    <col min="12307" max="12307" width="3.6640625" customWidth="1"/>
    <col min="12308" max="12308" width="2.88671875" customWidth="1"/>
    <col min="12309" max="12309" width="3.6640625" customWidth="1"/>
    <col min="12310" max="12310" width="2.88671875" customWidth="1"/>
    <col min="12311" max="12311" width="3.6640625" customWidth="1"/>
    <col min="12312" max="12312" width="3.33203125" customWidth="1"/>
    <col min="12545" max="12546" width="3.6640625" customWidth="1"/>
    <col min="12547" max="12547" width="6.88671875" customWidth="1"/>
    <col min="12548" max="12548" width="4.109375" customWidth="1"/>
    <col min="12549" max="12549" width="3.77734375" customWidth="1"/>
    <col min="12550" max="12550" width="2.88671875" customWidth="1"/>
    <col min="12551" max="12551" width="3.6640625" customWidth="1"/>
    <col min="12552" max="12552" width="2.88671875" customWidth="1"/>
    <col min="12553" max="12553" width="3.6640625" customWidth="1"/>
    <col min="12554" max="12554" width="2.88671875" customWidth="1"/>
    <col min="12555" max="12555" width="3.6640625" customWidth="1"/>
    <col min="12556" max="12556" width="2.88671875" customWidth="1"/>
    <col min="12557" max="12557" width="4.109375" customWidth="1"/>
    <col min="12558" max="12558" width="4.6640625" customWidth="1"/>
    <col min="12559" max="12559" width="3.6640625" customWidth="1"/>
    <col min="12560" max="12560" width="2.88671875" customWidth="1"/>
    <col min="12561" max="12561" width="3.6640625" customWidth="1"/>
    <col min="12562" max="12562" width="2.88671875" customWidth="1"/>
    <col min="12563" max="12563" width="3.6640625" customWidth="1"/>
    <col min="12564" max="12564" width="2.88671875" customWidth="1"/>
    <col min="12565" max="12565" width="3.6640625" customWidth="1"/>
    <col min="12566" max="12566" width="2.88671875" customWidth="1"/>
    <col min="12567" max="12567" width="3.6640625" customWidth="1"/>
    <col min="12568" max="12568" width="3.33203125" customWidth="1"/>
    <col min="12801" max="12802" width="3.6640625" customWidth="1"/>
    <col min="12803" max="12803" width="6.88671875" customWidth="1"/>
    <col min="12804" max="12804" width="4.109375" customWidth="1"/>
    <col min="12805" max="12805" width="3.77734375" customWidth="1"/>
    <col min="12806" max="12806" width="2.88671875" customWidth="1"/>
    <col min="12807" max="12807" width="3.6640625" customWidth="1"/>
    <col min="12808" max="12808" width="2.88671875" customWidth="1"/>
    <col min="12809" max="12809" width="3.6640625" customWidth="1"/>
    <col min="12810" max="12810" width="2.88671875" customWidth="1"/>
    <col min="12811" max="12811" width="3.6640625" customWidth="1"/>
    <col min="12812" max="12812" width="2.88671875" customWidth="1"/>
    <col min="12813" max="12813" width="4.109375" customWidth="1"/>
    <col min="12814" max="12814" width="4.6640625" customWidth="1"/>
    <col min="12815" max="12815" width="3.6640625" customWidth="1"/>
    <col min="12816" max="12816" width="2.88671875" customWidth="1"/>
    <col min="12817" max="12817" width="3.6640625" customWidth="1"/>
    <col min="12818" max="12818" width="2.88671875" customWidth="1"/>
    <col min="12819" max="12819" width="3.6640625" customWidth="1"/>
    <col min="12820" max="12820" width="2.88671875" customWidth="1"/>
    <col min="12821" max="12821" width="3.6640625" customWidth="1"/>
    <col min="12822" max="12822" width="2.88671875" customWidth="1"/>
    <col min="12823" max="12823" width="3.6640625" customWidth="1"/>
    <col min="12824" max="12824" width="3.33203125" customWidth="1"/>
    <col min="13057" max="13058" width="3.6640625" customWidth="1"/>
    <col min="13059" max="13059" width="6.88671875" customWidth="1"/>
    <col min="13060" max="13060" width="4.109375" customWidth="1"/>
    <col min="13061" max="13061" width="3.77734375" customWidth="1"/>
    <col min="13062" max="13062" width="2.88671875" customWidth="1"/>
    <col min="13063" max="13063" width="3.6640625" customWidth="1"/>
    <col min="13064" max="13064" width="2.88671875" customWidth="1"/>
    <col min="13065" max="13065" width="3.6640625" customWidth="1"/>
    <col min="13066" max="13066" width="2.88671875" customWidth="1"/>
    <col min="13067" max="13067" width="3.6640625" customWidth="1"/>
    <col min="13068" max="13068" width="2.88671875" customWidth="1"/>
    <col min="13069" max="13069" width="4.109375" customWidth="1"/>
    <col min="13070" max="13070" width="4.6640625" customWidth="1"/>
    <col min="13071" max="13071" width="3.6640625" customWidth="1"/>
    <col min="13072" max="13072" width="2.88671875" customWidth="1"/>
    <col min="13073" max="13073" width="3.6640625" customWidth="1"/>
    <col min="13074" max="13074" width="2.88671875" customWidth="1"/>
    <col min="13075" max="13075" width="3.6640625" customWidth="1"/>
    <col min="13076" max="13076" width="2.88671875" customWidth="1"/>
    <col min="13077" max="13077" width="3.6640625" customWidth="1"/>
    <col min="13078" max="13078" width="2.88671875" customWidth="1"/>
    <col min="13079" max="13079" width="3.6640625" customWidth="1"/>
    <col min="13080" max="13080" width="3.33203125" customWidth="1"/>
    <col min="13313" max="13314" width="3.6640625" customWidth="1"/>
    <col min="13315" max="13315" width="6.88671875" customWidth="1"/>
    <col min="13316" max="13316" width="4.109375" customWidth="1"/>
    <col min="13317" max="13317" width="3.77734375" customWidth="1"/>
    <col min="13318" max="13318" width="2.88671875" customWidth="1"/>
    <col min="13319" max="13319" width="3.6640625" customWidth="1"/>
    <col min="13320" max="13320" width="2.88671875" customWidth="1"/>
    <col min="13321" max="13321" width="3.6640625" customWidth="1"/>
    <col min="13322" max="13322" width="2.88671875" customWidth="1"/>
    <col min="13323" max="13323" width="3.6640625" customWidth="1"/>
    <col min="13324" max="13324" width="2.88671875" customWidth="1"/>
    <col min="13325" max="13325" width="4.109375" customWidth="1"/>
    <col min="13326" max="13326" width="4.6640625" customWidth="1"/>
    <col min="13327" max="13327" width="3.6640625" customWidth="1"/>
    <col min="13328" max="13328" width="2.88671875" customWidth="1"/>
    <col min="13329" max="13329" width="3.6640625" customWidth="1"/>
    <col min="13330" max="13330" width="2.88671875" customWidth="1"/>
    <col min="13331" max="13331" width="3.6640625" customWidth="1"/>
    <col min="13332" max="13332" width="2.88671875" customWidth="1"/>
    <col min="13333" max="13333" width="3.6640625" customWidth="1"/>
    <col min="13334" max="13334" width="2.88671875" customWidth="1"/>
    <col min="13335" max="13335" width="3.6640625" customWidth="1"/>
    <col min="13336" max="13336" width="3.33203125" customWidth="1"/>
    <col min="13569" max="13570" width="3.6640625" customWidth="1"/>
    <col min="13571" max="13571" width="6.88671875" customWidth="1"/>
    <col min="13572" max="13572" width="4.109375" customWidth="1"/>
    <col min="13573" max="13573" width="3.77734375" customWidth="1"/>
    <col min="13574" max="13574" width="2.88671875" customWidth="1"/>
    <col min="13575" max="13575" width="3.6640625" customWidth="1"/>
    <col min="13576" max="13576" width="2.88671875" customWidth="1"/>
    <col min="13577" max="13577" width="3.6640625" customWidth="1"/>
    <col min="13578" max="13578" width="2.88671875" customWidth="1"/>
    <col min="13579" max="13579" width="3.6640625" customWidth="1"/>
    <col min="13580" max="13580" width="2.88671875" customWidth="1"/>
    <col min="13581" max="13581" width="4.109375" customWidth="1"/>
    <col min="13582" max="13582" width="4.6640625" customWidth="1"/>
    <col min="13583" max="13583" width="3.6640625" customWidth="1"/>
    <col min="13584" max="13584" width="2.88671875" customWidth="1"/>
    <col min="13585" max="13585" width="3.6640625" customWidth="1"/>
    <col min="13586" max="13586" width="2.88671875" customWidth="1"/>
    <col min="13587" max="13587" width="3.6640625" customWidth="1"/>
    <col min="13588" max="13588" width="2.88671875" customWidth="1"/>
    <col min="13589" max="13589" width="3.6640625" customWidth="1"/>
    <col min="13590" max="13590" width="2.88671875" customWidth="1"/>
    <col min="13591" max="13591" width="3.6640625" customWidth="1"/>
    <col min="13592" max="13592" width="3.33203125" customWidth="1"/>
    <col min="13825" max="13826" width="3.6640625" customWidth="1"/>
    <col min="13827" max="13827" width="6.88671875" customWidth="1"/>
    <col min="13828" max="13828" width="4.109375" customWidth="1"/>
    <col min="13829" max="13829" width="3.77734375" customWidth="1"/>
    <col min="13830" max="13830" width="2.88671875" customWidth="1"/>
    <col min="13831" max="13831" width="3.6640625" customWidth="1"/>
    <col min="13832" max="13832" width="2.88671875" customWidth="1"/>
    <col min="13833" max="13833" width="3.6640625" customWidth="1"/>
    <col min="13834" max="13834" width="2.88671875" customWidth="1"/>
    <col min="13835" max="13835" width="3.6640625" customWidth="1"/>
    <col min="13836" max="13836" width="2.88671875" customWidth="1"/>
    <col min="13837" max="13837" width="4.109375" customWidth="1"/>
    <col min="13838" max="13838" width="4.6640625" customWidth="1"/>
    <col min="13839" max="13839" width="3.6640625" customWidth="1"/>
    <col min="13840" max="13840" width="2.88671875" customWidth="1"/>
    <col min="13841" max="13841" width="3.6640625" customWidth="1"/>
    <col min="13842" max="13842" width="2.88671875" customWidth="1"/>
    <col min="13843" max="13843" width="3.6640625" customWidth="1"/>
    <col min="13844" max="13844" width="2.88671875" customWidth="1"/>
    <col min="13845" max="13845" width="3.6640625" customWidth="1"/>
    <col min="13846" max="13846" width="2.88671875" customWidth="1"/>
    <col min="13847" max="13847" width="3.6640625" customWidth="1"/>
    <col min="13848" max="13848" width="3.33203125" customWidth="1"/>
    <col min="14081" max="14082" width="3.6640625" customWidth="1"/>
    <col min="14083" max="14083" width="6.88671875" customWidth="1"/>
    <col min="14084" max="14084" width="4.109375" customWidth="1"/>
    <col min="14085" max="14085" width="3.77734375" customWidth="1"/>
    <col min="14086" max="14086" width="2.88671875" customWidth="1"/>
    <col min="14087" max="14087" width="3.6640625" customWidth="1"/>
    <col min="14088" max="14088" width="2.88671875" customWidth="1"/>
    <col min="14089" max="14089" width="3.6640625" customWidth="1"/>
    <col min="14090" max="14090" width="2.88671875" customWidth="1"/>
    <col min="14091" max="14091" width="3.6640625" customWidth="1"/>
    <col min="14092" max="14092" width="2.88671875" customWidth="1"/>
    <col min="14093" max="14093" width="4.109375" customWidth="1"/>
    <col min="14094" max="14094" width="4.6640625" customWidth="1"/>
    <col min="14095" max="14095" width="3.6640625" customWidth="1"/>
    <col min="14096" max="14096" width="2.88671875" customWidth="1"/>
    <col min="14097" max="14097" width="3.6640625" customWidth="1"/>
    <col min="14098" max="14098" width="2.88671875" customWidth="1"/>
    <col min="14099" max="14099" width="3.6640625" customWidth="1"/>
    <col min="14100" max="14100" width="2.88671875" customWidth="1"/>
    <col min="14101" max="14101" width="3.6640625" customWidth="1"/>
    <col min="14102" max="14102" width="2.88671875" customWidth="1"/>
    <col min="14103" max="14103" width="3.6640625" customWidth="1"/>
    <col min="14104" max="14104" width="3.33203125" customWidth="1"/>
    <col min="14337" max="14338" width="3.6640625" customWidth="1"/>
    <col min="14339" max="14339" width="6.88671875" customWidth="1"/>
    <col min="14340" max="14340" width="4.109375" customWidth="1"/>
    <col min="14341" max="14341" width="3.77734375" customWidth="1"/>
    <col min="14342" max="14342" width="2.88671875" customWidth="1"/>
    <col min="14343" max="14343" width="3.6640625" customWidth="1"/>
    <col min="14344" max="14344" width="2.88671875" customWidth="1"/>
    <col min="14345" max="14345" width="3.6640625" customWidth="1"/>
    <col min="14346" max="14346" width="2.88671875" customWidth="1"/>
    <col min="14347" max="14347" width="3.6640625" customWidth="1"/>
    <col min="14348" max="14348" width="2.88671875" customWidth="1"/>
    <col min="14349" max="14349" width="4.109375" customWidth="1"/>
    <col min="14350" max="14350" width="4.6640625" customWidth="1"/>
    <col min="14351" max="14351" width="3.6640625" customWidth="1"/>
    <col min="14352" max="14352" width="2.88671875" customWidth="1"/>
    <col min="14353" max="14353" width="3.6640625" customWidth="1"/>
    <col min="14354" max="14354" width="2.88671875" customWidth="1"/>
    <col min="14355" max="14355" width="3.6640625" customWidth="1"/>
    <col min="14356" max="14356" width="2.88671875" customWidth="1"/>
    <col min="14357" max="14357" width="3.6640625" customWidth="1"/>
    <col min="14358" max="14358" width="2.88671875" customWidth="1"/>
    <col min="14359" max="14359" width="3.6640625" customWidth="1"/>
    <col min="14360" max="14360" width="3.33203125" customWidth="1"/>
    <col min="14593" max="14594" width="3.6640625" customWidth="1"/>
    <col min="14595" max="14595" width="6.88671875" customWidth="1"/>
    <col min="14596" max="14596" width="4.109375" customWidth="1"/>
    <col min="14597" max="14597" width="3.77734375" customWidth="1"/>
    <col min="14598" max="14598" width="2.88671875" customWidth="1"/>
    <col min="14599" max="14599" width="3.6640625" customWidth="1"/>
    <col min="14600" max="14600" width="2.88671875" customWidth="1"/>
    <col min="14601" max="14601" width="3.6640625" customWidth="1"/>
    <col min="14602" max="14602" width="2.88671875" customWidth="1"/>
    <col min="14603" max="14603" width="3.6640625" customWidth="1"/>
    <col min="14604" max="14604" width="2.88671875" customWidth="1"/>
    <col min="14605" max="14605" width="4.109375" customWidth="1"/>
    <col min="14606" max="14606" width="4.6640625" customWidth="1"/>
    <col min="14607" max="14607" width="3.6640625" customWidth="1"/>
    <col min="14608" max="14608" width="2.88671875" customWidth="1"/>
    <col min="14609" max="14609" width="3.6640625" customWidth="1"/>
    <col min="14610" max="14610" width="2.88671875" customWidth="1"/>
    <col min="14611" max="14611" width="3.6640625" customWidth="1"/>
    <col min="14612" max="14612" width="2.88671875" customWidth="1"/>
    <col min="14613" max="14613" width="3.6640625" customWidth="1"/>
    <col min="14614" max="14614" width="2.88671875" customWidth="1"/>
    <col min="14615" max="14615" width="3.6640625" customWidth="1"/>
    <col min="14616" max="14616" width="3.33203125" customWidth="1"/>
    <col min="14849" max="14850" width="3.6640625" customWidth="1"/>
    <col min="14851" max="14851" width="6.88671875" customWidth="1"/>
    <col min="14852" max="14852" width="4.109375" customWidth="1"/>
    <col min="14853" max="14853" width="3.77734375" customWidth="1"/>
    <col min="14854" max="14854" width="2.88671875" customWidth="1"/>
    <col min="14855" max="14855" width="3.6640625" customWidth="1"/>
    <col min="14856" max="14856" width="2.88671875" customWidth="1"/>
    <col min="14857" max="14857" width="3.6640625" customWidth="1"/>
    <col min="14858" max="14858" width="2.88671875" customWidth="1"/>
    <col min="14859" max="14859" width="3.6640625" customWidth="1"/>
    <col min="14860" max="14860" width="2.88671875" customWidth="1"/>
    <col min="14861" max="14861" width="4.109375" customWidth="1"/>
    <col min="14862" max="14862" width="4.6640625" customWidth="1"/>
    <col min="14863" max="14863" width="3.6640625" customWidth="1"/>
    <col min="14864" max="14864" width="2.88671875" customWidth="1"/>
    <col min="14865" max="14865" width="3.6640625" customWidth="1"/>
    <col min="14866" max="14866" width="2.88671875" customWidth="1"/>
    <col min="14867" max="14867" width="3.6640625" customWidth="1"/>
    <col min="14868" max="14868" width="2.88671875" customWidth="1"/>
    <col min="14869" max="14869" width="3.6640625" customWidth="1"/>
    <col min="14870" max="14870" width="2.88671875" customWidth="1"/>
    <col min="14871" max="14871" width="3.6640625" customWidth="1"/>
    <col min="14872" max="14872" width="3.33203125" customWidth="1"/>
    <col min="15105" max="15106" width="3.6640625" customWidth="1"/>
    <col min="15107" max="15107" width="6.88671875" customWidth="1"/>
    <col min="15108" max="15108" width="4.109375" customWidth="1"/>
    <col min="15109" max="15109" width="3.77734375" customWidth="1"/>
    <col min="15110" max="15110" width="2.88671875" customWidth="1"/>
    <col min="15111" max="15111" width="3.6640625" customWidth="1"/>
    <col min="15112" max="15112" width="2.88671875" customWidth="1"/>
    <col min="15113" max="15113" width="3.6640625" customWidth="1"/>
    <col min="15114" max="15114" width="2.88671875" customWidth="1"/>
    <col min="15115" max="15115" width="3.6640625" customWidth="1"/>
    <col min="15116" max="15116" width="2.88671875" customWidth="1"/>
    <col min="15117" max="15117" width="4.109375" customWidth="1"/>
    <col min="15118" max="15118" width="4.6640625" customWidth="1"/>
    <col min="15119" max="15119" width="3.6640625" customWidth="1"/>
    <col min="15120" max="15120" width="2.88671875" customWidth="1"/>
    <col min="15121" max="15121" width="3.6640625" customWidth="1"/>
    <col min="15122" max="15122" width="2.88671875" customWidth="1"/>
    <col min="15123" max="15123" width="3.6640625" customWidth="1"/>
    <col min="15124" max="15124" width="2.88671875" customWidth="1"/>
    <col min="15125" max="15125" width="3.6640625" customWidth="1"/>
    <col min="15126" max="15126" width="2.88671875" customWidth="1"/>
    <col min="15127" max="15127" width="3.6640625" customWidth="1"/>
    <col min="15128" max="15128" width="3.33203125" customWidth="1"/>
    <col min="15361" max="15362" width="3.6640625" customWidth="1"/>
    <col min="15363" max="15363" width="6.88671875" customWidth="1"/>
    <col min="15364" max="15364" width="4.109375" customWidth="1"/>
    <col min="15365" max="15365" width="3.77734375" customWidth="1"/>
    <col min="15366" max="15366" width="2.88671875" customWidth="1"/>
    <col min="15367" max="15367" width="3.6640625" customWidth="1"/>
    <col min="15368" max="15368" width="2.88671875" customWidth="1"/>
    <col min="15369" max="15369" width="3.6640625" customWidth="1"/>
    <col min="15370" max="15370" width="2.88671875" customWidth="1"/>
    <col min="15371" max="15371" width="3.6640625" customWidth="1"/>
    <col min="15372" max="15372" width="2.88671875" customWidth="1"/>
    <col min="15373" max="15373" width="4.109375" customWidth="1"/>
    <col min="15374" max="15374" width="4.6640625" customWidth="1"/>
    <col min="15375" max="15375" width="3.6640625" customWidth="1"/>
    <col min="15376" max="15376" width="2.88671875" customWidth="1"/>
    <col min="15377" max="15377" width="3.6640625" customWidth="1"/>
    <col min="15378" max="15378" width="2.88671875" customWidth="1"/>
    <col min="15379" max="15379" width="3.6640625" customWidth="1"/>
    <col min="15380" max="15380" width="2.88671875" customWidth="1"/>
    <col min="15381" max="15381" width="3.6640625" customWidth="1"/>
    <col min="15382" max="15382" width="2.88671875" customWidth="1"/>
    <col min="15383" max="15383" width="3.6640625" customWidth="1"/>
    <col min="15384" max="15384" width="3.33203125" customWidth="1"/>
    <col min="15617" max="15618" width="3.6640625" customWidth="1"/>
    <col min="15619" max="15619" width="6.88671875" customWidth="1"/>
    <col min="15620" max="15620" width="4.109375" customWidth="1"/>
    <col min="15621" max="15621" width="3.77734375" customWidth="1"/>
    <col min="15622" max="15622" width="2.88671875" customWidth="1"/>
    <col min="15623" max="15623" width="3.6640625" customWidth="1"/>
    <col min="15624" max="15624" width="2.88671875" customWidth="1"/>
    <col min="15625" max="15625" width="3.6640625" customWidth="1"/>
    <col min="15626" max="15626" width="2.88671875" customWidth="1"/>
    <col min="15627" max="15627" width="3.6640625" customWidth="1"/>
    <col min="15628" max="15628" width="2.88671875" customWidth="1"/>
    <col min="15629" max="15629" width="4.109375" customWidth="1"/>
    <col min="15630" max="15630" width="4.6640625" customWidth="1"/>
    <col min="15631" max="15631" width="3.6640625" customWidth="1"/>
    <col min="15632" max="15632" width="2.88671875" customWidth="1"/>
    <col min="15633" max="15633" width="3.6640625" customWidth="1"/>
    <col min="15634" max="15634" width="2.88671875" customWidth="1"/>
    <col min="15635" max="15635" width="3.6640625" customWidth="1"/>
    <col min="15636" max="15636" width="2.88671875" customWidth="1"/>
    <col min="15637" max="15637" width="3.6640625" customWidth="1"/>
    <col min="15638" max="15638" width="2.88671875" customWidth="1"/>
    <col min="15639" max="15639" width="3.6640625" customWidth="1"/>
    <col min="15640" max="15640" width="3.33203125" customWidth="1"/>
    <col min="15873" max="15874" width="3.6640625" customWidth="1"/>
    <col min="15875" max="15875" width="6.88671875" customWidth="1"/>
    <col min="15876" max="15876" width="4.109375" customWidth="1"/>
    <col min="15877" max="15877" width="3.77734375" customWidth="1"/>
    <col min="15878" max="15878" width="2.88671875" customWidth="1"/>
    <col min="15879" max="15879" width="3.6640625" customWidth="1"/>
    <col min="15880" max="15880" width="2.88671875" customWidth="1"/>
    <col min="15881" max="15881" width="3.6640625" customWidth="1"/>
    <col min="15882" max="15882" width="2.88671875" customWidth="1"/>
    <col min="15883" max="15883" width="3.6640625" customWidth="1"/>
    <col min="15884" max="15884" width="2.88671875" customWidth="1"/>
    <col min="15885" max="15885" width="4.109375" customWidth="1"/>
    <col min="15886" max="15886" width="4.6640625" customWidth="1"/>
    <col min="15887" max="15887" width="3.6640625" customWidth="1"/>
    <col min="15888" max="15888" width="2.88671875" customWidth="1"/>
    <col min="15889" max="15889" width="3.6640625" customWidth="1"/>
    <col min="15890" max="15890" width="2.88671875" customWidth="1"/>
    <col min="15891" max="15891" width="3.6640625" customWidth="1"/>
    <col min="15892" max="15892" width="2.88671875" customWidth="1"/>
    <col min="15893" max="15893" width="3.6640625" customWidth="1"/>
    <col min="15894" max="15894" width="2.88671875" customWidth="1"/>
    <col min="15895" max="15895" width="3.6640625" customWidth="1"/>
    <col min="15896" max="15896" width="3.33203125" customWidth="1"/>
    <col min="16129" max="16130" width="3.6640625" customWidth="1"/>
    <col min="16131" max="16131" width="6.88671875" customWidth="1"/>
    <col min="16132" max="16132" width="4.109375" customWidth="1"/>
    <col min="16133" max="16133" width="3.77734375" customWidth="1"/>
    <col min="16134" max="16134" width="2.88671875" customWidth="1"/>
    <col min="16135" max="16135" width="3.6640625" customWidth="1"/>
    <col min="16136" max="16136" width="2.88671875" customWidth="1"/>
    <col min="16137" max="16137" width="3.6640625" customWidth="1"/>
    <col min="16138" max="16138" width="2.88671875" customWidth="1"/>
    <col min="16139" max="16139" width="3.6640625" customWidth="1"/>
    <col min="16140" max="16140" width="2.88671875" customWidth="1"/>
    <col min="16141" max="16141" width="4.109375" customWidth="1"/>
    <col min="16142" max="16142" width="4.6640625" customWidth="1"/>
    <col min="16143" max="16143" width="3.6640625" customWidth="1"/>
    <col min="16144" max="16144" width="2.88671875" customWidth="1"/>
    <col min="16145" max="16145" width="3.6640625" customWidth="1"/>
    <col min="16146" max="16146" width="2.88671875" customWidth="1"/>
    <col min="16147" max="16147" width="3.6640625" customWidth="1"/>
    <col min="16148" max="16148" width="2.88671875" customWidth="1"/>
    <col min="16149" max="16149" width="3.6640625" customWidth="1"/>
    <col min="16150" max="16150" width="2.88671875" customWidth="1"/>
    <col min="16151" max="16151" width="3.6640625" customWidth="1"/>
    <col min="16152" max="16152" width="3.33203125" customWidth="1"/>
  </cols>
  <sheetData>
    <row r="1" spans="1:24" ht="18" customHeight="1">
      <c r="A1" s="94"/>
      <c r="B1" s="94"/>
      <c r="C1" s="94"/>
      <c r="D1" s="94"/>
      <c r="E1" s="94"/>
      <c r="F1" s="94"/>
      <c r="G1" s="94"/>
      <c r="H1" s="94"/>
      <c r="I1" s="94"/>
      <c r="J1" s="94"/>
      <c r="K1" s="94"/>
      <c r="L1" s="94"/>
      <c r="M1" s="94"/>
      <c r="N1" s="94"/>
      <c r="O1" s="1131" t="s">
        <v>442</v>
      </c>
      <c r="P1" s="1132"/>
      <c r="Q1" s="240"/>
      <c r="R1" s="240"/>
      <c r="S1" s="240"/>
      <c r="T1" s="240"/>
      <c r="U1" s="1129"/>
      <c r="V1" s="1129"/>
      <c r="W1" s="1129"/>
      <c r="X1" s="1129"/>
    </row>
    <row r="2" spans="1:24" ht="20.25" customHeight="1">
      <c r="A2" s="551"/>
      <c r="B2" s="552" t="s">
        <v>441</v>
      </c>
      <c r="C2" s="551"/>
      <c r="D2" s="551"/>
      <c r="E2" s="551"/>
      <c r="F2" s="551"/>
      <c r="G2" s="551"/>
      <c r="H2" s="551"/>
      <c r="I2" s="551"/>
      <c r="J2" s="551"/>
      <c r="K2" s="551"/>
      <c r="L2" s="551"/>
      <c r="M2" s="551"/>
      <c r="N2" s="551"/>
      <c r="O2" s="551"/>
      <c r="P2" s="551"/>
      <c r="Q2" s="267"/>
      <c r="R2" s="267"/>
      <c r="S2" s="267"/>
      <c r="T2" s="267"/>
      <c r="U2" s="267"/>
      <c r="V2" s="267"/>
      <c r="W2" s="267"/>
      <c r="X2" s="267"/>
    </row>
    <row r="3" spans="1:24" ht="18" customHeight="1">
      <c r="A3" s="94"/>
      <c r="B3" s="94"/>
      <c r="C3" s="94"/>
      <c r="D3" s="94"/>
      <c r="E3" s="94"/>
      <c r="F3" s="94"/>
      <c r="G3" s="94"/>
      <c r="H3" s="94"/>
      <c r="I3" s="94"/>
      <c r="J3" s="94"/>
      <c r="K3" s="94"/>
      <c r="L3" s="94"/>
      <c r="M3" s="94"/>
      <c r="N3" s="94"/>
      <c r="O3" s="94"/>
      <c r="P3" s="94"/>
      <c r="Q3" s="240"/>
      <c r="R3" s="240"/>
      <c r="S3" s="240"/>
      <c r="T3" s="240"/>
      <c r="U3" s="268"/>
      <c r="V3" s="268"/>
      <c r="W3" s="268"/>
      <c r="X3" s="268"/>
    </row>
    <row r="4" spans="1:24" ht="20.25" customHeight="1">
      <c r="A4" s="551"/>
      <c r="B4" s="1136" t="s">
        <v>424</v>
      </c>
      <c r="C4" s="1137"/>
      <c r="D4" s="1137"/>
      <c r="E4" s="1137"/>
      <c r="F4" s="1137"/>
      <c r="G4" s="1137"/>
      <c r="H4" s="1137"/>
      <c r="I4" s="1137"/>
      <c r="J4" s="1137"/>
      <c r="K4" s="1137"/>
      <c r="L4" s="1137"/>
      <c r="M4" s="1137"/>
      <c r="N4" s="1137"/>
      <c r="O4" s="1137"/>
      <c r="P4" s="551"/>
      <c r="Q4" s="267"/>
      <c r="R4" s="267"/>
      <c r="S4" s="267"/>
      <c r="T4" s="267"/>
      <c r="U4" s="267"/>
      <c r="V4" s="267"/>
      <c r="W4" s="267"/>
      <c r="X4" s="267"/>
    </row>
    <row r="5" spans="1:24" ht="18" customHeight="1">
      <c r="A5" s="94"/>
      <c r="B5" s="1137"/>
      <c r="C5" s="1137"/>
      <c r="D5" s="1137"/>
      <c r="E5" s="1137"/>
      <c r="F5" s="1137"/>
      <c r="G5" s="1137"/>
      <c r="H5" s="1137"/>
      <c r="I5" s="1137"/>
      <c r="J5" s="1137"/>
      <c r="K5" s="1137"/>
      <c r="L5" s="1137"/>
      <c r="M5" s="1137"/>
      <c r="N5" s="1137"/>
      <c r="O5" s="1137"/>
      <c r="P5" s="94"/>
      <c r="Q5" s="240"/>
      <c r="R5" s="240"/>
      <c r="S5" s="240"/>
      <c r="T5" s="240"/>
      <c r="U5" s="268"/>
      <c r="V5" s="268"/>
      <c r="W5" s="268"/>
      <c r="X5" s="268"/>
    </row>
    <row r="6" spans="1:24" ht="20.25" customHeight="1">
      <c r="A6" s="551"/>
      <c r="B6" s="1137"/>
      <c r="C6" s="1137"/>
      <c r="D6" s="1137"/>
      <c r="E6" s="1137"/>
      <c r="F6" s="1137"/>
      <c r="G6" s="1137"/>
      <c r="H6" s="1137"/>
      <c r="I6" s="1137"/>
      <c r="J6" s="1137"/>
      <c r="K6" s="1137"/>
      <c r="L6" s="1137"/>
      <c r="M6" s="1137"/>
      <c r="N6" s="1137"/>
      <c r="O6" s="1137"/>
      <c r="P6" s="551"/>
      <c r="Q6" s="267"/>
      <c r="R6" s="267"/>
      <c r="S6" s="267"/>
      <c r="T6" s="267"/>
      <c r="U6" s="267"/>
      <c r="V6" s="267"/>
      <c r="W6" s="267"/>
      <c r="X6" s="267"/>
    </row>
    <row r="7" spans="1:24" ht="18" customHeight="1">
      <c r="A7" s="94"/>
      <c r="B7" s="1137"/>
      <c r="C7" s="1137"/>
      <c r="D7" s="1137"/>
      <c r="E7" s="1137"/>
      <c r="F7" s="1137"/>
      <c r="G7" s="1137"/>
      <c r="H7" s="1137"/>
      <c r="I7" s="1137"/>
      <c r="J7" s="1137"/>
      <c r="K7" s="1137"/>
      <c r="L7" s="1137"/>
      <c r="M7" s="1137"/>
      <c r="N7" s="1137"/>
      <c r="O7" s="1137"/>
      <c r="P7" s="94"/>
      <c r="Q7" s="240"/>
      <c r="R7" s="240"/>
      <c r="S7" s="240"/>
      <c r="T7" s="240"/>
      <c r="U7" s="268"/>
      <c r="V7" s="268"/>
      <c r="W7" s="268"/>
      <c r="X7" s="268"/>
    </row>
    <row r="8" spans="1:24" ht="20.25" customHeight="1">
      <c r="A8" s="553"/>
      <c r="B8" s="1137"/>
      <c r="C8" s="1137"/>
      <c r="D8" s="1137"/>
      <c r="E8" s="1137"/>
      <c r="F8" s="1137"/>
      <c r="G8" s="1137"/>
      <c r="H8" s="1137"/>
      <c r="I8" s="1137"/>
      <c r="J8" s="1137"/>
      <c r="K8" s="1137"/>
      <c r="L8" s="1137"/>
      <c r="M8" s="1137"/>
      <c r="N8" s="1137"/>
      <c r="O8" s="1137"/>
      <c r="P8" s="553"/>
      <c r="Q8" s="267"/>
      <c r="R8" s="267"/>
      <c r="S8" s="267"/>
      <c r="T8" s="267"/>
      <c r="U8" s="267"/>
      <c r="V8" s="267"/>
      <c r="W8" s="267"/>
      <c r="X8" s="267"/>
    </row>
    <row r="9" spans="1:24" ht="18" customHeight="1">
      <c r="A9" s="553"/>
      <c r="B9" s="1137"/>
      <c r="C9" s="1137"/>
      <c r="D9" s="1137"/>
      <c r="E9" s="1137"/>
      <c r="F9" s="1137"/>
      <c r="G9" s="1137"/>
      <c r="H9" s="1137"/>
      <c r="I9" s="1137"/>
      <c r="J9" s="1137"/>
      <c r="K9" s="1137"/>
      <c r="L9" s="1137"/>
      <c r="M9" s="1137"/>
      <c r="N9" s="1137"/>
      <c r="O9" s="1137"/>
      <c r="P9" s="553"/>
      <c r="Q9" s="241"/>
      <c r="R9" s="240"/>
      <c r="S9" s="240"/>
      <c r="T9" s="240"/>
      <c r="U9" s="268"/>
      <c r="V9" s="268"/>
      <c r="W9" s="268"/>
      <c r="X9" s="268"/>
    </row>
    <row r="10" spans="1:24" ht="20.25" customHeight="1">
      <c r="A10" s="554"/>
      <c r="B10" s="1137"/>
      <c r="C10" s="1137"/>
      <c r="D10" s="1137"/>
      <c r="E10" s="1137"/>
      <c r="F10" s="1137"/>
      <c r="G10" s="1137"/>
      <c r="H10" s="1137"/>
      <c r="I10" s="1137"/>
      <c r="J10" s="1137"/>
      <c r="K10" s="1137"/>
      <c r="L10" s="1137"/>
      <c r="M10" s="1137"/>
      <c r="N10" s="1137"/>
      <c r="O10" s="1137"/>
      <c r="P10" s="554"/>
      <c r="Q10" s="267"/>
      <c r="R10" s="267"/>
      <c r="S10" s="267"/>
      <c r="T10" s="267"/>
      <c r="U10" s="267"/>
      <c r="V10" s="267"/>
      <c r="W10" s="267"/>
      <c r="X10" s="267"/>
    </row>
    <row r="11" spans="1:24" ht="18" customHeight="1">
      <c r="A11" s="554"/>
      <c r="B11" s="1137"/>
      <c r="C11" s="1137"/>
      <c r="D11" s="1137"/>
      <c r="E11" s="1137"/>
      <c r="F11" s="1137"/>
      <c r="G11" s="1137"/>
      <c r="H11" s="1137"/>
      <c r="I11" s="1137"/>
      <c r="J11" s="1137"/>
      <c r="K11" s="1137"/>
      <c r="L11" s="1137"/>
      <c r="M11" s="1137"/>
      <c r="N11" s="1137"/>
      <c r="O11" s="1137"/>
      <c r="P11" s="554"/>
      <c r="Q11" s="241"/>
      <c r="R11" s="240"/>
      <c r="S11" s="240"/>
      <c r="T11" s="240"/>
      <c r="U11" s="268"/>
      <c r="V11" s="268"/>
      <c r="W11" s="268"/>
      <c r="X11" s="268"/>
    </row>
    <row r="12" spans="1:24" ht="20.25" customHeight="1">
      <c r="A12" s="554"/>
      <c r="B12" s="1137"/>
      <c r="C12" s="1137"/>
      <c r="D12" s="1137"/>
      <c r="E12" s="1137"/>
      <c r="F12" s="1137"/>
      <c r="G12" s="1137"/>
      <c r="H12" s="1137"/>
      <c r="I12" s="1137"/>
      <c r="J12" s="1137"/>
      <c r="K12" s="1137"/>
      <c r="L12" s="1137"/>
      <c r="M12" s="1137"/>
      <c r="N12" s="1137"/>
      <c r="O12" s="1137"/>
      <c r="P12" s="554"/>
      <c r="Q12" s="269"/>
      <c r="R12" s="269"/>
      <c r="S12" s="269"/>
      <c r="T12" s="269"/>
      <c r="U12" s="269"/>
      <c r="V12" s="269"/>
      <c r="W12" s="269"/>
      <c r="X12" s="269"/>
    </row>
    <row r="13" spans="1:24" ht="18" customHeight="1">
      <c r="A13" s="94"/>
      <c r="B13" s="1137"/>
      <c r="C13" s="1137"/>
      <c r="D13" s="1137"/>
      <c r="E13" s="1137"/>
      <c r="F13" s="1137"/>
      <c r="G13" s="1137"/>
      <c r="H13" s="1137"/>
      <c r="I13" s="1137"/>
      <c r="J13" s="1137"/>
      <c r="K13" s="1137"/>
      <c r="L13" s="1137"/>
      <c r="M13" s="1137"/>
      <c r="N13" s="1137"/>
      <c r="O13" s="1137"/>
      <c r="P13" s="94"/>
      <c r="Q13" s="240"/>
      <c r="R13" s="240"/>
      <c r="S13" s="240"/>
      <c r="T13" s="240"/>
      <c r="U13" s="268"/>
      <c r="V13" s="268"/>
      <c r="W13" s="268"/>
      <c r="X13" s="268"/>
    </row>
    <row r="14" spans="1:24" ht="20.25" customHeight="1">
      <c r="A14" s="551"/>
      <c r="B14" s="1137"/>
      <c r="C14" s="1137"/>
      <c r="D14" s="1137"/>
      <c r="E14" s="1137"/>
      <c r="F14" s="1137"/>
      <c r="G14" s="1137"/>
      <c r="H14" s="1137"/>
      <c r="I14" s="1137"/>
      <c r="J14" s="1137"/>
      <c r="K14" s="1137"/>
      <c r="L14" s="1137"/>
      <c r="M14" s="1137"/>
      <c r="N14" s="1137"/>
      <c r="O14" s="1137"/>
      <c r="P14" s="551"/>
      <c r="Q14" s="267"/>
      <c r="R14" s="267"/>
      <c r="S14" s="267"/>
      <c r="T14" s="267"/>
      <c r="U14" s="267"/>
      <c r="V14" s="267"/>
      <c r="W14" s="267"/>
      <c r="X14" s="267"/>
    </row>
    <row r="15" spans="1:24" ht="18" customHeight="1">
      <c r="A15" s="94"/>
      <c r="B15" s="1137"/>
      <c r="C15" s="1137"/>
      <c r="D15" s="1137"/>
      <c r="E15" s="1137"/>
      <c r="F15" s="1137"/>
      <c r="G15" s="1137"/>
      <c r="H15" s="1137"/>
      <c r="I15" s="1137"/>
      <c r="J15" s="1137"/>
      <c r="K15" s="1137"/>
      <c r="L15" s="1137"/>
      <c r="M15" s="1137"/>
      <c r="N15" s="1137"/>
      <c r="O15" s="1137"/>
      <c r="P15" s="94"/>
      <c r="Q15" s="240"/>
      <c r="R15" s="240"/>
      <c r="S15" s="240"/>
      <c r="T15" s="240"/>
      <c r="U15" s="268"/>
      <c r="V15" s="268"/>
      <c r="W15" s="268"/>
      <c r="X15" s="268"/>
    </row>
    <row r="16" spans="1:24" ht="20.25" customHeight="1">
      <c r="A16" s="551"/>
      <c r="B16" s="1137"/>
      <c r="C16" s="1137"/>
      <c r="D16" s="1137"/>
      <c r="E16" s="1137"/>
      <c r="F16" s="1137"/>
      <c r="G16" s="1137"/>
      <c r="H16" s="1137"/>
      <c r="I16" s="1137"/>
      <c r="J16" s="1137"/>
      <c r="K16" s="1137"/>
      <c r="L16" s="1137"/>
      <c r="M16" s="1137"/>
      <c r="N16" s="1137"/>
      <c r="O16" s="1137"/>
      <c r="P16" s="551"/>
      <c r="Q16" s="267"/>
      <c r="R16" s="267"/>
      <c r="S16" s="267"/>
      <c r="T16" s="267"/>
      <c r="U16" s="267"/>
      <c r="V16" s="267"/>
      <c r="W16" s="267"/>
      <c r="X16" s="267"/>
    </row>
    <row r="17" spans="1:24" ht="18" customHeight="1">
      <c r="A17" s="94"/>
      <c r="B17" s="1137"/>
      <c r="C17" s="1137"/>
      <c r="D17" s="1137"/>
      <c r="E17" s="1137"/>
      <c r="F17" s="1137"/>
      <c r="G17" s="1137"/>
      <c r="H17" s="1137"/>
      <c r="I17" s="1137"/>
      <c r="J17" s="1137"/>
      <c r="K17" s="1137"/>
      <c r="L17" s="1137"/>
      <c r="M17" s="1137"/>
      <c r="N17" s="1137"/>
      <c r="O17" s="1137"/>
      <c r="P17" s="94"/>
      <c r="Q17" s="240"/>
      <c r="R17" s="240"/>
      <c r="S17" s="240"/>
      <c r="T17" s="240"/>
      <c r="U17" s="268"/>
      <c r="V17" s="268"/>
      <c r="W17" s="268"/>
      <c r="X17" s="268"/>
    </row>
    <row r="18" spans="1:24" ht="20.25" customHeight="1">
      <c r="A18" s="551"/>
      <c r="B18" s="1137"/>
      <c r="C18" s="1137"/>
      <c r="D18" s="1137"/>
      <c r="E18" s="1137"/>
      <c r="F18" s="1137"/>
      <c r="G18" s="1137"/>
      <c r="H18" s="1137"/>
      <c r="I18" s="1137"/>
      <c r="J18" s="1137"/>
      <c r="K18" s="1137"/>
      <c r="L18" s="1137"/>
      <c r="M18" s="1137"/>
      <c r="N18" s="1137"/>
      <c r="O18" s="1137"/>
      <c r="P18" s="551"/>
      <c r="Q18" s="267"/>
      <c r="R18" s="267"/>
      <c r="S18" s="267"/>
      <c r="T18" s="267"/>
      <c r="U18" s="267"/>
      <c r="V18" s="267"/>
      <c r="W18" s="267"/>
      <c r="X18" s="267"/>
    </row>
    <row r="19" spans="1:24" ht="18" customHeight="1">
      <c r="A19" s="94"/>
      <c r="B19" s="1137"/>
      <c r="C19" s="1137"/>
      <c r="D19" s="1137"/>
      <c r="E19" s="1137"/>
      <c r="F19" s="1137"/>
      <c r="G19" s="1137"/>
      <c r="H19" s="1137"/>
      <c r="I19" s="1137"/>
      <c r="J19" s="1137"/>
      <c r="K19" s="1137"/>
      <c r="L19" s="1137"/>
      <c r="M19" s="1137"/>
      <c r="N19" s="1137"/>
      <c r="O19" s="1137"/>
      <c r="P19" s="94"/>
      <c r="Q19" s="240"/>
      <c r="R19" s="240"/>
      <c r="S19" s="240"/>
      <c r="T19" s="240"/>
      <c r="U19" s="268"/>
      <c r="V19" s="268"/>
      <c r="W19" s="268"/>
      <c r="X19" s="268"/>
    </row>
    <row r="20" spans="1:24" ht="20.25" customHeight="1">
      <c r="A20" s="551"/>
      <c r="B20" s="1137"/>
      <c r="C20" s="1137"/>
      <c r="D20" s="1137"/>
      <c r="E20" s="1137"/>
      <c r="F20" s="1137"/>
      <c r="G20" s="1137"/>
      <c r="H20" s="1137"/>
      <c r="I20" s="1137"/>
      <c r="J20" s="1137"/>
      <c r="K20" s="1137"/>
      <c r="L20" s="1137"/>
      <c r="M20" s="1137"/>
      <c r="N20" s="1137"/>
      <c r="O20" s="1137"/>
      <c r="P20" s="551"/>
      <c r="Q20" s="267"/>
      <c r="R20" s="267"/>
      <c r="S20" s="267"/>
      <c r="T20" s="267"/>
      <c r="U20" s="267"/>
      <c r="V20" s="267"/>
      <c r="W20" s="267"/>
      <c r="X20" s="267"/>
    </row>
    <row r="21" spans="1:24" ht="18" customHeight="1">
      <c r="A21" s="94"/>
      <c r="B21" s="1137"/>
      <c r="C21" s="1137"/>
      <c r="D21" s="1137"/>
      <c r="E21" s="1137"/>
      <c r="F21" s="1137"/>
      <c r="G21" s="1137"/>
      <c r="H21" s="1137"/>
      <c r="I21" s="1137"/>
      <c r="J21" s="1137"/>
      <c r="K21" s="1137"/>
      <c r="L21" s="1137"/>
      <c r="M21" s="1137"/>
      <c r="N21" s="1137"/>
      <c r="O21" s="1137"/>
      <c r="P21" s="94"/>
      <c r="Q21" s="240"/>
      <c r="R21" s="240"/>
      <c r="S21" s="240"/>
      <c r="T21" s="240"/>
      <c r="U21" s="268"/>
      <c r="V21" s="268"/>
      <c r="W21" s="268"/>
      <c r="X21" s="268"/>
    </row>
    <row r="22" spans="1:24" ht="20.25" customHeight="1">
      <c r="A22" s="551"/>
      <c r="B22" s="1137"/>
      <c r="C22" s="1137"/>
      <c r="D22" s="1137"/>
      <c r="E22" s="1137"/>
      <c r="F22" s="1137"/>
      <c r="G22" s="1137"/>
      <c r="H22" s="1137"/>
      <c r="I22" s="1137"/>
      <c r="J22" s="1137"/>
      <c r="K22" s="1137"/>
      <c r="L22" s="1137"/>
      <c r="M22" s="1137"/>
      <c r="N22" s="1137"/>
      <c r="O22" s="1137"/>
      <c r="P22" s="551"/>
      <c r="Q22" s="267"/>
      <c r="R22" s="267"/>
      <c r="S22" s="267"/>
      <c r="T22" s="267"/>
      <c r="U22" s="267"/>
      <c r="V22" s="267"/>
      <c r="W22" s="267"/>
      <c r="X22" s="267"/>
    </row>
    <row r="23" spans="1:24" ht="18" customHeight="1">
      <c r="A23" s="94"/>
      <c r="B23" s="1137"/>
      <c r="C23" s="1137"/>
      <c r="D23" s="1137"/>
      <c r="E23" s="1137"/>
      <c r="F23" s="1137"/>
      <c r="G23" s="1137"/>
      <c r="H23" s="1137"/>
      <c r="I23" s="1137"/>
      <c r="J23" s="1137"/>
      <c r="K23" s="1137"/>
      <c r="L23" s="1137"/>
      <c r="M23" s="1137"/>
      <c r="N23" s="1137"/>
      <c r="O23" s="1137"/>
      <c r="P23" s="94"/>
      <c r="Q23" s="240"/>
      <c r="R23" s="240"/>
      <c r="S23" s="240"/>
      <c r="T23" s="240"/>
      <c r="U23" s="268"/>
      <c r="V23" s="268"/>
      <c r="W23" s="268"/>
      <c r="X23" s="268"/>
    </row>
    <row r="24" spans="1:24" ht="20.25" customHeight="1">
      <c r="A24" s="551"/>
      <c r="B24" s="1137"/>
      <c r="C24" s="1137"/>
      <c r="D24" s="1137"/>
      <c r="E24" s="1137"/>
      <c r="F24" s="1137"/>
      <c r="G24" s="1137"/>
      <c r="H24" s="1137"/>
      <c r="I24" s="1137"/>
      <c r="J24" s="1137"/>
      <c r="K24" s="1137"/>
      <c r="L24" s="1137"/>
      <c r="M24" s="1137"/>
      <c r="N24" s="1137"/>
      <c r="O24" s="1137"/>
      <c r="P24" s="551"/>
      <c r="Q24" s="267"/>
      <c r="R24" s="267"/>
      <c r="S24" s="267"/>
      <c r="T24" s="267"/>
      <c r="U24" s="267"/>
      <c r="V24" s="267"/>
      <c r="W24" s="267"/>
      <c r="X24" s="267"/>
    </row>
    <row r="25" spans="1:24" ht="18" customHeight="1">
      <c r="A25" s="94"/>
      <c r="B25" s="1137"/>
      <c r="C25" s="1137"/>
      <c r="D25" s="1137"/>
      <c r="E25" s="1137"/>
      <c r="F25" s="1137"/>
      <c r="G25" s="1137"/>
      <c r="H25" s="1137"/>
      <c r="I25" s="1137"/>
      <c r="J25" s="1137"/>
      <c r="K25" s="1137"/>
      <c r="L25" s="1137"/>
      <c r="M25" s="1137"/>
      <c r="N25" s="1137"/>
      <c r="O25" s="1137"/>
      <c r="P25" s="94"/>
      <c r="Q25" s="240"/>
      <c r="R25" s="240"/>
      <c r="S25" s="240"/>
      <c r="T25" s="240"/>
      <c r="U25" s="268"/>
      <c r="V25" s="268"/>
      <c r="W25" s="268"/>
      <c r="X25" s="268"/>
    </row>
    <row r="26" spans="1:24" ht="20.25" customHeight="1">
      <c r="A26" s="551"/>
      <c r="B26" s="1137"/>
      <c r="C26" s="1137"/>
      <c r="D26" s="1137"/>
      <c r="E26" s="1137"/>
      <c r="F26" s="1137"/>
      <c r="G26" s="1137"/>
      <c r="H26" s="1137"/>
      <c r="I26" s="1137"/>
      <c r="J26" s="1137"/>
      <c r="K26" s="1137"/>
      <c r="L26" s="1137"/>
      <c r="M26" s="1137"/>
      <c r="N26" s="1137"/>
      <c r="O26" s="1137"/>
      <c r="P26" s="551"/>
      <c r="Q26" s="267"/>
      <c r="R26" s="267"/>
      <c r="S26" s="267"/>
      <c r="T26" s="267"/>
      <c r="U26" s="267"/>
      <c r="V26" s="267"/>
      <c r="W26" s="267"/>
      <c r="X26" s="267"/>
    </row>
    <row r="27" spans="1:24" ht="18" customHeight="1">
      <c r="A27" s="94"/>
      <c r="B27" s="1137"/>
      <c r="C27" s="1137"/>
      <c r="D27" s="1137"/>
      <c r="E27" s="1137"/>
      <c r="F27" s="1137"/>
      <c r="G27" s="1137"/>
      <c r="H27" s="1137"/>
      <c r="I27" s="1137"/>
      <c r="J27" s="1137"/>
      <c r="K27" s="1137"/>
      <c r="L27" s="1137"/>
      <c r="M27" s="1137"/>
      <c r="N27" s="1137"/>
      <c r="O27" s="1137"/>
      <c r="P27" s="94"/>
      <c r="Q27" s="240"/>
      <c r="R27" s="240"/>
      <c r="S27" s="240"/>
      <c r="T27" s="240"/>
      <c r="U27" s="268"/>
      <c r="V27" s="268"/>
      <c r="W27" s="268"/>
      <c r="X27" s="268"/>
    </row>
    <row r="28" spans="1:24" ht="20.25" customHeight="1">
      <c r="A28" s="551"/>
      <c r="B28" s="1137"/>
      <c r="C28" s="1137"/>
      <c r="D28" s="1137"/>
      <c r="E28" s="1137"/>
      <c r="F28" s="1137"/>
      <c r="G28" s="1137"/>
      <c r="H28" s="1137"/>
      <c r="I28" s="1137"/>
      <c r="J28" s="1137"/>
      <c r="K28" s="1137"/>
      <c r="L28" s="1137"/>
      <c r="M28" s="1137"/>
      <c r="N28" s="1137"/>
      <c r="O28" s="1137"/>
      <c r="P28" s="551"/>
      <c r="Q28" s="267"/>
      <c r="R28" s="267"/>
      <c r="S28" s="267"/>
      <c r="T28" s="267"/>
      <c r="U28" s="267"/>
      <c r="V28" s="267"/>
      <c r="W28" s="267"/>
      <c r="X28" s="267"/>
    </row>
    <row r="29" spans="1:24" ht="18" customHeight="1">
      <c r="A29" s="94"/>
      <c r="B29" s="1137"/>
      <c r="C29" s="1137"/>
      <c r="D29" s="1137"/>
      <c r="E29" s="1137"/>
      <c r="F29" s="1137"/>
      <c r="G29" s="1137"/>
      <c r="H29" s="1137"/>
      <c r="I29" s="1137"/>
      <c r="J29" s="1137"/>
      <c r="K29" s="1137"/>
      <c r="L29" s="1137"/>
      <c r="M29" s="1137"/>
      <c r="N29" s="1137"/>
      <c r="O29" s="1137"/>
      <c r="P29" s="94"/>
      <c r="Q29" s="240"/>
      <c r="R29" s="240"/>
      <c r="S29" s="240"/>
      <c r="T29" s="240"/>
      <c r="U29" s="1129"/>
      <c r="V29" s="1129"/>
      <c r="W29" s="1129"/>
      <c r="X29" s="1129"/>
    </row>
    <row r="30" spans="1:24" ht="20.25" customHeight="1">
      <c r="A30" s="551"/>
      <c r="B30" s="1137"/>
      <c r="C30" s="1137"/>
      <c r="D30" s="1137"/>
      <c r="E30" s="1137"/>
      <c r="F30" s="1137"/>
      <c r="G30" s="1137"/>
      <c r="H30" s="1137"/>
      <c r="I30" s="1137"/>
      <c r="J30" s="1137"/>
      <c r="K30" s="1137"/>
      <c r="L30" s="1137"/>
      <c r="M30" s="1137"/>
      <c r="N30" s="1137"/>
      <c r="O30" s="1137"/>
      <c r="P30" s="551"/>
      <c r="Q30" s="267"/>
      <c r="R30" s="267"/>
      <c r="S30" s="267"/>
      <c r="T30" s="267"/>
      <c r="U30" s="267"/>
      <c r="V30" s="267"/>
      <c r="W30" s="267"/>
      <c r="X30" s="267"/>
    </row>
    <row r="31" spans="1:24" ht="18" customHeight="1">
      <c r="A31" s="94"/>
      <c r="B31" s="1137"/>
      <c r="C31" s="1137"/>
      <c r="D31" s="1137"/>
      <c r="E31" s="1137"/>
      <c r="F31" s="1137"/>
      <c r="G31" s="1137"/>
      <c r="H31" s="1137"/>
      <c r="I31" s="1137"/>
      <c r="J31" s="1137"/>
      <c r="K31" s="1137"/>
      <c r="L31" s="1137"/>
      <c r="M31" s="1137"/>
      <c r="N31" s="1137"/>
      <c r="O31" s="1137"/>
      <c r="P31" s="94"/>
      <c r="Q31" s="240"/>
      <c r="R31" s="240"/>
      <c r="S31" s="240"/>
      <c r="T31" s="240"/>
      <c r="U31" s="1129"/>
      <c r="V31" s="1129"/>
      <c r="W31" s="1129"/>
      <c r="X31" s="1129"/>
    </row>
    <row r="32" spans="1:24" ht="20.25" customHeight="1">
      <c r="A32" s="551"/>
      <c r="B32" s="1137"/>
      <c r="C32" s="1137"/>
      <c r="D32" s="1137"/>
      <c r="E32" s="1137"/>
      <c r="F32" s="1137"/>
      <c r="G32" s="1137"/>
      <c r="H32" s="1137"/>
      <c r="I32" s="1137"/>
      <c r="J32" s="1137"/>
      <c r="K32" s="1137"/>
      <c r="L32" s="1137"/>
      <c r="M32" s="1137"/>
      <c r="N32" s="1137"/>
      <c r="O32" s="1137"/>
      <c r="P32" s="551"/>
      <c r="Q32" s="267"/>
      <c r="R32" s="267"/>
      <c r="S32" s="267"/>
      <c r="T32" s="267"/>
      <c r="U32" s="267"/>
      <c r="V32" s="267"/>
      <c r="W32" s="267"/>
      <c r="X32" s="267"/>
    </row>
    <row r="33" spans="1:24" ht="18" customHeight="1">
      <c r="A33" s="555"/>
      <c r="B33" s="1137"/>
      <c r="C33" s="1137"/>
      <c r="D33" s="1137"/>
      <c r="E33" s="1137"/>
      <c r="F33" s="1137"/>
      <c r="G33" s="1137"/>
      <c r="H33" s="1137"/>
      <c r="I33" s="1137"/>
      <c r="J33" s="1137"/>
      <c r="K33" s="1137"/>
      <c r="L33" s="1137"/>
      <c r="M33" s="1137"/>
      <c r="N33" s="1137"/>
      <c r="O33" s="1137"/>
      <c r="P33" s="556"/>
      <c r="Q33" s="240"/>
      <c r="R33" s="240"/>
      <c r="S33" s="240"/>
      <c r="T33" s="240"/>
      <c r="U33" s="1129"/>
      <c r="V33" s="1129"/>
      <c r="W33" s="1129"/>
      <c r="X33" s="1129"/>
    </row>
    <row r="34" spans="1:24" ht="20.25" customHeight="1">
      <c r="A34" s="551"/>
      <c r="B34" s="1137"/>
      <c r="C34" s="1137"/>
      <c r="D34" s="1137"/>
      <c r="E34" s="1137"/>
      <c r="F34" s="1137"/>
      <c r="G34" s="1137"/>
      <c r="H34" s="1137"/>
      <c r="I34" s="1137"/>
      <c r="J34" s="1137"/>
      <c r="K34" s="1137"/>
      <c r="L34" s="1137"/>
      <c r="M34" s="1137"/>
      <c r="N34" s="1137"/>
      <c r="O34" s="1137"/>
      <c r="P34" s="551"/>
      <c r="Q34" s="267"/>
      <c r="R34" s="267"/>
      <c r="S34" s="267"/>
      <c r="T34" s="267"/>
      <c r="U34" s="267"/>
      <c r="V34" s="267"/>
      <c r="W34" s="267"/>
      <c r="X34" s="267"/>
    </row>
    <row r="35" spans="1:24" ht="18" customHeight="1">
      <c r="A35" s="94"/>
      <c r="B35" s="1137"/>
      <c r="C35" s="1137"/>
      <c r="D35" s="1137"/>
      <c r="E35" s="1137"/>
      <c r="F35" s="1137"/>
      <c r="G35" s="1137"/>
      <c r="H35" s="1137"/>
      <c r="I35" s="1137"/>
      <c r="J35" s="1137"/>
      <c r="K35" s="1137"/>
      <c r="L35" s="1137"/>
      <c r="M35" s="1137"/>
      <c r="N35" s="1137"/>
      <c r="O35" s="1137"/>
      <c r="P35" s="94"/>
      <c r="Q35" s="240"/>
      <c r="R35" s="240"/>
      <c r="S35" s="240"/>
      <c r="T35" s="240"/>
      <c r="U35" s="1129"/>
      <c r="V35" s="1129"/>
      <c r="W35" s="1129"/>
      <c r="X35" s="1129"/>
    </row>
    <row r="36" spans="1:24" ht="20.25" customHeight="1">
      <c r="A36" s="551"/>
      <c r="B36" s="1137"/>
      <c r="C36" s="1137"/>
      <c r="D36" s="1137"/>
      <c r="E36" s="1137"/>
      <c r="F36" s="1137"/>
      <c r="G36" s="1137"/>
      <c r="H36" s="1137"/>
      <c r="I36" s="1137"/>
      <c r="J36" s="1137"/>
      <c r="K36" s="1137"/>
      <c r="L36" s="1137"/>
      <c r="M36" s="1137"/>
      <c r="N36" s="1137"/>
      <c r="O36" s="1137"/>
      <c r="P36" s="551"/>
      <c r="Q36" s="267"/>
      <c r="R36" s="267"/>
      <c r="S36" s="267"/>
      <c r="T36" s="267"/>
      <c r="U36" s="267"/>
      <c r="V36" s="267"/>
      <c r="W36" s="267"/>
      <c r="X36" s="267"/>
    </row>
    <row r="37" spans="1:24" ht="18" customHeight="1">
      <c r="A37" s="94"/>
      <c r="B37" s="1137"/>
      <c r="C37" s="1137"/>
      <c r="D37" s="1137"/>
      <c r="E37" s="1137"/>
      <c r="F37" s="1137"/>
      <c r="G37" s="1137"/>
      <c r="H37" s="1137"/>
      <c r="I37" s="1137"/>
      <c r="J37" s="1137"/>
      <c r="K37" s="1137"/>
      <c r="L37" s="1137"/>
      <c r="M37" s="1137"/>
      <c r="N37" s="1137"/>
      <c r="O37" s="1137"/>
      <c r="P37" s="94"/>
      <c r="Q37" s="240"/>
      <c r="R37" s="240"/>
      <c r="S37" s="240"/>
      <c r="T37" s="240"/>
      <c r="U37" s="268"/>
      <c r="V37" s="268"/>
      <c r="W37" s="268"/>
      <c r="X37" s="268"/>
    </row>
    <row r="38" spans="1:24" ht="20.25" customHeight="1">
      <c r="A38" s="551"/>
      <c r="B38" s="1137"/>
      <c r="C38" s="1137"/>
      <c r="D38" s="1137"/>
      <c r="E38" s="1137"/>
      <c r="F38" s="1137"/>
      <c r="G38" s="1137"/>
      <c r="H38" s="1137"/>
      <c r="I38" s="1137"/>
      <c r="J38" s="1137"/>
      <c r="K38" s="1137"/>
      <c r="L38" s="1137"/>
      <c r="M38" s="1137"/>
      <c r="N38" s="1137"/>
      <c r="O38" s="1137"/>
      <c r="P38" s="551"/>
      <c r="Q38" s="267"/>
      <c r="R38" s="267"/>
      <c r="S38" s="267"/>
      <c r="T38" s="267"/>
      <c r="U38" s="267"/>
      <c r="V38" s="267"/>
      <c r="W38" s="267"/>
      <c r="X38" s="267"/>
    </row>
    <row r="39" spans="1:24" ht="18" customHeight="1">
      <c r="A39" s="94"/>
      <c r="B39" s="1137"/>
      <c r="C39" s="1137"/>
      <c r="D39" s="1137"/>
      <c r="E39" s="1137"/>
      <c r="F39" s="1137"/>
      <c r="G39" s="1137"/>
      <c r="H39" s="1137"/>
      <c r="I39" s="1137"/>
      <c r="J39" s="1137"/>
      <c r="K39" s="1137"/>
      <c r="L39" s="1137"/>
      <c r="M39" s="1137"/>
      <c r="N39" s="1137"/>
      <c r="O39" s="1137"/>
      <c r="P39" s="94"/>
      <c r="Q39" s="240"/>
      <c r="R39" s="240"/>
      <c r="S39" s="240"/>
      <c r="T39" s="240"/>
      <c r="U39" s="1129"/>
      <c r="V39" s="1129"/>
      <c r="W39" s="1129"/>
      <c r="X39" s="1129"/>
    </row>
    <row r="40" spans="1:24" ht="20.25" customHeight="1">
      <c r="A40" s="551"/>
      <c r="B40" s="551"/>
      <c r="C40" s="551"/>
      <c r="D40" s="551"/>
      <c r="E40" s="551"/>
      <c r="F40" s="551"/>
      <c r="G40" s="551"/>
      <c r="H40" s="551"/>
      <c r="I40" s="551"/>
      <c r="J40" s="551"/>
      <c r="K40" s="551"/>
      <c r="L40" s="551"/>
      <c r="M40" s="551"/>
      <c r="N40" s="551"/>
      <c r="O40" s="551"/>
      <c r="P40" s="551"/>
      <c r="Q40" s="267"/>
      <c r="R40" s="267"/>
      <c r="S40" s="267"/>
      <c r="T40" s="267"/>
      <c r="U40" s="267"/>
      <c r="V40" s="267"/>
      <c r="W40" s="267"/>
      <c r="X40" s="267"/>
    </row>
    <row r="41" spans="1:24" ht="18" customHeight="1">
      <c r="A41" s="1135" t="s">
        <v>425</v>
      </c>
      <c r="B41" s="1135"/>
      <c r="C41" s="1135"/>
      <c r="D41" s="1135"/>
      <c r="E41" s="1135"/>
      <c r="F41" s="1135"/>
      <c r="G41" s="1135"/>
      <c r="H41" s="1135"/>
      <c r="I41" s="1135"/>
      <c r="J41" s="1135"/>
      <c r="K41" s="1135"/>
      <c r="L41" s="1135"/>
      <c r="M41" s="1135"/>
      <c r="N41" s="1135"/>
      <c r="O41" s="1135"/>
      <c r="P41" s="1135"/>
      <c r="Q41" s="240"/>
      <c r="R41" s="240"/>
      <c r="S41" s="240"/>
      <c r="T41" s="240"/>
      <c r="U41" s="268"/>
      <c r="V41" s="268"/>
      <c r="W41" s="268"/>
      <c r="X41" s="26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267"/>
      <c r="R42" s="267"/>
      <c r="S42" s="267"/>
      <c r="T42" s="267"/>
      <c r="U42" s="267"/>
      <c r="V42" s="267"/>
      <c r="W42" s="267"/>
      <c r="X42" s="267"/>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29"/>
      <c r="V43" s="1129"/>
      <c r="W43" s="1129"/>
      <c r="X43" s="1129"/>
    </row>
    <row r="44" spans="1:24" ht="20.25" customHeight="1">
      <c r="A44" s="1126"/>
      <c r="B44" s="1126"/>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29"/>
      <c r="V45" s="1129"/>
      <c r="W45" s="1129"/>
      <c r="X45" s="1129"/>
    </row>
    <row r="46" spans="1:24" ht="20.25" customHeight="1">
      <c r="A46" s="1126"/>
      <c r="B46" s="1126"/>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29"/>
      <c r="V47" s="1129"/>
      <c r="W47" s="1129"/>
      <c r="X47" s="1129"/>
    </row>
    <row r="48" spans="1:24" ht="20.25" customHeight="1">
      <c r="A48" s="1126"/>
      <c r="B48" s="1126"/>
      <c r="C48" s="1126"/>
      <c r="D48" s="1126"/>
      <c r="E48" s="1126"/>
      <c r="F48" s="1126"/>
      <c r="G48" s="1126"/>
      <c r="H48" s="1126"/>
      <c r="I48" s="1126"/>
      <c r="J48" s="1126"/>
      <c r="K48" s="1126"/>
      <c r="L48" s="1126"/>
      <c r="M48" s="1126"/>
      <c r="N48" s="1126"/>
      <c r="O48" s="1126"/>
      <c r="P48" s="1126"/>
      <c r="Q48" s="1126"/>
      <c r="R48" s="1126"/>
      <c r="S48" s="1126"/>
      <c r="T48" s="1126"/>
      <c r="U48" s="1126"/>
      <c r="V48" s="1126"/>
      <c r="W48" s="1126"/>
      <c r="X48" s="1126"/>
    </row>
    <row r="49" spans="1:24" ht="14.4">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4">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15">
    <mergeCell ref="U1:X1"/>
    <mergeCell ref="U33:X33"/>
    <mergeCell ref="U29:X29"/>
    <mergeCell ref="U31:X31"/>
    <mergeCell ref="O1:P1"/>
    <mergeCell ref="B4:O39"/>
    <mergeCell ref="U47:X47"/>
    <mergeCell ref="A48:X48"/>
    <mergeCell ref="U35:X35"/>
    <mergeCell ref="U39:X39"/>
    <mergeCell ref="U43:X43"/>
    <mergeCell ref="A44:X44"/>
    <mergeCell ref="U45:X45"/>
    <mergeCell ref="A46:X46"/>
    <mergeCell ref="A41:P41"/>
  </mergeCells>
  <phoneticPr fontId="5"/>
  <pageMargins left="0.7" right="0.7" top="0.75" bottom="0.75" header="0.3" footer="0.3"/>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44"/>
  <sheetViews>
    <sheetView view="pageBreakPreview" zoomScaleNormal="100" zoomScaleSheetLayoutView="100" workbookViewId="0">
      <selection activeCell="G13" sqref="G13"/>
    </sheetView>
  </sheetViews>
  <sheetFormatPr defaultRowHeight="13.2"/>
  <cols>
    <col min="1" max="1" width="5.109375" customWidth="1"/>
    <col min="2" max="2" width="5.44140625" customWidth="1"/>
    <col min="3" max="3" width="5.21875" customWidth="1"/>
    <col min="4" max="4" width="5.77734375" customWidth="1"/>
    <col min="5" max="8" width="5.44140625" customWidth="1"/>
    <col min="9" max="9" width="5.33203125" customWidth="1"/>
    <col min="10" max="11" width="5.6640625" customWidth="1"/>
    <col min="12" max="12" width="5.33203125" customWidth="1"/>
    <col min="13" max="13" width="5.6640625" customWidth="1"/>
    <col min="14" max="14" width="5.33203125" customWidth="1"/>
    <col min="15" max="15" width="5.6640625" customWidth="1"/>
    <col min="16" max="16" width="5.33203125" customWidth="1"/>
    <col min="17" max="17" width="5.6640625" customWidth="1"/>
    <col min="18" max="18" width="5.33203125" customWidth="1"/>
  </cols>
  <sheetData>
    <row r="1" spans="1:16" ht="21" customHeight="1">
      <c r="A1" s="94"/>
      <c r="B1" s="94"/>
      <c r="C1" s="94"/>
      <c r="D1" s="94"/>
      <c r="E1" s="94"/>
      <c r="F1" s="94"/>
      <c r="G1" s="94"/>
      <c r="H1" s="94"/>
      <c r="I1" s="94"/>
      <c r="J1" s="94"/>
      <c r="K1" s="94"/>
      <c r="L1" s="94"/>
      <c r="M1" s="94"/>
      <c r="N1" s="94"/>
      <c r="O1" s="1131" t="s">
        <v>376</v>
      </c>
      <c r="P1" s="1132"/>
    </row>
    <row r="2" spans="1:16" ht="21.75" customHeight="1">
      <c r="A2" s="94"/>
      <c r="B2" s="94"/>
      <c r="C2" s="94"/>
      <c r="D2" s="94"/>
      <c r="E2" s="94"/>
      <c r="F2" s="94"/>
      <c r="G2" s="94"/>
      <c r="H2" s="401"/>
      <c r="I2" s="401"/>
      <c r="J2" s="94"/>
      <c r="K2" s="94"/>
      <c r="L2" s="94"/>
      <c r="M2" s="94"/>
      <c r="N2" s="94"/>
      <c r="O2" s="94"/>
      <c r="P2" s="94"/>
    </row>
    <row r="3" spans="1:16" ht="21" customHeight="1">
      <c r="A3" s="94"/>
      <c r="B3" s="94"/>
      <c r="C3" s="94"/>
      <c r="D3" s="94"/>
      <c r="E3" s="94"/>
      <c r="F3" s="94"/>
      <c r="G3" s="94"/>
      <c r="H3" s="94"/>
      <c r="I3" s="94"/>
      <c r="J3" s="94"/>
      <c r="K3" s="94"/>
      <c r="L3" s="94"/>
      <c r="M3" s="94"/>
      <c r="N3" s="94"/>
      <c r="O3" s="94"/>
      <c r="P3" s="94"/>
    </row>
    <row r="4" spans="1:16" ht="21.75" customHeight="1">
      <c r="A4" s="94"/>
      <c r="B4" s="94"/>
      <c r="C4" s="94"/>
      <c r="D4" s="94"/>
      <c r="E4" s="94"/>
      <c r="F4" s="94"/>
      <c r="G4" s="94"/>
      <c r="H4" s="401"/>
      <c r="I4" s="401"/>
      <c r="J4" s="94"/>
      <c r="K4" s="94"/>
      <c r="L4" s="94"/>
      <c r="M4" s="94"/>
      <c r="N4" s="94"/>
      <c r="O4" s="94"/>
      <c r="P4" s="94"/>
    </row>
    <row r="5" spans="1:16" ht="21" customHeight="1">
      <c r="A5" s="94"/>
      <c r="B5" s="94"/>
      <c r="C5" s="94"/>
      <c r="D5" s="94"/>
      <c r="E5" s="94"/>
      <c r="F5" s="94"/>
      <c r="G5" s="94"/>
      <c r="H5" s="94"/>
      <c r="I5" s="94"/>
      <c r="J5" s="94"/>
      <c r="K5" s="94"/>
      <c r="L5" s="94"/>
      <c r="M5" s="94"/>
      <c r="N5" s="94"/>
      <c r="O5" s="94"/>
      <c r="P5" s="94"/>
    </row>
    <row r="6" spans="1:16" ht="21.75" customHeight="1">
      <c r="A6" s="1138"/>
      <c r="B6" s="1138"/>
      <c r="C6" s="1138"/>
      <c r="D6" s="1138"/>
      <c r="E6" s="1138"/>
      <c r="F6" s="1138"/>
      <c r="G6" s="1138"/>
      <c r="H6" s="1138"/>
      <c r="I6" s="1138"/>
      <c r="J6" s="1138"/>
      <c r="K6" s="1138"/>
      <c r="L6" s="94"/>
      <c r="M6" s="94"/>
      <c r="N6" s="94"/>
      <c r="O6" s="94"/>
      <c r="P6" s="94"/>
    </row>
    <row r="7" spans="1:16" ht="21" customHeight="1">
      <c r="A7" s="1138"/>
      <c r="B7" s="1138"/>
      <c r="C7" s="1138"/>
      <c r="D7" s="1138"/>
      <c r="E7" s="1138"/>
      <c r="F7" s="1138"/>
      <c r="G7" s="1138"/>
      <c r="H7" s="1138"/>
      <c r="I7" s="1138"/>
      <c r="J7" s="1138"/>
      <c r="K7" s="1138"/>
      <c r="L7" s="94"/>
      <c r="M7" s="94"/>
      <c r="N7" s="94"/>
      <c r="O7" s="94"/>
      <c r="P7" s="94"/>
    </row>
    <row r="8" spans="1:16" ht="21.75" customHeight="1">
      <c r="A8" s="94"/>
      <c r="B8" s="94"/>
      <c r="C8" s="94"/>
      <c r="D8" s="94"/>
      <c r="E8" s="94"/>
      <c r="F8" s="94"/>
      <c r="G8" s="94"/>
      <c r="H8" s="401"/>
      <c r="I8" s="401"/>
      <c r="J8" s="94"/>
      <c r="K8" s="94"/>
      <c r="L8" s="94"/>
      <c r="M8" s="94"/>
      <c r="N8" s="94"/>
      <c r="O8" s="94"/>
      <c r="P8" s="94"/>
    </row>
    <row r="9" spans="1:16" ht="21.75" customHeight="1">
      <c r="A9" s="1138" t="s">
        <v>622</v>
      </c>
      <c r="B9" s="1138"/>
      <c r="C9" s="1138"/>
      <c r="D9" s="1138"/>
      <c r="E9" s="1138"/>
      <c r="F9" s="1138"/>
      <c r="G9" s="1138"/>
      <c r="H9" s="1138"/>
      <c r="I9" s="1138"/>
      <c r="J9" s="1138"/>
      <c r="K9" s="1138"/>
      <c r="L9" s="1138"/>
      <c r="M9" s="1138"/>
      <c r="N9" s="1138"/>
      <c r="O9" s="1138"/>
      <c r="P9" s="1138"/>
    </row>
    <row r="10" spans="1:16" ht="21" customHeight="1">
      <c r="A10" s="1138"/>
      <c r="B10" s="1138"/>
      <c r="C10" s="1138"/>
      <c r="D10" s="1138"/>
      <c r="E10" s="1138"/>
      <c r="F10" s="1138"/>
      <c r="G10" s="1138"/>
      <c r="H10" s="1138"/>
      <c r="I10" s="1138"/>
      <c r="J10" s="1138"/>
      <c r="K10" s="1138"/>
      <c r="L10" s="1138"/>
      <c r="M10" s="1138"/>
      <c r="N10" s="1138"/>
      <c r="O10" s="1138"/>
      <c r="P10" s="1138"/>
    </row>
    <row r="11" spans="1:16" ht="21.75" customHeight="1">
      <c r="A11" s="1127" t="s">
        <v>664</v>
      </c>
      <c r="B11" s="1140"/>
      <c r="C11" s="1140"/>
      <c r="D11" s="1140"/>
      <c r="E11" s="1140"/>
      <c r="F11" s="1140"/>
      <c r="G11" s="1140"/>
      <c r="H11" s="1140"/>
      <c r="I11" s="1140"/>
      <c r="J11" s="1140"/>
      <c r="K11" s="1140"/>
      <c r="L11" s="1140"/>
      <c r="M11" s="1140"/>
      <c r="N11" s="1140"/>
      <c r="O11" s="1140"/>
      <c r="P11" s="1140"/>
    </row>
    <row r="12" spans="1:16" ht="21" customHeight="1">
      <c r="A12" s="94"/>
      <c r="B12" s="94"/>
      <c r="C12" s="94"/>
      <c r="D12" s="94"/>
      <c r="E12" s="94"/>
      <c r="F12" s="94"/>
      <c r="G12" s="94"/>
      <c r="H12" s="94"/>
      <c r="I12" s="94"/>
      <c r="J12" s="94"/>
      <c r="K12" s="94"/>
      <c r="L12" s="94"/>
      <c r="M12" s="94"/>
      <c r="N12" s="94"/>
      <c r="O12" s="94"/>
      <c r="P12" s="94"/>
    </row>
    <row r="13" spans="1:16" s="123" customFormat="1" ht="21.75" customHeight="1">
      <c r="A13" s="548"/>
      <c r="B13" s="548"/>
      <c r="C13" s="548"/>
      <c r="D13" s="548"/>
      <c r="E13" s="548"/>
      <c r="F13" s="549" t="s">
        <v>262</v>
      </c>
      <c r="G13" s="550" t="str">
        <f>様式7!$F$4</f>
        <v>○○○○○○○○○○○ＥＳＣＯ事業</v>
      </c>
      <c r="H13" s="94"/>
      <c r="I13" s="263"/>
      <c r="J13" s="548"/>
      <c r="K13" s="548"/>
      <c r="L13" s="548"/>
      <c r="M13" s="548"/>
      <c r="N13" s="548"/>
      <c r="O13" s="548"/>
      <c r="P13" s="548"/>
    </row>
    <row r="14" spans="1:16" s="123" customFormat="1" ht="21.75" customHeight="1">
      <c r="A14" s="548"/>
      <c r="B14" s="548"/>
      <c r="C14" s="548"/>
      <c r="D14" s="548"/>
      <c r="E14" s="548"/>
      <c r="F14" s="548"/>
      <c r="G14" s="548" t="s">
        <v>623</v>
      </c>
      <c r="H14" s="263"/>
      <c r="I14" s="263"/>
      <c r="J14" s="548"/>
      <c r="K14" s="548"/>
      <c r="L14" s="548"/>
      <c r="M14" s="548"/>
      <c r="N14" s="548"/>
      <c r="O14" s="548"/>
      <c r="P14" s="548"/>
    </row>
    <row r="15" spans="1:16" s="123" customFormat="1" ht="21" customHeight="1">
      <c r="A15" s="548"/>
      <c r="B15" s="548"/>
      <c r="C15" s="548"/>
      <c r="D15" s="548"/>
      <c r="E15" s="548"/>
      <c r="F15" s="548"/>
      <c r="G15" s="548"/>
      <c r="H15" s="263"/>
      <c r="I15" s="548"/>
      <c r="J15" s="548"/>
      <c r="K15" s="548"/>
      <c r="L15" s="548"/>
      <c r="M15" s="548"/>
      <c r="N15" s="548"/>
      <c r="O15" s="548"/>
      <c r="P15" s="548"/>
    </row>
    <row r="16" spans="1:16" s="123" customFormat="1" ht="21.75" customHeight="1">
      <c r="A16" s="548"/>
      <c r="B16" s="548"/>
      <c r="C16" s="548"/>
      <c r="D16" s="548"/>
      <c r="E16" s="548"/>
      <c r="F16" s="549" t="s">
        <v>265</v>
      </c>
      <c r="G16" s="548" t="s">
        <v>266</v>
      </c>
      <c r="H16" s="548"/>
      <c r="I16" s="263"/>
      <c r="J16" s="548"/>
      <c r="K16" s="548"/>
      <c r="L16" s="548"/>
      <c r="M16" s="548"/>
      <c r="N16" s="548"/>
      <c r="O16" s="548"/>
      <c r="P16" s="548"/>
    </row>
    <row r="17" spans="1:16" s="123" customFormat="1" ht="21.75" customHeight="1">
      <c r="A17" s="548"/>
      <c r="B17" s="548"/>
      <c r="C17" s="548"/>
      <c r="D17" s="548"/>
      <c r="E17" s="548"/>
      <c r="F17" s="548"/>
      <c r="G17" s="548"/>
      <c r="H17" s="263"/>
      <c r="I17" s="263"/>
      <c r="J17" s="548"/>
      <c r="K17" s="548"/>
      <c r="L17" s="548"/>
      <c r="M17" s="548"/>
      <c r="N17" s="548"/>
      <c r="O17" s="548"/>
      <c r="P17" s="548"/>
    </row>
    <row r="18" spans="1:16" s="123" customFormat="1" ht="21" customHeight="1">
      <c r="A18" s="548"/>
      <c r="B18" s="548"/>
      <c r="C18" s="548"/>
      <c r="D18" s="548"/>
      <c r="E18" s="548"/>
      <c r="F18" s="548"/>
      <c r="G18" s="548"/>
      <c r="H18" s="548"/>
      <c r="I18" s="548"/>
      <c r="J18" s="548"/>
      <c r="K18" s="548"/>
      <c r="L18" s="548"/>
      <c r="M18" s="548"/>
      <c r="N18" s="548"/>
      <c r="O18" s="548"/>
      <c r="P18" s="548"/>
    </row>
    <row r="19" spans="1:16" s="123" customFormat="1" ht="21.75" customHeight="1">
      <c r="A19" s="548"/>
      <c r="B19" s="548"/>
      <c r="C19" s="548"/>
      <c r="D19" s="548"/>
      <c r="E19" s="548"/>
      <c r="F19" s="548"/>
      <c r="G19" s="548"/>
      <c r="H19" s="263"/>
      <c r="I19" s="263"/>
      <c r="J19" s="548"/>
      <c r="K19" s="548"/>
      <c r="L19" s="548"/>
      <c r="M19" s="548"/>
      <c r="N19" s="548"/>
      <c r="O19" s="548"/>
      <c r="P19" s="548"/>
    </row>
    <row r="20" spans="1:16" s="123" customFormat="1" ht="21.75" customHeight="1">
      <c r="A20" s="548"/>
      <c r="B20" s="548"/>
      <c r="C20" s="548"/>
      <c r="D20" s="548"/>
      <c r="E20" s="548"/>
      <c r="F20" s="548"/>
      <c r="G20" s="548"/>
      <c r="H20" s="263"/>
      <c r="I20" s="263"/>
      <c r="J20" s="548"/>
      <c r="K20" s="548"/>
      <c r="L20" s="548"/>
      <c r="M20" s="548"/>
      <c r="N20" s="548"/>
      <c r="O20" s="548"/>
      <c r="P20" s="548"/>
    </row>
    <row r="21" spans="1:16" s="123" customFormat="1" ht="21" customHeight="1">
      <c r="A21" s="548"/>
      <c r="B21" s="548"/>
      <c r="C21" s="548"/>
      <c r="D21" s="548"/>
      <c r="E21" s="548"/>
      <c r="F21" s="548"/>
      <c r="G21" s="548"/>
      <c r="H21" s="548"/>
      <c r="I21" s="548"/>
      <c r="J21" s="548"/>
      <c r="K21" s="548"/>
      <c r="L21" s="548"/>
      <c r="M21" s="548"/>
      <c r="N21" s="548"/>
      <c r="O21" s="548"/>
      <c r="P21" s="548"/>
    </row>
    <row r="22" spans="1:16" s="123" customFormat="1" ht="21.75" customHeight="1">
      <c r="A22" s="548"/>
      <c r="B22" s="548"/>
      <c r="C22" s="548"/>
      <c r="D22" s="548"/>
      <c r="E22" s="548"/>
      <c r="F22" s="548"/>
      <c r="G22" s="548"/>
      <c r="H22" s="263"/>
      <c r="I22" s="263"/>
      <c r="J22" s="548"/>
      <c r="K22" s="548"/>
      <c r="L22" s="548"/>
      <c r="M22" s="548"/>
      <c r="N22" s="548"/>
      <c r="O22" s="548"/>
      <c r="P22" s="548"/>
    </row>
    <row r="23" spans="1:16" s="123" customFormat="1" ht="21.75" customHeight="1">
      <c r="A23" s="548"/>
      <c r="B23" s="548"/>
      <c r="C23" s="548"/>
      <c r="D23" s="548"/>
      <c r="E23" s="548"/>
      <c r="F23" s="548"/>
      <c r="G23" s="548"/>
      <c r="H23" s="263"/>
      <c r="I23" s="263"/>
      <c r="J23" s="548"/>
      <c r="K23" s="548"/>
      <c r="L23" s="548"/>
      <c r="M23" s="548"/>
      <c r="N23" s="548"/>
      <c r="O23" s="548"/>
      <c r="P23" s="548"/>
    </row>
    <row r="24" spans="1:16" s="123" customFormat="1" ht="21" customHeight="1">
      <c r="A24" s="548"/>
      <c r="B24" s="548"/>
      <c r="C24" s="548"/>
      <c r="D24" s="548"/>
      <c r="E24" s="548"/>
      <c r="F24" s="548"/>
      <c r="G24" s="548"/>
      <c r="H24" s="548"/>
      <c r="I24" s="548"/>
      <c r="J24" s="548"/>
      <c r="K24" s="548"/>
      <c r="L24" s="548"/>
      <c r="M24" s="548"/>
      <c r="N24" s="548"/>
      <c r="O24" s="548"/>
      <c r="P24" s="548"/>
    </row>
    <row r="25" spans="1:16" s="123" customFormat="1" ht="21.75" customHeight="1">
      <c r="A25" s="548"/>
      <c r="B25" s="548"/>
      <c r="C25" s="548"/>
      <c r="D25" s="548"/>
      <c r="E25" s="548"/>
      <c r="F25" s="548"/>
      <c r="G25" s="548"/>
      <c r="H25" s="263"/>
      <c r="I25" s="263"/>
      <c r="J25" s="548"/>
      <c r="K25" s="548"/>
      <c r="L25" s="548"/>
      <c r="M25" s="548"/>
      <c r="N25" s="548"/>
      <c r="O25" s="548"/>
      <c r="P25" s="548"/>
    </row>
    <row r="26" spans="1:16" s="123" customFormat="1" ht="21.75" customHeight="1">
      <c r="A26" s="548"/>
      <c r="B26" s="548"/>
      <c r="C26" s="548"/>
      <c r="D26" s="548"/>
      <c r="E26" s="548"/>
      <c r="F26" s="548"/>
      <c r="G26" s="548"/>
      <c r="H26" s="263"/>
      <c r="I26" s="263"/>
      <c r="J26" s="548"/>
      <c r="K26" s="548"/>
      <c r="L26" s="548"/>
      <c r="M26" s="548"/>
      <c r="N26" s="548"/>
      <c r="O26" s="548"/>
      <c r="P26" s="548"/>
    </row>
    <row r="27" spans="1:16" s="123" customFormat="1" ht="21" customHeight="1">
      <c r="A27" s="548"/>
      <c r="B27" s="548"/>
      <c r="C27" s="548"/>
      <c r="D27" s="548"/>
      <c r="E27" s="548"/>
      <c r="F27" s="548"/>
      <c r="G27" s="548"/>
      <c r="H27" s="548"/>
      <c r="I27" s="548"/>
      <c r="J27" s="548"/>
      <c r="K27" s="548"/>
      <c r="L27" s="548"/>
      <c r="M27" s="548"/>
      <c r="N27" s="548"/>
      <c r="O27" s="548"/>
      <c r="P27" s="548"/>
    </row>
    <row r="28" spans="1:16" s="123" customFormat="1" ht="21.75" customHeight="1">
      <c r="A28" s="548"/>
      <c r="B28" s="548"/>
      <c r="C28" s="548"/>
      <c r="D28" s="548"/>
      <c r="E28" s="548"/>
      <c r="F28" s="548"/>
      <c r="G28" s="548"/>
      <c r="H28" s="263"/>
      <c r="I28" s="263"/>
      <c r="J28" s="548"/>
      <c r="K28" s="548"/>
      <c r="L28" s="548"/>
      <c r="M28" s="548"/>
      <c r="N28" s="548"/>
      <c r="O28" s="548"/>
      <c r="P28" s="548"/>
    </row>
    <row r="29" spans="1:16" s="123" customFormat="1" ht="21.75" customHeight="1">
      <c r="A29" s="548"/>
      <c r="B29" s="548"/>
      <c r="C29" s="548"/>
      <c r="D29" s="548"/>
      <c r="E29" s="548"/>
      <c r="F29" s="548"/>
      <c r="G29" s="548"/>
      <c r="H29" s="263"/>
      <c r="I29" s="263"/>
      <c r="J29" s="548"/>
      <c r="K29" s="548"/>
      <c r="L29" s="548"/>
      <c r="M29" s="548"/>
      <c r="N29" s="548"/>
      <c r="O29" s="548"/>
      <c r="P29" s="548"/>
    </row>
    <row r="30" spans="1:16" s="123" customFormat="1" ht="21" customHeight="1">
      <c r="A30" s="548"/>
      <c r="B30" s="548"/>
      <c r="C30" s="548"/>
      <c r="D30" s="548"/>
      <c r="E30" s="548"/>
      <c r="F30" s="548"/>
      <c r="G30" s="548"/>
      <c r="H30" s="548"/>
      <c r="I30" s="548"/>
      <c r="J30" s="548"/>
      <c r="K30" s="548"/>
      <c r="L30" s="548"/>
      <c r="M30" s="548"/>
      <c r="N30" s="548"/>
      <c r="O30" s="548"/>
      <c r="P30" s="548"/>
    </row>
    <row r="31" spans="1:16" s="123" customFormat="1" ht="21.75" customHeight="1">
      <c r="A31" s="548"/>
      <c r="B31" s="548"/>
      <c r="C31" s="548"/>
      <c r="D31" s="548"/>
      <c r="E31" s="548"/>
      <c r="F31" s="548"/>
      <c r="G31" s="548"/>
      <c r="H31" s="263"/>
      <c r="I31" s="263"/>
      <c r="J31" s="548"/>
      <c r="K31" s="548"/>
      <c r="L31" s="548"/>
      <c r="M31" s="548"/>
      <c r="N31" s="548"/>
      <c r="O31" s="548"/>
      <c r="P31" s="548"/>
    </row>
    <row r="32" spans="1:16" s="123" customFormat="1" ht="21.75" customHeight="1">
      <c r="A32" s="548"/>
      <c r="B32" s="548"/>
      <c r="C32" s="548"/>
      <c r="D32" s="548"/>
      <c r="E32" s="548"/>
      <c r="F32" s="548"/>
      <c r="G32" s="548"/>
      <c r="H32" s="263"/>
      <c r="I32" s="263"/>
      <c r="J32" s="548"/>
      <c r="K32" s="548"/>
      <c r="L32" s="548"/>
      <c r="M32" s="548"/>
      <c r="N32" s="548"/>
      <c r="O32" s="548"/>
      <c r="P32" s="548"/>
    </row>
    <row r="33" spans="1:16" s="123" customFormat="1" ht="21" customHeight="1">
      <c r="A33" s="548"/>
      <c r="B33" s="548"/>
      <c r="C33" s="548"/>
      <c r="D33" s="548"/>
      <c r="E33" s="548"/>
      <c r="F33" s="548"/>
      <c r="G33" s="548"/>
      <c r="H33" s="548"/>
      <c r="I33" s="548"/>
      <c r="J33" s="548"/>
      <c r="K33" s="548"/>
      <c r="L33" s="548"/>
      <c r="M33" s="548"/>
      <c r="N33" s="548"/>
      <c r="O33" s="548"/>
      <c r="P33" s="548"/>
    </row>
    <row r="34" spans="1:16" s="123" customFormat="1" ht="21.75" customHeight="1">
      <c r="A34" s="548"/>
      <c r="B34" s="548"/>
      <c r="C34" s="548"/>
      <c r="D34" s="548"/>
      <c r="E34" s="548"/>
      <c r="F34" s="548"/>
      <c r="G34" s="548"/>
      <c r="H34" s="263"/>
      <c r="I34" s="263"/>
      <c r="J34" s="548"/>
      <c r="K34" s="548"/>
      <c r="L34" s="548"/>
      <c r="M34" s="548"/>
      <c r="N34" s="548"/>
      <c r="O34" s="548"/>
      <c r="P34" s="548"/>
    </row>
    <row r="35" spans="1:16" s="123" customFormat="1" ht="21.75" customHeight="1">
      <c r="A35" s="548"/>
      <c r="B35" s="548"/>
      <c r="C35" s="548"/>
      <c r="D35" s="548"/>
      <c r="E35" s="548"/>
      <c r="F35" s="548"/>
      <c r="G35" s="548"/>
      <c r="H35" s="263"/>
      <c r="I35" s="263"/>
      <c r="J35" s="548"/>
      <c r="K35" s="548"/>
      <c r="L35" s="548"/>
      <c r="M35" s="548"/>
      <c r="N35" s="548"/>
      <c r="O35" s="548"/>
      <c r="P35" s="548"/>
    </row>
    <row r="36" spans="1:16" s="123" customFormat="1" ht="21" customHeight="1">
      <c r="A36" s="1139" t="s">
        <v>783</v>
      </c>
      <c r="B36" s="1139"/>
      <c r="C36" s="1139"/>
      <c r="D36" s="1139"/>
      <c r="E36" s="1139"/>
      <c r="F36" s="1139"/>
      <c r="G36" s="1139"/>
      <c r="H36" s="1139"/>
      <c r="I36" s="1139"/>
      <c r="J36" s="1139"/>
      <c r="K36" s="1139"/>
      <c r="L36" s="1139"/>
      <c r="M36" s="1139"/>
      <c r="N36" s="1139"/>
      <c r="O36" s="1139"/>
      <c r="P36" s="1139"/>
    </row>
    <row r="37" spans="1:16" s="123" customFormat="1" ht="21.75" customHeight="1">
      <c r="A37" s="548"/>
      <c r="B37" s="548"/>
      <c r="C37" s="548"/>
      <c r="D37" s="548"/>
      <c r="E37" s="548"/>
      <c r="F37" s="548"/>
      <c r="G37" s="548"/>
      <c r="H37" s="263"/>
      <c r="I37" s="263"/>
      <c r="J37" s="548"/>
      <c r="K37" s="548"/>
      <c r="L37" s="548"/>
      <c r="M37" s="548"/>
      <c r="N37" s="548"/>
      <c r="O37" s="548"/>
      <c r="P37" s="383" t="str">
        <f>様式7!F4</f>
        <v>○○○○○○○○○○○ＥＳＣＯ事業</v>
      </c>
    </row>
    <row r="38" spans="1:16" ht="21.75" customHeight="1">
      <c r="H38" s="1"/>
      <c r="I38" s="1"/>
    </row>
    <row r="39" spans="1:16" ht="21" customHeight="1"/>
    <row r="40" spans="1:16" ht="21.75" customHeight="1">
      <c r="H40" s="1"/>
      <c r="I40" s="1"/>
    </row>
    <row r="41" spans="1:16" ht="21.75" customHeight="1">
      <c r="H41" s="1"/>
      <c r="I41" s="1"/>
    </row>
    <row r="42" spans="1:16" ht="21" customHeight="1"/>
    <row r="43" spans="1:16" ht="21.75" customHeight="1">
      <c r="H43" s="1"/>
      <c r="I43" s="1"/>
    </row>
    <row r="44" spans="1:16" s="12" customFormat="1" ht="19.2">
      <c r="H44" s="13"/>
      <c r="I44" s="13"/>
      <c r="J44" s="14"/>
    </row>
  </sheetData>
  <mergeCells count="5">
    <mergeCell ref="A6:K7"/>
    <mergeCell ref="A9:P10"/>
    <mergeCell ref="A36:P36"/>
    <mergeCell ref="A11:P11"/>
    <mergeCell ref="O1:P1"/>
  </mergeCells>
  <phoneticPr fontId="5"/>
  <pageMargins left="0.7" right="0.7" top="0.75" bottom="0.75" header="0.3" footer="0.3"/>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view="pageBreakPreview" topLeftCell="A19" zoomScaleNormal="100" zoomScaleSheetLayoutView="100" workbookViewId="0">
      <selection activeCell="E6" sqref="E6"/>
    </sheetView>
  </sheetViews>
  <sheetFormatPr defaultRowHeight="13.2"/>
  <cols>
    <col min="1" max="1" width="5.77734375" customWidth="1"/>
    <col min="2" max="2" width="22.21875" customWidth="1"/>
    <col min="3" max="3" width="14.77734375" customWidth="1"/>
    <col min="4" max="4" width="10.109375" customWidth="1"/>
    <col min="5" max="5" width="15.6640625" customWidth="1"/>
    <col min="6" max="6" width="18.77734375" customWidth="1"/>
    <col min="7" max="7" width="5.6640625" customWidth="1"/>
    <col min="8" max="8" width="9.33203125" customWidth="1"/>
    <col min="257" max="257" width="5.6640625" customWidth="1"/>
    <col min="258" max="258" width="21.33203125" customWidth="1"/>
    <col min="259" max="259" width="16.21875" customWidth="1"/>
    <col min="260" max="260" width="8.88671875" customWidth="1"/>
    <col min="261" max="261" width="16.33203125" customWidth="1"/>
    <col min="262" max="262" width="16.21875" customWidth="1"/>
    <col min="263" max="263" width="5.6640625" customWidth="1"/>
    <col min="264" max="264" width="9.33203125" customWidth="1"/>
    <col min="513" max="513" width="5.6640625" customWidth="1"/>
    <col min="514" max="514" width="21.33203125" customWidth="1"/>
    <col min="515" max="515" width="16.21875" customWidth="1"/>
    <col min="516" max="516" width="8.88671875" customWidth="1"/>
    <col min="517" max="517" width="16.33203125" customWidth="1"/>
    <col min="518" max="518" width="16.21875" customWidth="1"/>
    <col min="519" max="519" width="5.6640625" customWidth="1"/>
    <col min="520" max="520" width="9.33203125" customWidth="1"/>
    <col min="769" max="769" width="5.6640625" customWidth="1"/>
    <col min="770" max="770" width="21.33203125" customWidth="1"/>
    <col min="771" max="771" width="16.21875" customWidth="1"/>
    <col min="772" max="772" width="8.88671875" customWidth="1"/>
    <col min="773" max="773" width="16.33203125" customWidth="1"/>
    <col min="774" max="774" width="16.21875" customWidth="1"/>
    <col min="775" max="775" width="5.6640625" customWidth="1"/>
    <col min="776" max="776" width="9.33203125" customWidth="1"/>
    <col min="1025" max="1025" width="5.6640625" customWidth="1"/>
    <col min="1026" max="1026" width="21.33203125" customWidth="1"/>
    <col min="1027" max="1027" width="16.21875" customWidth="1"/>
    <col min="1028" max="1028" width="8.88671875" customWidth="1"/>
    <col min="1029" max="1029" width="16.33203125" customWidth="1"/>
    <col min="1030" max="1030" width="16.21875" customWidth="1"/>
    <col min="1031" max="1031" width="5.6640625" customWidth="1"/>
    <col min="1032" max="1032" width="9.33203125" customWidth="1"/>
    <col min="1281" max="1281" width="5.6640625" customWidth="1"/>
    <col min="1282" max="1282" width="21.33203125" customWidth="1"/>
    <col min="1283" max="1283" width="16.21875" customWidth="1"/>
    <col min="1284" max="1284" width="8.88671875" customWidth="1"/>
    <col min="1285" max="1285" width="16.33203125" customWidth="1"/>
    <col min="1286" max="1286" width="16.21875" customWidth="1"/>
    <col min="1287" max="1287" width="5.6640625" customWidth="1"/>
    <col min="1288" max="1288" width="9.33203125" customWidth="1"/>
    <col min="1537" max="1537" width="5.6640625" customWidth="1"/>
    <col min="1538" max="1538" width="21.33203125" customWidth="1"/>
    <col min="1539" max="1539" width="16.21875" customWidth="1"/>
    <col min="1540" max="1540" width="8.88671875" customWidth="1"/>
    <col min="1541" max="1541" width="16.33203125" customWidth="1"/>
    <col min="1542" max="1542" width="16.21875" customWidth="1"/>
    <col min="1543" max="1543" width="5.6640625" customWidth="1"/>
    <col min="1544" max="1544" width="9.33203125" customWidth="1"/>
    <col min="1793" max="1793" width="5.6640625" customWidth="1"/>
    <col min="1794" max="1794" width="21.33203125" customWidth="1"/>
    <col min="1795" max="1795" width="16.21875" customWidth="1"/>
    <col min="1796" max="1796" width="8.88671875" customWidth="1"/>
    <col min="1797" max="1797" width="16.33203125" customWidth="1"/>
    <col min="1798" max="1798" width="16.21875" customWidth="1"/>
    <col min="1799" max="1799" width="5.6640625" customWidth="1"/>
    <col min="1800" max="1800" width="9.33203125" customWidth="1"/>
    <col min="2049" max="2049" width="5.6640625" customWidth="1"/>
    <col min="2050" max="2050" width="21.33203125" customWidth="1"/>
    <col min="2051" max="2051" width="16.21875" customWidth="1"/>
    <col min="2052" max="2052" width="8.88671875" customWidth="1"/>
    <col min="2053" max="2053" width="16.33203125" customWidth="1"/>
    <col min="2054" max="2054" width="16.21875" customWidth="1"/>
    <col min="2055" max="2055" width="5.6640625" customWidth="1"/>
    <col min="2056" max="2056" width="9.33203125" customWidth="1"/>
    <col min="2305" max="2305" width="5.6640625" customWidth="1"/>
    <col min="2306" max="2306" width="21.33203125" customWidth="1"/>
    <col min="2307" max="2307" width="16.21875" customWidth="1"/>
    <col min="2308" max="2308" width="8.88671875" customWidth="1"/>
    <col min="2309" max="2309" width="16.33203125" customWidth="1"/>
    <col min="2310" max="2310" width="16.21875" customWidth="1"/>
    <col min="2311" max="2311" width="5.6640625" customWidth="1"/>
    <col min="2312" max="2312" width="9.33203125" customWidth="1"/>
    <col min="2561" max="2561" width="5.6640625" customWidth="1"/>
    <col min="2562" max="2562" width="21.33203125" customWidth="1"/>
    <col min="2563" max="2563" width="16.21875" customWidth="1"/>
    <col min="2564" max="2564" width="8.88671875" customWidth="1"/>
    <col min="2565" max="2565" width="16.33203125" customWidth="1"/>
    <col min="2566" max="2566" width="16.21875" customWidth="1"/>
    <col min="2567" max="2567" width="5.6640625" customWidth="1"/>
    <col min="2568" max="2568" width="9.33203125" customWidth="1"/>
    <col min="2817" max="2817" width="5.6640625" customWidth="1"/>
    <col min="2818" max="2818" width="21.33203125" customWidth="1"/>
    <col min="2819" max="2819" width="16.21875" customWidth="1"/>
    <col min="2820" max="2820" width="8.88671875" customWidth="1"/>
    <col min="2821" max="2821" width="16.33203125" customWidth="1"/>
    <col min="2822" max="2822" width="16.21875" customWidth="1"/>
    <col min="2823" max="2823" width="5.6640625" customWidth="1"/>
    <col min="2824" max="2824" width="9.33203125" customWidth="1"/>
    <col min="3073" max="3073" width="5.6640625" customWidth="1"/>
    <col min="3074" max="3074" width="21.33203125" customWidth="1"/>
    <col min="3075" max="3075" width="16.21875" customWidth="1"/>
    <col min="3076" max="3076" width="8.88671875" customWidth="1"/>
    <col min="3077" max="3077" width="16.33203125" customWidth="1"/>
    <col min="3078" max="3078" width="16.21875" customWidth="1"/>
    <col min="3079" max="3079" width="5.6640625" customWidth="1"/>
    <col min="3080" max="3080" width="9.33203125" customWidth="1"/>
    <col min="3329" max="3329" width="5.6640625" customWidth="1"/>
    <col min="3330" max="3330" width="21.33203125" customWidth="1"/>
    <col min="3331" max="3331" width="16.21875" customWidth="1"/>
    <col min="3332" max="3332" width="8.88671875" customWidth="1"/>
    <col min="3333" max="3333" width="16.33203125" customWidth="1"/>
    <col min="3334" max="3334" width="16.21875" customWidth="1"/>
    <col min="3335" max="3335" width="5.6640625" customWidth="1"/>
    <col min="3336" max="3336" width="9.33203125" customWidth="1"/>
    <col min="3585" max="3585" width="5.6640625" customWidth="1"/>
    <col min="3586" max="3586" width="21.33203125" customWidth="1"/>
    <col min="3587" max="3587" width="16.21875" customWidth="1"/>
    <col min="3588" max="3588" width="8.88671875" customWidth="1"/>
    <col min="3589" max="3589" width="16.33203125" customWidth="1"/>
    <col min="3590" max="3590" width="16.21875" customWidth="1"/>
    <col min="3591" max="3591" width="5.6640625" customWidth="1"/>
    <col min="3592" max="3592" width="9.33203125" customWidth="1"/>
    <col min="3841" max="3841" width="5.6640625" customWidth="1"/>
    <col min="3842" max="3842" width="21.33203125" customWidth="1"/>
    <col min="3843" max="3843" width="16.21875" customWidth="1"/>
    <col min="3844" max="3844" width="8.88671875" customWidth="1"/>
    <col min="3845" max="3845" width="16.33203125" customWidth="1"/>
    <col min="3846" max="3846" width="16.21875" customWidth="1"/>
    <col min="3847" max="3847" width="5.6640625" customWidth="1"/>
    <col min="3848" max="3848" width="9.33203125" customWidth="1"/>
    <col min="4097" max="4097" width="5.6640625" customWidth="1"/>
    <col min="4098" max="4098" width="21.33203125" customWidth="1"/>
    <col min="4099" max="4099" width="16.21875" customWidth="1"/>
    <col min="4100" max="4100" width="8.88671875" customWidth="1"/>
    <col min="4101" max="4101" width="16.33203125" customWidth="1"/>
    <col min="4102" max="4102" width="16.21875" customWidth="1"/>
    <col min="4103" max="4103" width="5.6640625" customWidth="1"/>
    <col min="4104" max="4104" width="9.33203125" customWidth="1"/>
    <col min="4353" max="4353" width="5.6640625" customWidth="1"/>
    <col min="4354" max="4354" width="21.33203125" customWidth="1"/>
    <col min="4355" max="4355" width="16.21875" customWidth="1"/>
    <col min="4356" max="4356" width="8.88671875" customWidth="1"/>
    <col min="4357" max="4357" width="16.33203125" customWidth="1"/>
    <col min="4358" max="4358" width="16.21875" customWidth="1"/>
    <col min="4359" max="4359" width="5.6640625" customWidth="1"/>
    <col min="4360" max="4360" width="9.33203125" customWidth="1"/>
    <col min="4609" max="4609" width="5.6640625" customWidth="1"/>
    <col min="4610" max="4610" width="21.33203125" customWidth="1"/>
    <col min="4611" max="4611" width="16.21875" customWidth="1"/>
    <col min="4612" max="4612" width="8.88671875" customWidth="1"/>
    <col min="4613" max="4613" width="16.33203125" customWidth="1"/>
    <col min="4614" max="4614" width="16.21875" customWidth="1"/>
    <col min="4615" max="4615" width="5.6640625" customWidth="1"/>
    <col min="4616" max="4616" width="9.33203125" customWidth="1"/>
    <col min="4865" max="4865" width="5.6640625" customWidth="1"/>
    <col min="4866" max="4866" width="21.33203125" customWidth="1"/>
    <col min="4867" max="4867" width="16.21875" customWidth="1"/>
    <col min="4868" max="4868" width="8.88671875" customWidth="1"/>
    <col min="4869" max="4869" width="16.33203125" customWidth="1"/>
    <col min="4870" max="4870" width="16.21875" customWidth="1"/>
    <col min="4871" max="4871" width="5.6640625" customWidth="1"/>
    <col min="4872" max="4872" width="9.33203125" customWidth="1"/>
    <col min="5121" max="5121" width="5.6640625" customWidth="1"/>
    <col min="5122" max="5122" width="21.33203125" customWidth="1"/>
    <col min="5123" max="5123" width="16.21875" customWidth="1"/>
    <col min="5124" max="5124" width="8.88671875" customWidth="1"/>
    <col min="5125" max="5125" width="16.33203125" customWidth="1"/>
    <col min="5126" max="5126" width="16.21875" customWidth="1"/>
    <col min="5127" max="5127" width="5.6640625" customWidth="1"/>
    <col min="5128" max="5128" width="9.33203125" customWidth="1"/>
    <col min="5377" max="5377" width="5.6640625" customWidth="1"/>
    <col min="5378" max="5378" width="21.33203125" customWidth="1"/>
    <col min="5379" max="5379" width="16.21875" customWidth="1"/>
    <col min="5380" max="5380" width="8.88671875" customWidth="1"/>
    <col min="5381" max="5381" width="16.33203125" customWidth="1"/>
    <col min="5382" max="5382" width="16.21875" customWidth="1"/>
    <col min="5383" max="5383" width="5.6640625" customWidth="1"/>
    <col min="5384" max="5384" width="9.33203125" customWidth="1"/>
    <col min="5633" max="5633" width="5.6640625" customWidth="1"/>
    <col min="5634" max="5634" width="21.33203125" customWidth="1"/>
    <col min="5635" max="5635" width="16.21875" customWidth="1"/>
    <col min="5636" max="5636" width="8.88671875" customWidth="1"/>
    <col min="5637" max="5637" width="16.33203125" customWidth="1"/>
    <col min="5638" max="5638" width="16.21875" customWidth="1"/>
    <col min="5639" max="5639" width="5.6640625" customWidth="1"/>
    <col min="5640" max="5640" width="9.33203125" customWidth="1"/>
    <col min="5889" max="5889" width="5.6640625" customWidth="1"/>
    <col min="5890" max="5890" width="21.33203125" customWidth="1"/>
    <col min="5891" max="5891" width="16.21875" customWidth="1"/>
    <col min="5892" max="5892" width="8.88671875" customWidth="1"/>
    <col min="5893" max="5893" width="16.33203125" customWidth="1"/>
    <col min="5894" max="5894" width="16.21875" customWidth="1"/>
    <col min="5895" max="5895" width="5.6640625" customWidth="1"/>
    <col min="5896" max="5896" width="9.33203125" customWidth="1"/>
    <col min="6145" max="6145" width="5.6640625" customWidth="1"/>
    <col min="6146" max="6146" width="21.33203125" customWidth="1"/>
    <col min="6147" max="6147" width="16.21875" customWidth="1"/>
    <col min="6148" max="6148" width="8.88671875" customWidth="1"/>
    <col min="6149" max="6149" width="16.33203125" customWidth="1"/>
    <col min="6150" max="6150" width="16.21875" customWidth="1"/>
    <col min="6151" max="6151" width="5.6640625" customWidth="1"/>
    <col min="6152" max="6152" width="9.33203125" customWidth="1"/>
    <col min="6401" max="6401" width="5.6640625" customWidth="1"/>
    <col min="6402" max="6402" width="21.33203125" customWidth="1"/>
    <col min="6403" max="6403" width="16.21875" customWidth="1"/>
    <col min="6404" max="6404" width="8.88671875" customWidth="1"/>
    <col min="6405" max="6405" width="16.33203125" customWidth="1"/>
    <col min="6406" max="6406" width="16.21875" customWidth="1"/>
    <col min="6407" max="6407" width="5.6640625" customWidth="1"/>
    <col min="6408" max="6408" width="9.33203125" customWidth="1"/>
    <col min="6657" max="6657" width="5.6640625" customWidth="1"/>
    <col min="6658" max="6658" width="21.33203125" customWidth="1"/>
    <col min="6659" max="6659" width="16.21875" customWidth="1"/>
    <col min="6660" max="6660" width="8.88671875" customWidth="1"/>
    <col min="6661" max="6661" width="16.33203125" customWidth="1"/>
    <col min="6662" max="6662" width="16.21875" customWidth="1"/>
    <col min="6663" max="6663" width="5.6640625" customWidth="1"/>
    <col min="6664" max="6664" width="9.33203125" customWidth="1"/>
    <col min="6913" max="6913" width="5.6640625" customWidth="1"/>
    <col min="6914" max="6914" width="21.33203125" customWidth="1"/>
    <col min="6915" max="6915" width="16.21875" customWidth="1"/>
    <col min="6916" max="6916" width="8.88671875" customWidth="1"/>
    <col min="6917" max="6917" width="16.33203125" customWidth="1"/>
    <col min="6918" max="6918" width="16.21875" customWidth="1"/>
    <col min="6919" max="6919" width="5.6640625" customWidth="1"/>
    <col min="6920" max="6920" width="9.33203125" customWidth="1"/>
    <col min="7169" max="7169" width="5.6640625" customWidth="1"/>
    <col min="7170" max="7170" width="21.33203125" customWidth="1"/>
    <col min="7171" max="7171" width="16.21875" customWidth="1"/>
    <col min="7172" max="7172" width="8.88671875" customWidth="1"/>
    <col min="7173" max="7173" width="16.33203125" customWidth="1"/>
    <col min="7174" max="7174" width="16.21875" customWidth="1"/>
    <col min="7175" max="7175" width="5.6640625" customWidth="1"/>
    <col min="7176" max="7176" width="9.33203125" customWidth="1"/>
    <col min="7425" max="7425" width="5.6640625" customWidth="1"/>
    <col min="7426" max="7426" width="21.33203125" customWidth="1"/>
    <col min="7427" max="7427" width="16.21875" customWidth="1"/>
    <col min="7428" max="7428" width="8.88671875" customWidth="1"/>
    <col min="7429" max="7429" width="16.33203125" customWidth="1"/>
    <col min="7430" max="7430" width="16.21875" customWidth="1"/>
    <col min="7431" max="7431" width="5.6640625" customWidth="1"/>
    <col min="7432" max="7432" width="9.33203125" customWidth="1"/>
    <col min="7681" max="7681" width="5.6640625" customWidth="1"/>
    <col min="7682" max="7682" width="21.33203125" customWidth="1"/>
    <col min="7683" max="7683" width="16.21875" customWidth="1"/>
    <col min="7684" max="7684" width="8.88671875" customWidth="1"/>
    <col min="7685" max="7685" width="16.33203125" customWidth="1"/>
    <col min="7686" max="7686" width="16.21875" customWidth="1"/>
    <col min="7687" max="7687" width="5.6640625" customWidth="1"/>
    <col min="7688" max="7688" width="9.33203125" customWidth="1"/>
    <col min="7937" max="7937" width="5.6640625" customWidth="1"/>
    <col min="7938" max="7938" width="21.33203125" customWidth="1"/>
    <col min="7939" max="7939" width="16.21875" customWidth="1"/>
    <col min="7940" max="7940" width="8.88671875" customWidth="1"/>
    <col min="7941" max="7941" width="16.33203125" customWidth="1"/>
    <col min="7942" max="7942" width="16.21875" customWidth="1"/>
    <col min="7943" max="7943" width="5.6640625" customWidth="1"/>
    <col min="7944" max="7944" width="9.33203125" customWidth="1"/>
    <col min="8193" max="8193" width="5.6640625" customWidth="1"/>
    <col min="8194" max="8194" width="21.33203125" customWidth="1"/>
    <col min="8195" max="8195" width="16.21875" customWidth="1"/>
    <col min="8196" max="8196" width="8.88671875" customWidth="1"/>
    <col min="8197" max="8197" width="16.33203125" customWidth="1"/>
    <col min="8198" max="8198" width="16.21875" customWidth="1"/>
    <col min="8199" max="8199" width="5.6640625" customWidth="1"/>
    <col min="8200" max="8200" width="9.33203125" customWidth="1"/>
    <col min="8449" max="8449" width="5.6640625" customWidth="1"/>
    <col min="8450" max="8450" width="21.33203125" customWidth="1"/>
    <col min="8451" max="8451" width="16.21875" customWidth="1"/>
    <col min="8452" max="8452" width="8.88671875" customWidth="1"/>
    <col min="8453" max="8453" width="16.33203125" customWidth="1"/>
    <col min="8454" max="8454" width="16.21875" customWidth="1"/>
    <col min="8455" max="8455" width="5.6640625" customWidth="1"/>
    <col min="8456" max="8456" width="9.33203125" customWidth="1"/>
    <col min="8705" max="8705" width="5.6640625" customWidth="1"/>
    <col min="8706" max="8706" width="21.33203125" customWidth="1"/>
    <col min="8707" max="8707" width="16.21875" customWidth="1"/>
    <col min="8708" max="8708" width="8.88671875" customWidth="1"/>
    <col min="8709" max="8709" width="16.33203125" customWidth="1"/>
    <col min="8710" max="8710" width="16.21875" customWidth="1"/>
    <col min="8711" max="8711" width="5.6640625" customWidth="1"/>
    <col min="8712" max="8712" width="9.33203125" customWidth="1"/>
    <col min="8961" max="8961" width="5.6640625" customWidth="1"/>
    <col min="8962" max="8962" width="21.33203125" customWidth="1"/>
    <col min="8963" max="8963" width="16.21875" customWidth="1"/>
    <col min="8964" max="8964" width="8.88671875" customWidth="1"/>
    <col min="8965" max="8965" width="16.33203125" customWidth="1"/>
    <col min="8966" max="8966" width="16.21875" customWidth="1"/>
    <col min="8967" max="8967" width="5.6640625" customWidth="1"/>
    <col min="8968" max="8968" width="9.33203125" customWidth="1"/>
    <col min="9217" max="9217" width="5.6640625" customWidth="1"/>
    <col min="9218" max="9218" width="21.33203125" customWidth="1"/>
    <col min="9219" max="9219" width="16.21875" customWidth="1"/>
    <col min="9220" max="9220" width="8.88671875" customWidth="1"/>
    <col min="9221" max="9221" width="16.33203125" customWidth="1"/>
    <col min="9222" max="9222" width="16.21875" customWidth="1"/>
    <col min="9223" max="9223" width="5.6640625" customWidth="1"/>
    <col min="9224" max="9224" width="9.33203125" customWidth="1"/>
    <col min="9473" max="9473" width="5.6640625" customWidth="1"/>
    <col min="9474" max="9474" width="21.33203125" customWidth="1"/>
    <col min="9475" max="9475" width="16.21875" customWidth="1"/>
    <col min="9476" max="9476" width="8.88671875" customWidth="1"/>
    <col min="9477" max="9477" width="16.33203125" customWidth="1"/>
    <col min="9478" max="9478" width="16.21875" customWidth="1"/>
    <col min="9479" max="9479" width="5.6640625" customWidth="1"/>
    <col min="9480" max="9480" width="9.33203125" customWidth="1"/>
    <col min="9729" max="9729" width="5.6640625" customWidth="1"/>
    <col min="9730" max="9730" width="21.33203125" customWidth="1"/>
    <col min="9731" max="9731" width="16.21875" customWidth="1"/>
    <col min="9732" max="9732" width="8.88671875" customWidth="1"/>
    <col min="9733" max="9733" width="16.33203125" customWidth="1"/>
    <col min="9734" max="9734" width="16.21875" customWidth="1"/>
    <col min="9735" max="9735" width="5.6640625" customWidth="1"/>
    <col min="9736" max="9736" width="9.33203125" customWidth="1"/>
    <col min="9985" max="9985" width="5.6640625" customWidth="1"/>
    <col min="9986" max="9986" width="21.33203125" customWidth="1"/>
    <col min="9987" max="9987" width="16.21875" customWidth="1"/>
    <col min="9988" max="9988" width="8.88671875" customWidth="1"/>
    <col min="9989" max="9989" width="16.33203125" customWidth="1"/>
    <col min="9990" max="9990" width="16.21875" customWidth="1"/>
    <col min="9991" max="9991" width="5.6640625" customWidth="1"/>
    <col min="9992" max="9992" width="9.33203125" customWidth="1"/>
    <col min="10241" max="10241" width="5.6640625" customWidth="1"/>
    <col min="10242" max="10242" width="21.33203125" customWidth="1"/>
    <col min="10243" max="10243" width="16.21875" customWidth="1"/>
    <col min="10244" max="10244" width="8.88671875" customWidth="1"/>
    <col min="10245" max="10245" width="16.33203125" customWidth="1"/>
    <col min="10246" max="10246" width="16.21875" customWidth="1"/>
    <col min="10247" max="10247" width="5.6640625" customWidth="1"/>
    <col min="10248" max="10248" width="9.33203125" customWidth="1"/>
    <col min="10497" max="10497" width="5.6640625" customWidth="1"/>
    <col min="10498" max="10498" width="21.33203125" customWidth="1"/>
    <col min="10499" max="10499" width="16.21875" customWidth="1"/>
    <col min="10500" max="10500" width="8.88671875" customWidth="1"/>
    <col min="10501" max="10501" width="16.33203125" customWidth="1"/>
    <col min="10502" max="10502" width="16.21875" customWidth="1"/>
    <col min="10503" max="10503" width="5.6640625" customWidth="1"/>
    <col min="10504" max="10504" width="9.33203125" customWidth="1"/>
    <col min="10753" max="10753" width="5.6640625" customWidth="1"/>
    <col min="10754" max="10754" width="21.33203125" customWidth="1"/>
    <col min="10755" max="10755" width="16.21875" customWidth="1"/>
    <col min="10756" max="10756" width="8.88671875" customWidth="1"/>
    <col min="10757" max="10757" width="16.33203125" customWidth="1"/>
    <col min="10758" max="10758" width="16.21875" customWidth="1"/>
    <col min="10759" max="10759" width="5.6640625" customWidth="1"/>
    <col min="10760" max="10760" width="9.33203125" customWidth="1"/>
    <col min="11009" max="11009" width="5.6640625" customWidth="1"/>
    <col min="11010" max="11010" width="21.33203125" customWidth="1"/>
    <col min="11011" max="11011" width="16.21875" customWidth="1"/>
    <col min="11012" max="11012" width="8.88671875" customWidth="1"/>
    <col min="11013" max="11013" width="16.33203125" customWidth="1"/>
    <col min="11014" max="11014" width="16.21875" customWidth="1"/>
    <col min="11015" max="11015" width="5.6640625" customWidth="1"/>
    <col min="11016" max="11016" width="9.33203125" customWidth="1"/>
    <col min="11265" max="11265" width="5.6640625" customWidth="1"/>
    <col min="11266" max="11266" width="21.33203125" customWidth="1"/>
    <col min="11267" max="11267" width="16.21875" customWidth="1"/>
    <col min="11268" max="11268" width="8.88671875" customWidth="1"/>
    <col min="11269" max="11269" width="16.33203125" customWidth="1"/>
    <col min="11270" max="11270" width="16.21875" customWidth="1"/>
    <col min="11271" max="11271" width="5.6640625" customWidth="1"/>
    <col min="11272" max="11272" width="9.33203125" customWidth="1"/>
    <col min="11521" max="11521" width="5.6640625" customWidth="1"/>
    <col min="11522" max="11522" width="21.33203125" customWidth="1"/>
    <col min="11523" max="11523" width="16.21875" customWidth="1"/>
    <col min="11524" max="11524" width="8.88671875" customWidth="1"/>
    <col min="11525" max="11525" width="16.33203125" customWidth="1"/>
    <col min="11526" max="11526" width="16.21875" customWidth="1"/>
    <col min="11527" max="11527" width="5.6640625" customWidth="1"/>
    <col min="11528" max="11528" width="9.33203125" customWidth="1"/>
    <col min="11777" max="11777" width="5.6640625" customWidth="1"/>
    <col min="11778" max="11778" width="21.33203125" customWidth="1"/>
    <col min="11779" max="11779" width="16.21875" customWidth="1"/>
    <col min="11780" max="11780" width="8.88671875" customWidth="1"/>
    <col min="11781" max="11781" width="16.33203125" customWidth="1"/>
    <col min="11782" max="11782" width="16.21875" customWidth="1"/>
    <col min="11783" max="11783" width="5.6640625" customWidth="1"/>
    <col min="11784" max="11784" width="9.33203125" customWidth="1"/>
    <col min="12033" max="12033" width="5.6640625" customWidth="1"/>
    <col min="12034" max="12034" width="21.33203125" customWidth="1"/>
    <col min="12035" max="12035" width="16.21875" customWidth="1"/>
    <col min="12036" max="12036" width="8.88671875" customWidth="1"/>
    <col min="12037" max="12037" width="16.33203125" customWidth="1"/>
    <col min="12038" max="12038" width="16.21875" customWidth="1"/>
    <col min="12039" max="12039" width="5.6640625" customWidth="1"/>
    <col min="12040" max="12040" width="9.33203125" customWidth="1"/>
    <col min="12289" max="12289" width="5.6640625" customWidth="1"/>
    <col min="12290" max="12290" width="21.33203125" customWidth="1"/>
    <col min="12291" max="12291" width="16.21875" customWidth="1"/>
    <col min="12292" max="12292" width="8.88671875" customWidth="1"/>
    <col min="12293" max="12293" width="16.33203125" customWidth="1"/>
    <col min="12294" max="12294" width="16.21875" customWidth="1"/>
    <col min="12295" max="12295" width="5.6640625" customWidth="1"/>
    <col min="12296" max="12296" width="9.33203125" customWidth="1"/>
    <col min="12545" max="12545" width="5.6640625" customWidth="1"/>
    <col min="12546" max="12546" width="21.33203125" customWidth="1"/>
    <col min="12547" max="12547" width="16.21875" customWidth="1"/>
    <col min="12548" max="12548" width="8.88671875" customWidth="1"/>
    <col min="12549" max="12549" width="16.33203125" customWidth="1"/>
    <col min="12550" max="12550" width="16.21875" customWidth="1"/>
    <col min="12551" max="12551" width="5.6640625" customWidth="1"/>
    <col min="12552" max="12552" width="9.33203125" customWidth="1"/>
    <col min="12801" max="12801" width="5.6640625" customWidth="1"/>
    <col min="12802" max="12802" width="21.33203125" customWidth="1"/>
    <col min="12803" max="12803" width="16.21875" customWidth="1"/>
    <col min="12804" max="12804" width="8.88671875" customWidth="1"/>
    <col min="12805" max="12805" width="16.33203125" customWidth="1"/>
    <col min="12806" max="12806" width="16.21875" customWidth="1"/>
    <col min="12807" max="12807" width="5.6640625" customWidth="1"/>
    <col min="12808" max="12808" width="9.33203125" customWidth="1"/>
    <col min="13057" max="13057" width="5.6640625" customWidth="1"/>
    <col min="13058" max="13058" width="21.33203125" customWidth="1"/>
    <col min="13059" max="13059" width="16.21875" customWidth="1"/>
    <col min="13060" max="13060" width="8.88671875" customWidth="1"/>
    <col min="13061" max="13061" width="16.33203125" customWidth="1"/>
    <col min="13062" max="13062" width="16.21875" customWidth="1"/>
    <col min="13063" max="13063" width="5.6640625" customWidth="1"/>
    <col min="13064" max="13064" width="9.33203125" customWidth="1"/>
    <col min="13313" max="13313" width="5.6640625" customWidth="1"/>
    <col min="13314" max="13314" width="21.33203125" customWidth="1"/>
    <col min="13315" max="13315" width="16.21875" customWidth="1"/>
    <col min="13316" max="13316" width="8.88671875" customWidth="1"/>
    <col min="13317" max="13317" width="16.33203125" customWidth="1"/>
    <col min="13318" max="13318" width="16.21875" customWidth="1"/>
    <col min="13319" max="13319" width="5.6640625" customWidth="1"/>
    <col min="13320" max="13320" width="9.33203125" customWidth="1"/>
    <col min="13569" max="13569" width="5.6640625" customWidth="1"/>
    <col min="13570" max="13570" width="21.33203125" customWidth="1"/>
    <col min="13571" max="13571" width="16.21875" customWidth="1"/>
    <col min="13572" max="13572" width="8.88671875" customWidth="1"/>
    <col min="13573" max="13573" width="16.33203125" customWidth="1"/>
    <col min="13574" max="13574" width="16.21875" customWidth="1"/>
    <col min="13575" max="13575" width="5.6640625" customWidth="1"/>
    <col min="13576" max="13576" width="9.33203125" customWidth="1"/>
    <col min="13825" max="13825" width="5.6640625" customWidth="1"/>
    <col min="13826" max="13826" width="21.33203125" customWidth="1"/>
    <col min="13827" max="13827" width="16.21875" customWidth="1"/>
    <col min="13828" max="13828" width="8.88671875" customWidth="1"/>
    <col min="13829" max="13829" width="16.33203125" customWidth="1"/>
    <col min="13830" max="13830" width="16.21875" customWidth="1"/>
    <col min="13831" max="13831" width="5.6640625" customWidth="1"/>
    <col min="13832" max="13832" width="9.33203125" customWidth="1"/>
    <col min="14081" max="14081" width="5.6640625" customWidth="1"/>
    <col min="14082" max="14082" width="21.33203125" customWidth="1"/>
    <col min="14083" max="14083" width="16.21875" customWidth="1"/>
    <col min="14084" max="14084" width="8.88671875" customWidth="1"/>
    <col min="14085" max="14085" width="16.33203125" customWidth="1"/>
    <col min="14086" max="14086" width="16.21875" customWidth="1"/>
    <col min="14087" max="14087" width="5.6640625" customWidth="1"/>
    <col min="14088" max="14088" width="9.33203125" customWidth="1"/>
    <col min="14337" max="14337" width="5.6640625" customWidth="1"/>
    <col min="14338" max="14338" width="21.33203125" customWidth="1"/>
    <col min="14339" max="14339" width="16.21875" customWidth="1"/>
    <col min="14340" max="14340" width="8.88671875" customWidth="1"/>
    <col min="14341" max="14341" width="16.33203125" customWidth="1"/>
    <col min="14342" max="14342" width="16.21875" customWidth="1"/>
    <col min="14343" max="14343" width="5.6640625" customWidth="1"/>
    <col min="14344" max="14344" width="9.33203125" customWidth="1"/>
    <col min="14593" max="14593" width="5.6640625" customWidth="1"/>
    <col min="14594" max="14594" width="21.33203125" customWidth="1"/>
    <col min="14595" max="14595" width="16.21875" customWidth="1"/>
    <col min="14596" max="14596" width="8.88671875" customWidth="1"/>
    <col min="14597" max="14597" width="16.33203125" customWidth="1"/>
    <col min="14598" max="14598" width="16.21875" customWidth="1"/>
    <col min="14599" max="14599" width="5.6640625" customWidth="1"/>
    <col min="14600" max="14600" width="9.33203125" customWidth="1"/>
    <col min="14849" max="14849" width="5.6640625" customWidth="1"/>
    <col min="14850" max="14850" width="21.33203125" customWidth="1"/>
    <col min="14851" max="14851" width="16.21875" customWidth="1"/>
    <col min="14852" max="14852" width="8.88671875" customWidth="1"/>
    <col min="14853" max="14853" width="16.33203125" customWidth="1"/>
    <col min="14854" max="14854" width="16.21875" customWidth="1"/>
    <col min="14855" max="14855" width="5.6640625" customWidth="1"/>
    <col min="14856" max="14856" width="9.33203125" customWidth="1"/>
    <col min="15105" max="15105" width="5.6640625" customWidth="1"/>
    <col min="15106" max="15106" width="21.33203125" customWidth="1"/>
    <col min="15107" max="15107" width="16.21875" customWidth="1"/>
    <col min="15108" max="15108" width="8.88671875" customWidth="1"/>
    <col min="15109" max="15109" width="16.33203125" customWidth="1"/>
    <col min="15110" max="15110" width="16.21875" customWidth="1"/>
    <col min="15111" max="15111" width="5.6640625" customWidth="1"/>
    <col min="15112" max="15112" width="9.33203125" customWidth="1"/>
    <col min="15361" max="15361" width="5.6640625" customWidth="1"/>
    <col min="15362" max="15362" width="21.33203125" customWidth="1"/>
    <col min="15363" max="15363" width="16.21875" customWidth="1"/>
    <col min="15364" max="15364" width="8.88671875" customWidth="1"/>
    <col min="15365" max="15365" width="16.33203125" customWidth="1"/>
    <col min="15366" max="15366" width="16.21875" customWidth="1"/>
    <col min="15367" max="15367" width="5.6640625" customWidth="1"/>
    <col min="15368" max="15368" width="9.33203125" customWidth="1"/>
    <col min="15617" max="15617" width="5.6640625" customWidth="1"/>
    <col min="15618" max="15618" width="21.33203125" customWidth="1"/>
    <col min="15619" max="15619" width="16.21875" customWidth="1"/>
    <col min="15620" max="15620" width="8.88671875" customWidth="1"/>
    <col min="15621" max="15621" width="16.33203125" customWidth="1"/>
    <col min="15622" max="15622" width="16.21875" customWidth="1"/>
    <col min="15623" max="15623" width="5.6640625" customWidth="1"/>
    <col min="15624" max="15624" width="9.33203125" customWidth="1"/>
    <col min="15873" max="15873" width="5.6640625" customWidth="1"/>
    <col min="15874" max="15874" width="21.33203125" customWidth="1"/>
    <col min="15875" max="15875" width="16.21875" customWidth="1"/>
    <col min="15876" max="15876" width="8.88671875" customWidth="1"/>
    <col min="15877" max="15877" width="16.33203125" customWidth="1"/>
    <col min="15878" max="15878" width="16.21875" customWidth="1"/>
    <col min="15879" max="15879" width="5.6640625" customWidth="1"/>
    <col min="15880" max="15880" width="9.33203125" customWidth="1"/>
    <col min="16129" max="16129" width="5.6640625" customWidth="1"/>
    <col min="16130" max="16130" width="21.33203125" customWidth="1"/>
    <col min="16131" max="16131" width="16.21875" customWidth="1"/>
    <col min="16132" max="16132" width="8.88671875" customWidth="1"/>
    <col min="16133" max="16133" width="16.33203125" customWidth="1"/>
    <col min="16134" max="16134" width="16.21875" customWidth="1"/>
    <col min="16135" max="16135" width="5.6640625" customWidth="1"/>
    <col min="16136" max="16136" width="9.33203125" customWidth="1"/>
  </cols>
  <sheetData>
    <row r="1" spans="2:6" s="1" customFormat="1">
      <c r="F1" s="573"/>
    </row>
    <row r="2" spans="2:6" s="1" customFormat="1">
      <c r="D2" s="15"/>
      <c r="E2" s="3"/>
      <c r="F2" s="573"/>
    </row>
    <row r="3" spans="2:6" s="258" customFormat="1" ht="13.8" thickBot="1">
      <c r="B3" s="258" t="s">
        <v>444</v>
      </c>
      <c r="D3" s="408"/>
      <c r="E3" s="409"/>
      <c r="F3" s="410"/>
    </row>
    <row r="4" spans="2:6">
      <c r="B4" s="16" t="s">
        <v>268</v>
      </c>
      <c r="C4" s="17"/>
      <c r="D4" s="17"/>
      <c r="E4" s="17"/>
      <c r="F4" s="18"/>
    </row>
    <row r="5" spans="2:6">
      <c r="B5" s="19" t="s">
        <v>400</v>
      </c>
      <c r="C5" s="20" t="s">
        <v>0</v>
      </c>
      <c r="D5" s="20" t="s">
        <v>1</v>
      </c>
      <c r="E5" s="20" t="s">
        <v>7</v>
      </c>
      <c r="F5" s="21" t="s">
        <v>2</v>
      </c>
    </row>
    <row r="6" spans="2:6" ht="33" customHeight="1">
      <c r="B6" s="864"/>
      <c r="C6" s="24"/>
      <c r="D6" s="20"/>
      <c r="E6" s="859"/>
      <c r="F6" s="22"/>
    </row>
    <row r="7" spans="2:6" ht="33" customHeight="1">
      <c r="B7" s="28"/>
      <c r="C7" s="24"/>
      <c r="D7" s="20"/>
      <c r="E7" s="859"/>
      <c r="F7" s="22"/>
    </row>
    <row r="8" spans="2:6" ht="33" customHeight="1">
      <c r="B8" s="19"/>
      <c r="C8" s="24"/>
      <c r="D8" s="20"/>
      <c r="E8" s="859"/>
      <c r="F8" s="22"/>
    </row>
    <row r="9" spans="2:6" ht="33" customHeight="1">
      <c r="B9" s="28"/>
      <c r="C9" s="24"/>
      <c r="D9" s="20"/>
      <c r="E9" s="859"/>
      <c r="F9" s="22"/>
    </row>
    <row r="10" spans="2:6" ht="33" customHeight="1">
      <c r="B10" s="23"/>
      <c r="C10" s="24"/>
      <c r="D10" s="270"/>
      <c r="E10" s="859"/>
      <c r="F10" s="22"/>
    </row>
    <row r="11" spans="2:6" ht="33" customHeight="1">
      <c r="B11" s="23"/>
      <c r="C11" s="24"/>
      <c r="D11" s="24"/>
      <c r="E11" s="859"/>
      <c r="F11" s="22"/>
    </row>
    <row r="12" spans="2:6" ht="33" customHeight="1">
      <c r="B12" s="23"/>
      <c r="C12" s="24"/>
      <c r="D12" s="24"/>
      <c r="E12" s="859"/>
      <c r="F12" s="22"/>
    </row>
    <row r="13" spans="2:6" ht="33" customHeight="1">
      <c r="B13" s="23"/>
      <c r="C13" s="24"/>
      <c r="D13" s="24"/>
      <c r="E13" s="859"/>
      <c r="F13" s="22"/>
    </row>
    <row r="14" spans="2:6" ht="33" customHeight="1">
      <c r="B14" s="23"/>
      <c r="C14" s="24"/>
      <c r="D14" s="24"/>
      <c r="E14" s="859"/>
      <c r="F14" s="22"/>
    </row>
    <row r="15" spans="2:6" ht="33" customHeight="1">
      <c r="B15" s="23"/>
      <c r="C15" s="24"/>
      <c r="D15" s="24"/>
      <c r="E15" s="859"/>
      <c r="F15" s="22"/>
    </row>
    <row r="16" spans="2:6" ht="33" customHeight="1">
      <c r="B16" s="19"/>
      <c r="C16" s="24"/>
      <c r="D16" s="24"/>
      <c r="E16" s="859"/>
      <c r="F16" s="22"/>
    </row>
    <row r="17" spans="1:7" ht="33" customHeight="1">
      <c r="B17" s="404"/>
      <c r="C17" s="405"/>
      <c r="D17" s="405"/>
      <c r="E17" s="406"/>
      <c r="F17" s="407"/>
    </row>
    <row r="18" spans="1:7" ht="33" customHeight="1">
      <c r="B18" s="19"/>
      <c r="C18" s="24"/>
      <c r="D18" s="24"/>
      <c r="E18" s="859"/>
      <c r="F18" s="22"/>
    </row>
    <row r="19" spans="1:7" ht="33" customHeight="1" thickBot="1">
      <c r="B19" s="865" t="s">
        <v>776</v>
      </c>
      <c r="C19" s="24"/>
      <c r="D19" s="24"/>
      <c r="E19" s="859"/>
      <c r="F19" s="22"/>
    </row>
    <row r="20" spans="1:7" ht="33" customHeight="1" thickTop="1" thickBot="1">
      <c r="B20" s="324" t="s">
        <v>777</v>
      </c>
      <c r="C20" s="322"/>
      <c r="D20" s="322"/>
      <c r="E20" s="866"/>
      <c r="F20" s="323"/>
    </row>
    <row r="21" spans="1:7" ht="33" customHeight="1" thickBot="1">
      <c r="B21" s="403" t="s">
        <v>401</v>
      </c>
      <c r="C21" s="1"/>
      <c r="D21" s="1"/>
      <c r="E21" s="402"/>
      <c r="F21" s="402" t="s">
        <v>708</v>
      </c>
    </row>
    <row r="22" spans="1:7" ht="33" customHeight="1">
      <c r="B22" s="1081" t="s">
        <v>787</v>
      </c>
      <c r="C22" s="1141" t="s">
        <v>778</v>
      </c>
      <c r="D22" s="1142"/>
      <c r="E22" s="1145"/>
      <c r="F22" s="1146"/>
    </row>
    <row r="23" spans="1:7" ht="33" customHeight="1">
      <c r="B23" s="1082"/>
      <c r="C23" s="1143" t="s">
        <v>788</v>
      </c>
      <c r="D23" s="1144"/>
      <c r="E23" s="1147"/>
      <c r="F23" s="1148"/>
    </row>
    <row r="24" spans="1:7" ht="33" customHeight="1">
      <c r="B24" s="1149" t="s">
        <v>707</v>
      </c>
      <c r="C24" s="1150"/>
      <c r="D24" s="1150"/>
      <c r="E24" s="1151"/>
      <c r="F24" s="1152"/>
    </row>
    <row r="25" spans="1:7" ht="30" customHeight="1" thickBot="1">
      <c r="B25" s="1153" t="s">
        <v>418</v>
      </c>
      <c r="C25" s="1154"/>
      <c r="D25" s="1154"/>
      <c r="E25" s="1155"/>
      <c r="F25" s="1156"/>
    </row>
    <row r="26" spans="1:7">
      <c r="A26" s="1135"/>
      <c r="B26" s="1135"/>
      <c r="C26" s="1135"/>
      <c r="D26" s="1135"/>
      <c r="E26" s="1135"/>
      <c r="F26" s="1135"/>
    </row>
    <row r="27" spans="1:7" s="12" customFormat="1" ht="14.25" customHeight="1">
      <c r="A27" s="1135" t="s">
        <v>783</v>
      </c>
      <c r="B27" s="1135"/>
      <c r="C27" s="1135"/>
      <c r="D27" s="1135"/>
      <c r="E27" s="1135"/>
      <c r="F27" s="1135"/>
      <c r="G27" s="43"/>
    </row>
    <row r="28" spans="1:7">
      <c r="F28" s="384" t="str">
        <f>様式7!$F$4</f>
        <v>○○○○○○○○○○○ＥＳＣＯ事業</v>
      </c>
    </row>
  </sheetData>
  <mergeCells count="10">
    <mergeCell ref="A27:F27"/>
    <mergeCell ref="A26:F26"/>
    <mergeCell ref="C22:D22"/>
    <mergeCell ref="C23:D23"/>
    <mergeCell ref="E22:F22"/>
    <mergeCell ref="E23:F23"/>
    <mergeCell ref="B24:D24"/>
    <mergeCell ref="E24:F24"/>
    <mergeCell ref="B25:D25"/>
    <mergeCell ref="E25:F25"/>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0"/>
  <sheetViews>
    <sheetView view="pageBreakPreview" topLeftCell="A16" zoomScaleNormal="100" zoomScaleSheetLayoutView="100" workbookViewId="0">
      <selection activeCell="F34" sqref="F34"/>
    </sheetView>
  </sheetViews>
  <sheetFormatPr defaultRowHeight="13.2"/>
  <cols>
    <col min="1" max="1" width="5.6640625" customWidth="1"/>
    <col min="2" max="2" width="21.33203125" customWidth="1"/>
    <col min="3" max="3" width="16.21875" customWidth="1"/>
    <col min="4" max="4" width="8.88671875" customWidth="1"/>
    <col min="5" max="5" width="16.33203125" customWidth="1"/>
    <col min="6" max="6" width="16.21875" customWidth="1"/>
    <col min="7" max="7" width="5.6640625" customWidth="1"/>
    <col min="8" max="8" width="9.33203125" customWidth="1"/>
    <col min="257" max="257" width="5.6640625" customWidth="1"/>
    <col min="258" max="258" width="21.33203125" customWidth="1"/>
    <col min="259" max="259" width="16.21875" customWidth="1"/>
    <col min="260" max="260" width="8.88671875" customWidth="1"/>
    <col min="261" max="261" width="16.33203125" customWidth="1"/>
    <col min="262" max="262" width="16.21875" customWidth="1"/>
    <col min="263" max="263" width="5.6640625" customWidth="1"/>
    <col min="264" max="264" width="9.33203125" customWidth="1"/>
    <col min="513" max="513" width="5.6640625" customWidth="1"/>
    <col min="514" max="514" width="21.33203125" customWidth="1"/>
    <col min="515" max="515" width="16.21875" customWidth="1"/>
    <col min="516" max="516" width="8.88671875" customWidth="1"/>
    <col min="517" max="517" width="16.33203125" customWidth="1"/>
    <col min="518" max="518" width="16.21875" customWidth="1"/>
    <col min="519" max="519" width="5.6640625" customWidth="1"/>
    <col min="520" max="520" width="9.33203125" customWidth="1"/>
    <col min="769" max="769" width="5.6640625" customWidth="1"/>
    <col min="770" max="770" width="21.33203125" customWidth="1"/>
    <col min="771" max="771" width="16.21875" customWidth="1"/>
    <col min="772" max="772" width="8.88671875" customWidth="1"/>
    <col min="773" max="773" width="16.33203125" customWidth="1"/>
    <col min="774" max="774" width="16.21875" customWidth="1"/>
    <col min="775" max="775" width="5.6640625" customWidth="1"/>
    <col min="776" max="776" width="9.33203125" customWidth="1"/>
    <col min="1025" max="1025" width="5.6640625" customWidth="1"/>
    <col min="1026" max="1026" width="21.33203125" customWidth="1"/>
    <col min="1027" max="1027" width="16.21875" customWidth="1"/>
    <col min="1028" max="1028" width="8.88671875" customWidth="1"/>
    <col min="1029" max="1029" width="16.33203125" customWidth="1"/>
    <col min="1030" max="1030" width="16.21875" customWidth="1"/>
    <col min="1031" max="1031" width="5.6640625" customWidth="1"/>
    <col min="1032" max="1032" width="9.33203125" customWidth="1"/>
    <col min="1281" max="1281" width="5.6640625" customWidth="1"/>
    <col min="1282" max="1282" width="21.33203125" customWidth="1"/>
    <col min="1283" max="1283" width="16.21875" customWidth="1"/>
    <col min="1284" max="1284" width="8.88671875" customWidth="1"/>
    <col min="1285" max="1285" width="16.33203125" customWidth="1"/>
    <col min="1286" max="1286" width="16.21875" customWidth="1"/>
    <col min="1287" max="1287" width="5.6640625" customWidth="1"/>
    <col min="1288" max="1288" width="9.33203125" customWidth="1"/>
    <col min="1537" max="1537" width="5.6640625" customWidth="1"/>
    <col min="1538" max="1538" width="21.33203125" customWidth="1"/>
    <col min="1539" max="1539" width="16.21875" customWidth="1"/>
    <col min="1540" max="1540" width="8.88671875" customWidth="1"/>
    <col min="1541" max="1541" width="16.33203125" customWidth="1"/>
    <col min="1542" max="1542" width="16.21875" customWidth="1"/>
    <col min="1543" max="1543" width="5.6640625" customWidth="1"/>
    <col min="1544" max="1544" width="9.33203125" customWidth="1"/>
    <col min="1793" max="1793" width="5.6640625" customWidth="1"/>
    <col min="1794" max="1794" width="21.33203125" customWidth="1"/>
    <col min="1795" max="1795" width="16.21875" customWidth="1"/>
    <col min="1796" max="1796" width="8.88671875" customWidth="1"/>
    <col min="1797" max="1797" width="16.33203125" customWidth="1"/>
    <col min="1798" max="1798" width="16.21875" customWidth="1"/>
    <col min="1799" max="1799" width="5.6640625" customWidth="1"/>
    <col min="1800" max="1800" width="9.33203125" customWidth="1"/>
    <col min="2049" max="2049" width="5.6640625" customWidth="1"/>
    <col min="2050" max="2050" width="21.33203125" customWidth="1"/>
    <col min="2051" max="2051" width="16.21875" customWidth="1"/>
    <col min="2052" max="2052" width="8.88671875" customWidth="1"/>
    <col min="2053" max="2053" width="16.33203125" customWidth="1"/>
    <col min="2054" max="2054" width="16.21875" customWidth="1"/>
    <col min="2055" max="2055" width="5.6640625" customWidth="1"/>
    <col min="2056" max="2056" width="9.33203125" customWidth="1"/>
    <col min="2305" max="2305" width="5.6640625" customWidth="1"/>
    <col min="2306" max="2306" width="21.33203125" customWidth="1"/>
    <col min="2307" max="2307" width="16.21875" customWidth="1"/>
    <col min="2308" max="2308" width="8.88671875" customWidth="1"/>
    <col min="2309" max="2309" width="16.33203125" customWidth="1"/>
    <col min="2310" max="2310" width="16.21875" customWidth="1"/>
    <col min="2311" max="2311" width="5.6640625" customWidth="1"/>
    <col min="2312" max="2312" width="9.33203125" customWidth="1"/>
    <col min="2561" max="2561" width="5.6640625" customWidth="1"/>
    <col min="2562" max="2562" width="21.33203125" customWidth="1"/>
    <col min="2563" max="2563" width="16.21875" customWidth="1"/>
    <col min="2564" max="2564" width="8.88671875" customWidth="1"/>
    <col min="2565" max="2565" width="16.33203125" customWidth="1"/>
    <col min="2566" max="2566" width="16.21875" customWidth="1"/>
    <col min="2567" max="2567" width="5.6640625" customWidth="1"/>
    <col min="2568" max="2568" width="9.33203125" customWidth="1"/>
    <col min="2817" max="2817" width="5.6640625" customWidth="1"/>
    <col min="2818" max="2818" width="21.33203125" customWidth="1"/>
    <col min="2819" max="2819" width="16.21875" customWidth="1"/>
    <col min="2820" max="2820" width="8.88671875" customWidth="1"/>
    <col min="2821" max="2821" width="16.33203125" customWidth="1"/>
    <col min="2822" max="2822" width="16.21875" customWidth="1"/>
    <col min="2823" max="2823" width="5.6640625" customWidth="1"/>
    <col min="2824" max="2824" width="9.33203125" customWidth="1"/>
    <col min="3073" max="3073" width="5.6640625" customWidth="1"/>
    <col min="3074" max="3074" width="21.33203125" customWidth="1"/>
    <col min="3075" max="3075" width="16.21875" customWidth="1"/>
    <col min="3076" max="3076" width="8.88671875" customWidth="1"/>
    <col min="3077" max="3077" width="16.33203125" customWidth="1"/>
    <col min="3078" max="3078" width="16.21875" customWidth="1"/>
    <col min="3079" max="3079" width="5.6640625" customWidth="1"/>
    <col min="3080" max="3080" width="9.33203125" customWidth="1"/>
    <col min="3329" max="3329" width="5.6640625" customWidth="1"/>
    <col min="3330" max="3330" width="21.33203125" customWidth="1"/>
    <col min="3331" max="3331" width="16.21875" customWidth="1"/>
    <col min="3332" max="3332" width="8.88671875" customWidth="1"/>
    <col min="3333" max="3333" width="16.33203125" customWidth="1"/>
    <col min="3334" max="3334" width="16.21875" customWidth="1"/>
    <col min="3335" max="3335" width="5.6640625" customWidth="1"/>
    <col min="3336" max="3336" width="9.33203125" customWidth="1"/>
    <col min="3585" max="3585" width="5.6640625" customWidth="1"/>
    <col min="3586" max="3586" width="21.33203125" customWidth="1"/>
    <col min="3587" max="3587" width="16.21875" customWidth="1"/>
    <col min="3588" max="3588" width="8.88671875" customWidth="1"/>
    <col min="3589" max="3589" width="16.33203125" customWidth="1"/>
    <col min="3590" max="3590" width="16.21875" customWidth="1"/>
    <col min="3591" max="3591" width="5.6640625" customWidth="1"/>
    <col min="3592" max="3592" width="9.33203125" customWidth="1"/>
    <col min="3841" max="3841" width="5.6640625" customWidth="1"/>
    <col min="3842" max="3842" width="21.33203125" customWidth="1"/>
    <col min="3843" max="3843" width="16.21875" customWidth="1"/>
    <col min="3844" max="3844" width="8.88671875" customWidth="1"/>
    <col min="3845" max="3845" width="16.33203125" customWidth="1"/>
    <col min="3846" max="3846" width="16.21875" customWidth="1"/>
    <col min="3847" max="3847" width="5.6640625" customWidth="1"/>
    <col min="3848" max="3848" width="9.33203125" customWidth="1"/>
    <col min="4097" max="4097" width="5.6640625" customWidth="1"/>
    <col min="4098" max="4098" width="21.33203125" customWidth="1"/>
    <col min="4099" max="4099" width="16.21875" customWidth="1"/>
    <col min="4100" max="4100" width="8.88671875" customWidth="1"/>
    <col min="4101" max="4101" width="16.33203125" customWidth="1"/>
    <col min="4102" max="4102" width="16.21875" customWidth="1"/>
    <col min="4103" max="4103" width="5.6640625" customWidth="1"/>
    <col min="4104" max="4104" width="9.33203125" customWidth="1"/>
    <col min="4353" max="4353" width="5.6640625" customWidth="1"/>
    <col min="4354" max="4354" width="21.33203125" customWidth="1"/>
    <col min="4355" max="4355" width="16.21875" customWidth="1"/>
    <col min="4356" max="4356" width="8.88671875" customWidth="1"/>
    <col min="4357" max="4357" width="16.33203125" customWidth="1"/>
    <col min="4358" max="4358" width="16.21875" customWidth="1"/>
    <col min="4359" max="4359" width="5.6640625" customWidth="1"/>
    <col min="4360" max="4360" width="9.33203125" customWidth="1"/>
    <col min="4609" max="4609" width="5.6640625" customWidth="1"/>
    <col min="4610" max="4610" width="21.33203125" customWidth="1"/>
    <col min="4611" max="4611" width="16.21875" customWidth="1"/>
    <col min="4612" max="4612" width="8.88671875" customWidth="1"/>
    <col min="4613" max="4613" width="16.33203125" customWidth="1"/>
    <col min="4614" max="4614" width="16.21875" customWidth="1"/>
    <col min="4615" max="4615" width="5.6640625" customWidth="1"/>
    <col min="4616" max="4616" width="9.33203125" customWidth="1"/>
    <col min="4865" max="4865" width="5.6640625" customWidth="1"/>
    <col min="4866" max="4866" width="21.33203125" customWidth="1"/>
    <col min="4867" max="4867" width="16.21875" customWidth="1"/>
    <col min="4868" max="4868" width="8.88671875" customWidth="1"/>
    <col min="4869" max="4869" width="16.33203125" customWidth="1"/>
    <col min="4870" max="4870" width="16.21875" customWidth="1"/>
    <col min="4871" max="4871" width="5.6640625" customWidth="1"/>
    <col min="4872" max="4872" width="9.33203125" customWidth="1"/>
    <col min="5121" max="5121" width="5.6640625" customWidth="1"/>
    <col min="5122" max="5122" width="21.33203125" customWidth="1"/>
    <col min="5123" max="5123" width="16.21875" customWidth="1"/>
    <col min="5124" max="5124" width="8.88671875" customWidth="1"/>
    <col min="5125" max="5125" width="16.33203125" customWidth="1"/>
    <col min="5126" max="5126" width="16.21875" customWidth="1"/>
    <col min="5127" max="5127" width="5.6640625" customWidth="1"/>
    <col min="5128" max="5128" width="9.33203125" customWidth="1"/>
    <col min="5377" max="5377" width="5.6640625" customWidth="1"/>
    <col min="5378" max="5378" width="21.33203125" customWidth="1"/>
    <col min="5379" max="5379" width="16.21875" customWidth="1"/>
    <col min="5380" max="5380" width="8.88671875" customWidth="1"/>
    <col min="5381" max="5381" width="16.33203125" customWidth="1"/>
    <col min="5382" max="5382" width="16.21875" customWidth="1"/>
    <col min="5383" max="5383" width="5.6640625" customWidth="1"/>
    <col min="5384" max="5384" width="9.33203125" customWidth="1"/>
    <col min="5633" max="5633" width="5.6640625" customWidth="1"/>
    <col min="5634" max="5634" width="21.33203125" customWidth="1"/>
    <col min="5635" max="5635" width="16.21875" customWidth="1"/>
    <col min="5636" max="5636" width="8.88671875" customWidth="1"/>
    <col min="5637" max="5637" width="16.33203125" customWidth="1"/>
    <col min="5638" max="5638" width="16.21875" customWidth="1"/>
    <col min="5639" max="5639" width="5.6640625" customWidth="1"/>
    <col min="5640" max="5640" width="9.33203125" customWidth="1"/>
    <col min="5889" max="5889" width="5.6640625" customWidth="1"/>
    <col min="5890" max="5890" width="21.33203125" customWidth="1"/>
    <col min="5891" max="5891" width="16.21875" customWidth="1"/>
    <col min="5892" max="5892" width="8.88671875" customWidth="1"/>
    <col min="5893" max="5893" width="16.33203125" customWidth="1"/>
    <col min="5894" max="5894" width="16.21875" customWidth="1"/>
    <col min="5895" max="5895" width="5.6640625" customWidth="1"/>
    <col min="5896" max="5896" width="9.33203125" customWidth="1"/>
    <col min="6145" max="6145" width="5.6640625" customWidth="1"/>
    <col min="6146" max="6146" width="21.33203125" customWidth="1"/>
    <col min="6147" max="6147" width="16.21875" customWidth="1"/>
    <col min="6148" max="6148" width="8.88671875" customWidth="1"/>
    <col min="6149" max="6149" width="16.33203125" customWidth="1"/>
    <col min="6150" max="6150" width="16.21875" customWidth="1"/>
    <col min="6151" max="6151" width="5.6640625" customWidth="1"/>
    <col min="6152" max="6152" width="9.33203125" customWidth="1"/>
    <col min="6401" max="6401" width="5.6640625" customWidth="1"/>
    <col min="6402" max="6402" width="21.33203125" customWidth="1"/>
    <col min="6403" max="6403" width="16.21875" customWidth="1"/>
    <col min="6404" max="6404" width="8.88671875" customWidth="1"/>
    <col min="6405" max="6405" width="16.33203125" customWidth="1"/>
    <col min="6406" max="6406" width="16.21875" customWidth="1"/>
    <col min="6407" max="6407" width="5.6640625" customWidth="1"/>
    <col min="6408" max="6408" width="9.33203125" customWidth="1"/>
    <col min="6657" max="6657" width="5.6640625" customWidth="1"/>
    <col min="6658" max="6658" width="21.33203125" customWidth="1"/>
    <col min="6659" max="6659" width="16.21875" customWidth="1"/>
    <col min="6660" max="6660" width="8.88671875" customWidth="1"/>
    <col min="6661" max="6661" width="16.33203125" customWidth="1"/>
    <col min="6662" max="6662" width="16.21875" customWidth="1"/>
    <col min="6663" max="6663" width="5.6640625" customWidth="1"/>
    <col min="6664" max="6664" width="9.33203125" customWidth="1"/>
    <col min="6913" max="6913" width="5.6640625" customWidth="1"/>
    <col min="6914" max="6914" width="21.33203125" customWidth="1"/>
    <col min="6915" max="6915" width="16.21875" customWidth="1"/>
    <col min="6916" max="6916" width="8.88671875" customWidth="1"/>
    <col min="6917" max="6917" width="16.33203125" customWidth="1"/>
    <col min="6918" max="6918" width="16.21875" customWidth="1"/>
    <col min="6919" max="6919" width="5.6640625" customWidth="1"/>
    <col min="6920" max="6920" width="9.33203125" customWidth="1"/>
    <col min="7169" max="7169" width="5.6640625" customWidth="1"/>
    <col min="7170" max="7170" width="21.33203125" customWidth="1"/>
    <col min="7171" max="7171" width="16.21875" customWidth="1"/>
    <col min="7172" max="7172" width="8.88671875" customWidth="1"/>
    <col min="7173" max="7173" width="16.33203125" customWidth="1"/>
    <col min="7174" max="7174" width="16.21875" customWidth="1"/>
    <col min="7175" max="7175" width="5.6640625" customWidth="1"/>
    <col min="7176" max="7176" width="9.33203125" customWidth="1"/>
    <col min="7425" max="7425" width="5.6640625" customWidth="1"/>
    <col min="7426" max="7426" width="21.33203125" customWidth="1"/>
    <col min="7427" max="7427" width="16.21875" customWidth="1"/>
    <col min="7428" max="7428" width="8.88671875" customWidth="1"/>
    <col min="7429" max="7429" width="16.33203125" customWidth="1"/>
    <col min="7430" max="7430" width="16.21875" customWidth="1"/>
    <col min="7431" max="7431" width="5.6640625" customWidth="1"/>
    <col min="7432" max="7432" width="9.33203125" customWidth="1"/>
    <col min="7681" max="7681" width="5.6640625" customWidth="1"/>
    <col min="7682" max="7682" width="21.33203125" customWidth="1"/>
    <col min="7683" max="7683" width="16.21875" customWidth="1"/>
    <col min="7684" max="7684" width="8.88671875" customWidth="1"/>
    <col min="7685" max="7685" width="16.33203125" customWidth="1"/>
    <col min="7686" max="7686" width="16.21875" customWidth="1"/>
    <col min="7687" max="7687" width="5.6640625" customWidth="1"/>
    <col min="7688" max="7688" width="9.33203125" customWidth="1"/>
    <col min="7937" max="7937" width="5.6640625" customWidth="1"/>
    <col min="7938" max="7938" width="21.33203125" customWidth="1"/>
    <col min="7939" max="7939" width="16.21875" customWidth="1"/>
    <col min="7940" max="7940" width="8.88671875" customWidth="1"/>
    <col min="7941" max="7941" width="16.33203125" customWidth="1"/>
    <col min="7942" max="7942" width="16.21875" customWidth="1"/>
    <col min="7943" max="7943" width="5.6640625" customWidth="1"/>
    <col min="7944" max="7944" width="9.33203125" customWidth="1"/>
    <col min="8193" max="8193" width="5.6640625" customWidth="1"/>
    <col min="8194" max="8194" width="21.33203125" customWidth="1"/>
    <col min="8195" max="8195" width="16.21875" customWidth="1"/>
    <col min="8196" max="8196" width="8.88671875" customWidth="1"/>
    <col min="8197" max="8197" width="16.33203125" customWidth="1"/>
    <col min="8198" max="8198" width="16.21875" customWidth="1"/>
    <col min="8199" max="8199" width="5.6640625" customWidth="1"/>
    <col min="8200" max="8200" width="9.33203125" customWidth="1"/>
    <col min="8449" max="8449" width="5.6640625" customWidth="1"/>
    <col min="8450" max="8450" width="21.33203125" customWidth="1"/>
    <col min="8451" max="8451" width="16.21875" customWidth="1"/>
    <col min="8452" max="8452" width="8.88671875" customWidth="1"/>
    <col min="8453" max="8453" width="16.33203125" customWidth="1"/>
    <col min="8454" max="8454" width="16.21875" customWidth="1"/>
    <col min="8455" max="8455" width="5.6640625" customWidth="1"/>
    <col min="8456" max="8456" width="9.33203125" customWidth="1"/>
    <col min="8705" max="8705" width="5.6640625" customWidth="1"/>
    <col min="8706" max="8706" width="21.33203125" customWidth="1"/>
    <col min="8707" max="8707" width="16.21875" customWidth="1"/>
    <col min="8708" max="8708" width="8.88671875" customWidth="1"/>
    <col min="8709" max="8709" width="16.33203125" customWidth="1"/>
    <col min="8710" max="8710" width="16.21875" customWidth="1"/>
    <col min="8711" max="8711" width="5.6640625" customWidth="1"/>
    <col min="8712" max="8712" width="9.33203125" customWidth="1"/>
    <col min="8961" max="8961" width="5.6640625" customWidth="1"/>
    <col min="8962" max="8962" width="21.33203125" customWidth="1"/>
    <col min="8963" max="8963" width="16.21875" customWidth="1"/>
    <col min="8964" max="8964" width="8.88671875" customWidth="1"/>
    <col min="8965" max="8965" width="16.33203125" customWidth="1"/>
    <col min="8966" max="8966" width="16.21875" customWidth="1"/>
    <col min="8967" max="8967" width="5.6640625" customWidth="1"/>
    <col min="8968" max="8968" width="9.33203125" customWidth="1"/>
    <col min="9217" max="9217" width="5.6640625" customWidth="1"/>
    <col min="9218" max="9218" width="21.33203125" customWidth="1"/>
    <col min="9219" max="9219" width="16.21875" customWidth="1"/>
    <col min="9220" max="9220" width="8.88671875" customWidth="1"/>
    <col min="9221" max="9221" width="16.33203125" customWidth="1"/>
    <col min="9222" max="9222" width="16.21875" customWidth="1"/>
    <col min="9223" max="9223" width="5.6640625" customWidth="1"/>
    <col min="9224" max="9224" width="9.33203125" customWidth="1"/>
    <col min="9473" max="9473" width="5.6640625" customWidth="1"/>
    <col min="9474" max="9474" width="21.33203125" customWidth="1"/>
    <col min="9475" max="9475" width="16.21875" customWidth="1"/>
    <col min="9476" max="9476" width="8.88671875" customWidth="1"/>
    <col min="9477" max="9477" width="16.33203125" customWidth="1"/>
    <col min="9478" max="9478" width="16.21875" customWidth="1"/>
    <col min="9479" max="9479" width="5.6640625" customWidth="1"/>
    <col min="9480" max="9480" width="9.33203125" customWidth="1"/>
    <col min="9729" max="9729" width="5.6640625" customWidth="1"/>
    <col min="9730" max="9730" width="21.33203125" customWidth="1"/>
    <col min="9731" max="9731" width="16.21875" customWidth="1"/>
    <col min="9732" max="9732" width="8.88671875" customWidth="1"/>
    <col min="9733" max="9733" width="16.33203125" customWidth="1"/>
    <col min="9734" max="9734" width="16.21875" customWidth="1"/>
    <col min="9735" max="9735" width="5.6640625" customWidth="1"/>
    <col min="9736" max="9736" width="9.33203125" customWidth="1"/>
    <col min="9985" max="9985" width="5.6640625" customWidth="1"/>
    <col min="9986" max="9986" width="21.33203125" customWidth="1"/>
    <col min="9987" max="9987" width="16.21875" customWidth="1"/>
    <col min="9988" max="9988" width="8.88671875" customWidth="1"/>
    <col min="9989" max="9989" width="16.33203125" customWidth="1"/>
    <col min="9990" max="9990" width="16.21875" customWidth="1"/>
    <col min="9991" max="9991" width="5.6640625" customWidth="1"/>
    <col min="9992" max="9992" width="9.33203125" customWidth="1"/>
    <col min="10241" max="10241" width="5.6640625" customWidth="1"/>
    <col min="10242" max="10242" width="21.33203125" customWidth="1"/>
    <col min="10243" max="10243" width="16.21875" customWidth="1"/>
    <col min="10244" max="10244" width="8.88671875" customWidth="1"/>
    <col min="10245" max="10245" width="16.33203125" customWidth="1"/>
    <col min="10246" max="10246" width="16.21875" customWidth="1"/>
    <col min="10247" max="10247" width="5.6640625" customWidth="1"/>
    <col min="10248" max="10248" width="9.33203125" customWidth="1"/>
    <col min="10497" max="10497" width="5.6640625" customWidth="1"/>
    <col min="10498" max="10498" width="21.33203125" customWidth="1"/>
    <col min="10499" max="10499" width="16.21875" customWidth="1"/>
    <col min="10500" max="10500" width="8.88671875" customWidth="1"/>
    <col min="10501" max="10501" width="16.33203125" customWidth="1"/>
    <col min="10502" max="10502" width="16.21875" customWidth="1"/>
    <col min="10503" max="10503" width="5.6640625" customWidth="1"/>
    <col min="10504" max="10504" width="9.33203125" customWidth="1"/>
    <col min="10753" max="10753" width="5.6640625" customWidth="1"/>
    <col min="10754" max="10754" width="21.33203125" customWidth="1"/>
    <col min="10755" max="10755" width="16.21875" customWidth="1"/>
    <col min="10756" max="10756" width="8.88671875" customWidth="1"/>
    <col min="10757" max="10757" width="16.33203125" customWidth="1"/>
    <col min="10758" max="10758" width="16.21875" customWidth="1"/>
    <col min="10759" max="10759" width="5.6640625" customWidth="1"/>
    <col min="10760" max="10760" width="9.33203125" customWidth="1"/>
    <col min="11009" max="11009" width="5.6640625" customWidth="1"/>
    <col min="11010" max="11010" width="21.33203125" customWidth="1"/>
    <col min="11011" max="11011" width="16.21875" customWidth="1"/>
    <col min="11012" max="11012" width="8.88671875" customWidth="1"/>
    <col min="11013" max="11013" width="16.33203125" customWidth="1"/>
    <col min="11014" max="11014" width="16.21875" customWidth="1"/>
    <col min="11015" max="11015" width="5.6640625" customWidth="1"/>
    <col min="11016" max="11016" width="9.33203125" customWidth="1"/>
    <col min="11265" max="11265" width="5.6640625" customWidth="1"/>
    <col min="11266" max="11266" width="21.33203125" customWidth="1"/>
    <col min="11267" max="11267" width="16.21875" customWidth="1"/>
    <col min="11268" max="11268" width="8.88671875" customWidth="1"/>
    <col min="11269" max="11269" width="16.33203125" customWidth="1"/>
    <col min="11270" max="11270" width="16.21875" customWidth="1"/>
    <col min="11271" max="11271" width="5.6640625" customWidth="1"/>
    <col min="11272" max="11272" width="9.33203125" customWidth="1"/>
    <col min="11521" max="11521" width="5.6640625" customWidth="1"/>
    <col min="11522" max="11522" width="21.33203125" customWidth="1"/>
    <col min="11523" max="11523" width="16.21875" customWidth="1"/>
    <col min="11524" max="11524" width="8.88671875" customWidth="1"/>
    <col min="11525" max="11525" width="16.33203125" customWidth="1"/>
    <col min="11526" max="11526" width="16.21875" customWidth="1"/>
    <col min="11527" max="11527" width="5.6640625" customWidth="1"/>
    <col min="11528" max="11528" width="9.33203125" customWidth="1"/>
    <col min="11777" max="11777" width="5.6640625" customWidth="1"/>
    <col min="11778" max="11778" width="21.33203125" customWidth="1"/>
    <col min="11779" max="11779" width="16.21875" customWidth="1"/>
    <col min="11780" max="11780" width="8.88671875" customWidth="1"/>
    <col min="11781" max="11781" width="16.33203125" customWidth="1"/>
    <col min="11782" max="11782" width="16.21875" customWidth="1"/>
    <col min="11783" max="11783" width="5.6640625" customWidth="1"/>
    <col min="11784" max="11784" width="9.33203125" customWidth="1"/>
    <col min="12033" max="12033" width="5.6640625" customWidth="1"/>
    <col min="12034" max="12034" width="21.33203125" customWidth="1"/>
    <col min="12035" max="12035" width="16.21875" customWidth="1"/>
    <col min="12036" max="12036" width="8.88671875" customWidth="1"/>
    <col min="12037" max="12037" width="16.33203125" customWidth="1"/>
    <col min="12038" max="12038" width="16.21875" customWidth="1"/>
    <col min="12039" max="12039" width="5.6640625" customWidth="1"/>
    <col min="12040" max="12040" width="9.33203125" customWidth="1"/>
    <col min="12289" max="12289" width="5.6640625" customWidth="1"/>
    <col min="12290" max="12290" width="21.33203125" customWidth="1"/>
    <col min="12291" max="12291" width="16.21875" customWidth="1"/>
    <col min="12292" max="12292" width="8.88671875" customWidth="1"/>
    <col min="12293" max="12293" width="16.33203125" customWidth="1"/>
    <col min="12294" max="12294" width="16.21875" customWidth="1"/>
    <col min="12295" max="12295" width="5.6640625" customWidth="1"/>
    <col min="12296" max="12296" width="9.33203125" customWidth="1"/>
    <col min="12545" max="12545" width="5.6640625" customWidth="1"/>
    <col min="12546" max="12546" width="21.33203125" customWidth="1"/>
    <col min="12547" max="12547" width="16.21875" customWidth="1"/>
    <col min="12548" max="12548" width="8.88671875" customWidth="1"/>
    <col min="12549" max="12549" width="16.33203125" customWidth="1"/>
    <col min="12550" max="12550" width="16.21875" customWidth="1"/>
    <col min="12551" max="12551" width="5.6640625" customWidth="1"/>
    <col min="12552" max="12552" width="9.33203125" customWidth="1"/>
    <col min="12801" max="12801" width="5.6640625" customWidth="1"/>
    <col min="12802" max="12802" width="21.33203125" customWidth="1"/>
    <col min="12803" max="12803" width="16.21875" customWidth="1"/>
    <col min="12804" max="12804" width="8.88671875" customWidth="1"/>
    <col min="12805" max="12805" width="16.33203125" customWidth="1"/>
    <col min="12806" max="12806" width="16.21875" customWidth="1"/>
    <col min="12807" max="12807" width="5.6640625" customWidth="1"/>
    <col min="12808" max="12808" width="9.33203125" customWidth="1"/>
    <col min="13057" max="13057" width="5.6640625" customWidth="1"/>
    <col min="13058" max="13058" width="21.33203125" customWidth="1"/>
    <col min="13059" max="13059" width="16.21875" customWidth="1"/>
    <col min="13060" max="13060" width="8.88671875" customWidth="1"/>
    <col min="13061" max="13061" width="16.33203125" customWidth="1"/>
    <col min="13062" max="13062" width="16.21875" customWidth="1"/>
    <col min="13063" max="13063" width="5.6640625" customWidth="1"/>
    <col min="13064" max="13064" width="9.33203125" customWidth="1"/>
    <col min="13313" max="13313" width="5.6640625" customWidth="1"/>
    <col min="13314" max="13314" width="21.33203125" customWidth="1"/>
    <col min="13315" max="13315" width="16.21875" customWidth="1"/>
    <col min="13316" max="13316" width="8.88671875" customWidth="1"/>
    <col min="13317" max="13317" width="16.33203125" customWidth="1"/>
    <col min="13318" max="13318" width="16.21875" customWidth="1"/>
    <col min="13319" max="13319" width="5.6640625" customWidth="1"/>
    <col min="13320" max="13320" width="9.33203125" customWidth="1"/>
    <col min="13569" max="13569" width="5.6640625" customWidth="1"/>
    <col min="13570" max="13570" width="21.33203125" customWidth="1"/>
    <col min="13571" max="13571" width="16.21875" customWidth="1"/>
    <col min="13572" max="13572" width="8.88671875" customWidth="1"/>
    <col min="13573" max="13573" width="16.33203125" customWidth="1"/>
    <col min="13574" max="13574" width="16.21875" customWidth="1"/>
    <col min="13575" max="13575" width="5.6640625" customWidth="1"/>
    <col min="13576" max="13576" width="9.33203125" customWidth="1"/>
    <col min="13825" max="13825" width="5.6640625" customWidth="1"/>
    <col min="13826" max="13826" width="21.33203125" customWidth="1"/>
    <col min="13827" max="13827" width="16.21875" customWidth="1"/>
    <col min="13828" max="13828" width="8.88671875" customWidth="1"/>
    <col min="13829" max="13829" width="16.33203125" customWidth="1"/>
    <col min="13830" max="13830" width="16.21875" customWidth="1"/>
    <col min="13831" max="13831" width="5.6640625" customWidth="1"/>
    <col min="13832" max="13832" width="9.33203125" customWidth="1"/>
    <col min="14081" max="14081" width="5.6640625" customWidth="1"/>
    <col min="14082" max="14082" width="21.33203125" customWidth="1"/>
    <col min="14083" max="14083" width="16.21875" customWidth="1"/>
    <col min="14084" max="14084" width="8.88671875" customWidth="1"/>
    <col min="14085" max="14085" width="16.33203125" customWidth="1"/>
    <col min="14086" max="14086" width="16.21875" customWidth="1"/>
    <col min="14087" max="14087" width="5.6640625" customWidth="1"/>
    <col min="14088" max="14088" width="9.33203125" customWidth="1"/>
    <col min="14337" max="14337" width="5.6640625" customWidth="1"/>
    <col min="14338" max="14338" width="21.33203125" customWidth="1"/>
    <col min="14339" max="14339" width="16.21875" customWidth="1"/>
    <col min="14340" max="14340" width="8.88671875" customWidth="1"/>
    <col min="14341" max="14341" width="16.33203125" customWidth="1"/>
    <col min="14342" max="14342" width="16.21875" customWidth="1"/>
    <col min="14343" max="14343" width="5.6640625" customWidth="1"/>
    <col min="14344" max="14344" width="9.33203125" customWidth="1"/>
    <col min="14593" max="14593" width="5.6640625" customWidth="1"/>
    <col min="14594" max="14594" width="21.33203125" customWidth="1"/>
    <col min="14595" max="14595" width="16.21875" customWidth="1"/>
    <col min="14596" max="14596" width="8.88671875" customWidth="1"/>
    <col min="14597" max="14597" width="16.33203125" customWidth="1"/>
    <col min="14598" max="14598" width="16.21875" customWidth="1"/>
    <col min="14599" max="14599" width="5.6640625" customWidth="1"/>
    <col min="14600" max="14600" width="9.33203125" customWidth="1"/>
    <col min="14849" max="14849" width="5.6640625" customWidth="1"/>
    <col min="14850" max="14850" width="21.33203125" customWidth="1"/>
    <col min="14851" max="14851" width="16.21875" customWidth="1"/>
    <col min="14852" max="14852" width="8.88671875" customWidth="1"/>
    <col min="14853" max="14853" width="16.33203125" customWidth="1"/>
    <col min="14854" max="14854" width="16.21875" customWidth="1"/>
    <col min="14855" max="14855" width="5.6640625" customWidth="1"/>
    <col min="14856" max="14856" width="9.33203125" customWidth="1"/>
    <col min="15105" max="15105" width="5.6640625" customWidth="1"/>
    <col min="15106" max="15106" width="21.33203125" customWidth="1"/>
    <col min="15107" max="15107" width="16.21875" customWidth="1"/>
    <col min="15108" max="15108" width="8.88671875" customWidth="1"/>
    <col min="15109" max="15109" width="16.33203125" customWidth="1"/>
    <col min="15110" max="15110" width="16.21875" customWidth="1"/>
    <col min="15111" max="15111" width="5.6640625" customWidth="1"/>
    <col min="15112" max="15112" width="9.33203125" customWidth="1"/>
    <col min="15361" max="15361" width="5.6640625" customWidth="1"/>
    <col min="15362" max="15362" width="21.33203125" customWidth="1"/>
    <col min="15363" max="15363" width="16.21875" customWidth="1"/>
    <col min="15364" max="15364" width="8.88671875" customWidth="1"/>
    <col min="15365" max="15365" width="16.33203125" customWidth="1"/>
    <col min="15366" max="15366" width="16.21875" customWidth="1"/>
    <col min="15367" max="15367" width="5.6640625" customWidth="1"/>
    <col min="15368" max="15368" width="9.33203125" customWidth="1"/>
    <col min="15617" max="15617" width="5.6640625" customWidth="1"/>
    <col min="15618" max="15618" width="21.33203125" customWidth="1"/>
    <col min="15619" max="15619" width="16.21875" customWidth="1"/>
    <col min="15620" max="15620" width="8.88671875" customWidth="1"/>
    <col min="15621" max="15621" width="16.33203125" customWidth="1"/>
    <col min="15622" max="15622" width="16.21875" customWidth="1"/>
    <col min="15623" max="15623" width="5.6640625" customWidth="1"/>
    <col min="15624" max="15624" width="9.33203125" customWidth="1"/>
    <col min="15873" max="15873" width="5.6640625" customWidth="1"/>
    <col min="15874" max="15874" width="21.33203125" customWidth="1"/>
    <col min="15875" max="15875" width="16.21875" customWidth="1"/>
    <col min="15876" max="15876" width="8.88671875" customWidth="1"/>
    <col min="15877" max="15877" width="16.33203125" customWidth="1"/>
    <col min="15878" max="15878" width="16.21875" customWidth="1"/>
    <col min="15879" max="15879" width="5.6640625" customWidth="1"/>
    <col min="15880" max="15880" width="9.33203125" customWidth="1"/>
    <col min="16129" max="16129" width="5.6640625" customWidth="1"/>
    <col min="16130" max="16130" width="21.33203125" customWidth="1"/>
    <col min="16131" max="16131" width="16.21875" customWidth="1"/>
    <col min="16132" max="16132" width="8.88671875" customWidth="1"/>
    <col min="16133" max="16133" width="16.33203125" customWidth="1"/>
    <col min="16134" max="16134" width="16.21875" customWidth="1"/>
    <col min="16135" max="16135" width="5.6640625" customWidth="1"/>
    <col min="16136" max="16136" width="9.33203125" customWidth="1"/>
  </cols>
  <sheetData>
    <row r="1" spans="2:6" s="1" customFormat="1"/>
    <row r="2" spans="2:6" s="1" customFormat="1">
      <c r="D2" s="15"/>
      <c r="E2" s="3"/>
      <c r="F2" s="3"/>
    </row>
    <row r="3" spans="2:6" ht="13.8" thickBot="1">
      <c r="B3" s="123" t="s">
        <v>576</v>
      </c>
      <c r="D3" s="11"/>
      <c r="E3" s="2"/>
      <c r="F3" s="271"/>
    </row>
    <row r="4" spans="2:6">
      <c r="B4" s="27" t="s">
        <v>267</v>
      </c>
      <c r="C4" s="17"/>
      <c r="D4" s="17"/>
      <c r="E4" s="17"/>
      <c r="F4" s="18"/>
    </row>
    <row r="5" spans="2:6">
      <c r="B5" s="19" t="s">
        <v>3</v>
      </c>
      <c r="C5" s="20" t="s">
        <v>0</v>
      </c>
      <c r="D5" s="20" t="s">
        <v>1</v>
      </c>
      <c r="E5" s="20" t="s">
        <v>7</v>
      </c>
      <c r="F5" s="21" t="s">
        <v>2</v>
      </c>
    </row>
    <row r="6" spans="2:6" ht="33" customHeight="1">
      <c r="B6" s="28"/>
      <c r="C6" s="24"/>
      <c r="D6" s="20"/>
      <c r="E6" s="250"/>
      <c r="F6" s="22"/>
    </row>
    <row r="7" spans="2:6" ht="33" customHeight="1">
      <c r="B7" s="28"/>
      <c r="C7" s="24"/>
      <c r="D7" s="20"/>
      <c r="E7" s="250"/>
      <c r="F7" s="22"/>
    </row>
    <row r="8" spans="2:6" ht="33" customHeight="1">
      <c r="B8" s="28"/>
      <c r="C8" s="24"/>
      <c r="D8" s="20"/>
      <c r="E8" s="250"/>
      <c r="F8" s="22"/>
    </row>
    <row r="9" spans="2:6" ht="33" customHeight="1">
      <c r="B9" s="28"/>
      <c r="C9" s="24"/>
      <c r="D9" s="20"/>
      <c r="E9" s="250"/>
      <c r="F9" s="22"/>
    </row>
    <row r="10" spans="2:6" ht="33" customHeight="1">
      <c r="B10" s="28"/>
      <c r="C10" s="24"/>
      <c r="D10" s="20"/>
      <c r="E10" s="250"/>
      <c r="F10" s="22"/>
    </row>
    <row r="11" spans="2:6" ht="33" customHeight="1">
      <c r="B11" s="29"/>
      <c r="C11" s="24"/>
      <c r="D11" s="24"/>
      <c r="E11" s="250"/>
      <c r="F11" s="22"/>
    </row>
    <row r="12" spans="2:6" ht="33" customHeight="1">
      <c r="B12" s="23"/>
      <c r="C12" s="24"/>
      <c r="D12" s="24"/>
      <c r="E12" s="250"/>
      <c r="F12" s="22"/>
    </row>
    <row r="13" spans="2:6" ht="33" customHeight="1">
      <c r="B13" s="19"/>
      <c r="C13" s="24"/>
      <c r="D13" s="24"/>
      <c r="E13" s="250"/>
      <c r="F13" s="22"/>
    </row>
    <row r="14" spans="2:6" ht="33" customHeight="1">
      <c r="B14" s="23"/>
      <c r="C14" s="24"/>
      <c r="D14" s="24"/>
      <c r="E14" s="250"/>
      <c r="F14" s="22"/>
    </row>
    <row r="15" spans="2:6" ht="33" customHeight="1">
      <c r="B15" s="23"/>
      <c r="C15" s="24"/>
      <c r="D15" s="24"/>
      <c r="E15" s="250"/>
      <c r="F15" s="22"/>
    </row>
    <row r="16" spans="2:6" ht="33" customHeight="1">
      <c r="B16" s="23"/>
      <c r="C16" s="24"/>
      <c r="D16" s="24"/>
      <c r="E16" s="250"/>
      <c r="F16" s="22"/>
    </row>
    <row r="17" spans="1:7" ht="33" customHeight="1">
      <c r="B17" s="23"/>
      <c r="C17" s="24"/>
      <c r="D17" s="24"/>
      <c r="E17" s="250"/>
      <c r="F17" s="22"/>
    </row>
    <row r="18" spans="1:7" ht="33" customHeight="1">
      <c r="B18" s="23"/>
      <c r="C18" s="24"/>
      <c r="D18" s="24"/>
      <c r="E18" s="250"/>
      <c r="F18" s="22"/>
    </row>
    <row r="19" spans="1:7" ht="33" customHeight="1">
      <c r="B19" s="23"/>
      <c r="C19" s="24"/>
      <c r="D19" s="24"/>
      <c r="E19" s="250"/>
      <c r="F19" s="22"/>
    </row>
    <row r="20" spans="1:7" ht="33" customHeight="1">
      <c r="B20" s="23"/>
      <c r="C20" s="24"/>
      <c r="D20" s="24"/>
      <c r="E20" s="859"/>
      <c r="F20" s="22"/>
    </row>
    <row r="21" spans="1:7" ht="33" customHeight="1">
      <c r="B21" s="23"/>
      <c r="C21" s="24"/>
      <c r="D21" s="24"/>
      <c r="E21" s="859"/>
      <c r="F21" s="22"/>
    </row>
    <row r="22" spans="1:7" ht="33" customHeight="1">
      <c r="B22" s="23"/>
      <c r="C22" s="24"/>
      <c r="D22" s="24"/>
      <c r="E22" s="859"/>
      <c r="F22" s="22"/>
    </row>
    <row r="23" spans="1:7" ht="33" customHeight="1">
      <c r="B23" s="23"/>
      <c r="C23" s="24"/>
      <c r="D23" s="24"/>
      <c r="E23" s="859"/>
      <c r="F23" s="22"/>
    </row>
    <row r="24" spans="1:7" ht="33" customHeight="1">
      <c r="B24" s="23"/>
      <c r="C24" s="24"/>
      <c r="D24" s="24"/>
      <c r="E24" s="859"/>
      <c r="F24" s="22"/>
    </row>
    <row r="25" spans="1:7" ht="33" customHeight="1" thickBot="1">
      <c r="B25" s="319"/>
      <c r="C25" s="320"/>
      <c r="D25" s="320"/>
      <c r="E25" s="326"/>
      <c r="F25" s="321"/>
    </row>
    <row r="26" spans="1:7" ht="33" customHeight="1" thickTop="1" thickBot="1">
      <c r="B26" s="324" t="s">
        <v>775</v>
      </c>
      <c r="C26" s="322"/>
      <c r="D26" s="322"/>
      <c r="E26" s="325"/>
      <c r="F26" s="323"/>
    </row>
    <row r="27" spans="1:7">
      <c r="F27" s="9"/>
    </row>
    <row r="29" spans="1:7" s="12" customFormat="1" ht="19.2">
      <c r="A29" s="1135" t="s">
        <v>783</v>
      </c>
      <c r="B29" s="1135"/>
      <c r="C29" s="1135"/>
      <c r="D29" s="1135"/>
      <c r="E29" s="1135"/>
      <c r="F29" s="1135"/>
      <c r="G29" s="1135"/>
    </row>
    <row r="30" spans="1:7">
      <c r="F30" s="384" t="str">
        <f>様式7!$F$4</f>
        <v>○○○○○○○○○○○ＥＳＣＯ事業</v>
      </c>
    </row>
  </sheetData>
  <mergeCells count="1">
    <mergeCell ref="A29:G29"/>
  </mergeCells>
  <phoneticPr fontId="5"/>
  <pageMargins left="0.90551181102362199" right="0.51181102362204722" top="0.74803149606299213" bottom="0.74803149606299213" header="0.31496062992125984" footer="0.31496062992125984"/>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9"/>
  <sheetViews>
    <sheetView view="pageBreakPreview" topLeftCell="A16" zoomScaleNormal="100" zoomScaleSheetLayoutView="100" workbookViewId="0">
      <selection activeCell="C6" sqref="C6"/>
    </sheetView>
  </sheetViews>
  <sheetFormatPr defaultRowHeight="13.2"/>
  <cols>
    <col min="1" max="1" width="5.6640625" customWidth="1"/>
    <col min="2" max="2" width="21.33203125" customWidth="1"/>
    <col min="3" max="3" width="14.109375" customWidth="1"/>
    <col min="4" max="4" width="8.88671875" customWidth="1"/>
    <col min="5" max="5" width="5.6640625" customWidth="1"/>
    <col min="6" max="6" width="14.77734375" customWidth="1"/>
    <col min="7" max="7" width="13.21875" customWidth="1"/>
    <col min="8" max="8" width="5.6640625" customWidth="1"/>
    <col min="9" max="9" width="9.33203125" customWidth="1"/>
    <col min="257" max="257" width="5.6640625" customWidth="1"/>
    <col min="258" max="258" width="21.33203125" customWidth="1"/>
    <col min="259" max="259" width="14.109375" customWidth="1"/>
    <col min="260" max="260" width="8.88671875" customWidth="1"/>
    <col min="261" max="261" width="5.6640625" customWidth="1"/>
    <col min="262" max="262" width="14.77734375" customWidth="1"/>
    <col min="263" max="263" width="13.21875" customWidth="1"/>
    <col min="264" max="264" width="5.6640625" customWidth="1"/>
    <col min="265" max="265" width="9.33203125" customWidth="1"/>
    <col min="513" max="513" width="5.6640625" customWidth="1"/>
    <col min="514" max="514" width="21.33203125" customWidth="1"/>
    <col min="515" max="515" width="14.109375" customWidth="1"/>
    <col min="516" max="516" width="8.88671875" customWidth="1"/>
    <col min="517" max="517" width="5.6640625" customWidth="1"/>
    <col min="518" max="518" width="14.77734375" customWidth="1"/>
    <col min="519" max="519" width="13.21875" customWidth="1"/>
    <col min="520" max="520" width="5.6640625" customWidth="1"/>
    <col min="521" max="521" width="9.33203125" customWidth="1"/>
    <col min="769" max="769" width="5.6640625" customWidth="1"/>
    <col min="770" max="770" width="21.33203125" customWidth="1"/>
    <col min="771" max="771" width="14.109375" customWidth="1"/>
    <col min="772" max="772" width="8.88671875" customWidth="1"/>
    <col min="773" max="773" width="5.6640625" customWidth="1"/>
    <col min="774" max="774" width="14.77734375" customWidth="1"/>
    <col min="775" max="775" width="13.21875" customWidth="1"/>
    <col min="776" max="776" width="5.6640625" customWidth="1"/>
    <col min="777" max="777" width="9.33203125" customWidth="1"/>
    <col min="1025" max="1025" width="5.6640625" customWidth="1"/>
    <col min="1026" max="1026" width="21.33203125" customWidth="1"/>
    <col min="1027" max="1027" width="14.109375" customWidth="1"/>
    <col min="1028" max="1028" width="8.88671875" customWidth="1"/>
    <col min="1029" max="1029" width="5.6640625" customWidth="1"/>
    <col min="1030" max="1030" width="14.77734375" customWidth="1"/>
    <col min="1031" max="1031" width="13.21875" customWidth="1"/>
    <col min="1032" max="1032" width="5.6640625" customWidth="1"/>
    <col min="1033" max="1033" width="9.33203125" customWidth="1"/>
    <col min="1281" max="1281" width="5.6640625" customWidth="1"/>
    <col min="1282" max="1282" width="21.33203125" customWidth="1"/>
    <col min="1283" max="1283" width="14.109375" customWidth="1"/>
    <col min="1284" max="1284" width="8.88671875" customWidth="1"/>
    <col min="1285" max="1285" width="5.6640625" customWidth="1"/>
    <col min="1286" max="1286" width="14.77734375" customWidth="1"/>
    <col min="1287" max="1287" width="13.21875" customWidth="1"/>
    <col min="1288" max="1288" width="5.6640625" customWidth="1"/>
    <col min="1289" max="1289" width="9.33203125" customWidth="1"/>
    <col min="1537" max="1537" width="5.6640625" customWidth="1"/>
    <col min="1538" max="1538" width="21.33203125" customWidth="1"/>
    <col min="1539" max="1539" width="14.109375" customWidth="1"/>
    <col min="1540" max="1540" width="8.88671875" customWidth="1"/>
    <col min="1541" max="1541" width="5.6640625" customWidth="1"/>
    <col min="1542" max="1542" width="14.77734375" customWidth="1"/>
    <col min="1543" max="1543" width="13.21875" customWidth="1"/>
    <col min="1544" max="1544" width="5.6640625" customWidth="1"/>
    <col min="1545" max="1545" width="9.33203125" customWidth="1"/>
    <col min="1793" max="1793" width="5.6640625" customWidth="1"/>
    <col min="1794" max="1794" width="21.33203125" customWidth="1"/>
    <col min="1795" max="1795" width="14.109375" customWidth="1"/>
    <col min="1796" max="1796" width="8.88671875" customWidth="1"/>
    <col min="1797" max="1797" width="5.6640625" customWidth="1"/>
    <col min="1798" max="1798" width="14.77734375" customWidth="1"/>
    <col min="1799" max="1799" width="13.21875" customWidth="1"/>
    <col min="1800" max="1800" width="5.6640625" customWidth="1"/>
    <col min="1801" max="1801" width="9.33203125" customWidth="1"/>
    <col min="2049" max="2049" width="5.6640625" customWidth="1"/>
    <col min="2050" max="2050" width="21.33203125" customWidth="1"/>
    <col min="2051" max="2051" width="14.109375" customWidth="1"/>
    <col min="2052" max="2052" width="8.88671875" customWidth="1"/>
    <col min="2053" max="2053" width="5.6640625" customWidth="1"/>
    <col min="2054" max="2054" width="14.77734375" customWidth="1"/>
    <col min="2055" max="2055" width="13.21875" customWidth="1"/>
    <col min="2056" max="2056" width="5.6640625" customWidth="1"/>
    <col min="2057" max="2057" width="9.33203125" customWidth="1"/>
    <col min="2305" max="2305" width="5.6640625" customWidth="1"/>
    <col min="2306" max="2306" width="21.33203125" customWidth="1"/>
    <col min="2307" max="2307" width="14.109375" customWidth="1"/>
    <col min="2308" max="2308" width="8.88671875" customWidth="1"/>
    <col min="2309" max="2309" width="5.6640625" customWidth="1"/>
    <col min="2310" max="2310" width="14.77734375" customWidth="1"/>
    <col min="2311" max="2311" width="13.21875" customWidth="1"/>
    <col min="2312" max="2312" width="5.6640625" customWidth="1"/>
    <col min="2313" max="2313" width="9.33203125" customWidth="1"/>
    <col min="2561" max="2561" width="5.6640625" customWidth="1"/>
    <col min="2562" max="2562" width="21.33203125" customWidth="1"/>
    <col min="2563" max="2563" width="14.109375" customWidth="1"/>
    <col min="2564" max="2564" width="8.88671875" customWidth="1"/>
    <col min="2565" max="2565" width="5.6640625" customWidth="1"/>
    <col min="2566" max="2566" width="14.77734375" customWidth="1"/>
    <col min="2567" max="2567" width="13.21875" customWidth="1"/>
    <col min="2568" max="2568" width="5.6640625" customWidth="1"/>
    <col min="2569" max="2569" width="9.33203125" customWidth="1"/>
    <col min="2817" max="2817" width="5.6640625" customWidth="1"/>
    <col min="2818" max="2818" width="21.33203125" customWidth="1"/>
    <col min="2819" max="2819" width="14.109375" customWidth="1"/>
    <col min="2820" max="2820" width="8.88671875" customWidth="1"/>
    <col min="2821" max="2821" width="5.6640625" customWidth="1"/>
    <col min="2822" max="2822" width="14.77734375" customWidth="1"/>
    <col min="2823" max="2823" width="13.21875" customWidth="1"/>
    <col min="2824" max="2824" width="5.6640625" customWidth="1"/>
    <col min="2825" max="2825" width="9.33203125" customWidth="1"/>
    <col min="3073" max="3073" width="5.6640625" customWidth="1"/>
    <col min="3074" max="3074" width="21.33203125" customWidth="1"/>
    <col min="3075" max="3075" width="14.109375" customWidth="1"/>
    <col min="3076" max="3076" width="8.88671875" customWidth="1"/>
    <col min="3077" max="3077" width="5.6640625" customWidth="1"/>
    <col min="3078" max="3078" width="14.77734375" customWidth="1"/>
    <col min="3079" max="3079" width="13.21875" customWidth="1"/>
    <col min="3080" max="3080" width="5.6640625" customWidth="1"/>
    <col min="3081" max="3081" width="9.33203125" customWidth="1"/>
    <col min="3329" max="3329" width="5.6640625" customWidth="1"/>
    <col min="3330" max="3330" width="21.33203125" customWidth="1"/>
    <col min="3331" max="3331" width="14.109375" customWidth="1"/>
    <col min="3332" max="3332" width="8.88671875" customWidth="1"/>
    <col min="3333" max="3333" width="5.6640625" customWidth="1"/>
    <col min="3334" max="3334" width="14.77734375" customWidth="1"/>
    <col min="3335" max="3335" width="13.21875" customWidth="1"/>
    <col min="3336" max="3336" width="5.6640625" customWidth="1"/>
    <col min="3337" max="3337" width="9.33203125" customWidth="1"/>
    <col min="3585" max="3585" width="5.6640625" customWidth="1"/>
    <col min="3586" max="3586" width="21.33203125" customWidth="1"/>
    <col min="3587" max="3587" width="14.109375" customWidth="1"/>
    <col min="3588" max="3588" width="8.88671875" customWidth="1"/>
    <col min="3589" max="3589" width="5.6640625" customWidth="1"/>
    <col min="3590" max="3590" width="14.77734375" customWidth="1"/>
    <col min="3591" max="3591" width="13.21875" customWidth="1"/>
    <col min="3592" max="3592" width="5.6640625" customWidth="1"/>
    <col min="3593" max="3593" width="9.33203125" customWidth="1"/>
    <col min="3841" max="3841" width="5.6640625" customWidth="1"/>
    <col min="3842" max="3842" width="21.33203125" customWidth="1"/>
    <col min="3843" max="3843" width="14.109375" customWidth="1"/>
    <col min="3844" max="3844" width="8.88671875" customWidth="1"/>
    <col min="3845" max="3845" width="5.6640625" customWidth="1"/>
    <col min="3846" max="3846" width="14.77734375" customWidth="1"/>
    <col min="3847" max="3847" width="13.21875" customWidth="1"/>
    <col min="3848" max="3848" width="5.6640625" customWidth="1"/>
    <col min="3849" max="3849" width="9.33203125" customWidth="1"/>
    <col min="4097" max="4097" width="5.6640625" customWidth="1"/>
    <col min="4098" max="4098" width="21.33203125" customWidth="1"/>
    <col min="4099" max="4099" width="14.109375" customWidth="1"/>
    <col min="4100" max="4100" width="8.88671875" customWidth="1"/>
    <col min="4101" max="4101" width="5.6640625" customWidth="1"/>
    <col min="4102" max="4102" width="14.77734375" customWidth="1"/>
    <col min="4103" max="4103" width="13.21875" customWidth="1"/>
    <col min="4104" max="4104" width="5.6640625" customWidth="1"/>
    <col min="4105" max="4105" width="9.33203125" customWidth="1"/>
    <col min="4353" max="4353" width="5.6640625" customWidth="1"/>
    <col min="4354" max="4354" width="21.33203125" customWidth="1"/>
    <col min="4355" max="4355" width="14.109375" customWidth="1"/>
    <col min="4356" max="4356" width="8.88671875" customWidth="1"/>
    <col min="4357" max="4357" width="5.6640625" customWidth="1"/>
    <col min="4358" max="4358" width="14.77734375" customWidth="1"/>
    <col min="4359" max="4359" width="13.21875" customWidth="1"/>
    <col min="4360" max="4360" width="5.6640625" customWidth="1"/>
    <col min="4361" max="4361" width="9.33203125" customWidth="1"/>
    <col min="4609" max="4609" width="5.6640625" customWidth="1"/>
    <col min="4610" max="4610" width="21.33203125" customWidth="1"/>
    <col min="4611" max="4611" width="14.109375" customWidth="1"/>
    <col min="4612" max="4612" width="8.88671875" customWidth="1"/>
    <col min="4613" max="4613" width="5.6640625" customWidth="1"/>
    <col min="4614" max="4614" width="14.77734375" customWidth="1"/>
    <col min="4615" max="4615" width="13.21875" customWidth="1"/>
    <col min="4616" max="4616" width="5.6640625" customWidth="1"/>
    <col min="4617" max="4617" width="9.33203125" customWidth="1"/>
    <col min="4865" max="4865" width="5.6640625" customWidth="1"/>
    <col min="4866" max="4866" width="21.33203125" customWidth="1"/>
    <col min="4867" max="4867" width="14.109375" customWidth="1"/>
    <col min="4868" max="4868" width="8.88671875" customWidth="1"/>
    <col min="4869" max="4869" width="5.6640625" customWidth="1"/>
    <col min="4870" max="4870" width="14.77734375" customWidth="1"/>
    <col min="4871" max="4871" width="13.21875" customWidth="1"/>
    <col min="4872" max="4872" width="5.6640625" customWidth="1"/>
    <col min="4873" max="4873" width="9.33203125" customWidth="1"/>
    <col min="5121" max="5121" width="5.6640625" customWidth="1"/>
    <col min="5122" max="5122" width="21.33203125" customWidth="1"/>
    <col min="5123" max="5123" width="14.109375" customWidth="1"/>
    <col min="5124" max="5124" width="8.88671875" customWidth="1"/>
    <col min="5125" max="5125" width="5.6640625" customWidth="1"/>
    <col min="5126" max="5126" width="14.77734375" customWidth="1"/>
    <col min="5127" max="5127" width="13.21875" customWidth="1"/>
    <col min="5128" max="5128" width="5.6640625" customWidth="1"/>
    <col min="5129" max="5129" width="9.33203125" customWidth="1"/>
    <col min="5377" max="5377" width="5.6640625" customWidth="1"/>
    <col min="5378" max="5378" width="21.33203125" customWidth="1"/>
    <col min="5379" max="5379" width="14.109375" customWidth="1"/>
    <col min="5380" max="5380" width="8.88671875" customWidth="1"/>
    <col min="5381" max="5381" width="5.6640625" customWidth="1"/>
    <col min="5382" max="5382" width="14.77734375" customWidth="1"/>
    <col min="5383" max="5383" width="13.21875" customWidth="1"/>
    <col min="5384" max="5384" width="5.6640625" customWidth="1"/>
    <col min="5385" max="5385" width="9.33203125" customWidth="1"/>
    <col min="5633" max="5633" width="5.6640625" customWidth="1"/>
    <col min="5634" max="5634" width="21.33203125" customWidth="1"/>
    <col min="5635" max="5635" width="14.109375" customWidth="1"/>
    <col min="5636" max="5636" width="8.88671875" customWidth="1"/>
    <col min="5637" max="5637" width="5.6640625" customWidth="1"/>
    <col min="5638" max="5638" width="14.77734375" customWidth="1"/>
    <col min="5639" max="5639" width="13.21875" customWidth="1"/>
    <col min="5640" max="5640" width="5.6640625" customWidth="1"/>
    <col min="5641" max="5641" width="9.33203125" customWidth="1"/>
    <col min="5889" max="5889" width="5.6640625" customWidth="1"/>
    <col min="5890" max="5890" width="21.33203125" customWidth="1"/>
    <col min="5891" max="5891" width="14.109375" customWidth="1"/>
    <col min="5892" max="5892" width="8.88671875" customWidth="1"/>
    <col min="5893" max="5893" width="5.6640625" customWidth="1"/>
    <col min="5894" max="5894" width="14.77734375" customWidth="1"/>
    <col min="5895" max="5895" width="13.21875" customWidth="1"/>
    <col min="5896" max="5896" width="5.6640625" customWidth="1"/>
    <col min="5897" max="5897" width="9.33203125" customWidth="1"/>
    <col min="6145" max="6145" width="5.6640625" customWidth="1"/>
    <col min="6146" max="6146" width="21.33203125" customWidth="1"/>
    <col min="6147" max="6147" width="14.109375" customWidth="1"/>
    <col min="6148" max="6148" width="8.88671875" customWidth="1"/>
    <col min="6149" max="6149" width="5.6640625" customWidth="1"/>
    <col min="6150" max="6150" width="14.77734375" customWidth="1"/>
    <col min="6151" max="6151" width="13.21875" customWidth="1"/>
    <col min="6152" max="6152" width="5.6640625" customWidth="1"/>
    <col min="6153" max="6153" width="9.33203125" customWidth="1"/>
    <col min="6401" max="6401" width="5.6640625" customWidth="1"/>
    <col min="6402" max="6402" width="21.33203125" customWidth="1"/>
    <col min="6403" max="6403" width="14.109375" customWidth="1"/>
    <col min="6404" max="6404" width="8.88671875" customWidth="1"/>
    <col min="6405" max="6405" width="5.6640625" customWidth="1"/>
    <col min="6406" max="6406" width="14.77734375" customWidth="1"/>
    <col min="6407" max="6407" width="13.21875" customWidth="1"/>
    <col min="6408" max="6408" width="5.6640625" customWidth="1"/>
    <col min="6409" max="6409" width="9.33203125" customWidth="1"/>
    <col min="6657" max="6657" width="5.6640625" customWidth="1"/>
    <col min="6658" max="6658" width="21.33203125" customWidth="1"/>
    <col min="6659" max="6659" width="14.109375" customWidth="1"/>
    <col min="6660" max="6660" width="8.88671875" customWidth="1"/>
    <col min="6661" max="6661" width="5.6640625" customWidth="1"/>
    <col min="6662" max="6662" width="14.77734375" customWidth="1"/>
    <col min="6663" max="6663" width="13.21875" customWidth="1"/>
    <col min="6664" max="6664" width="5.6640625" customWidth="1"/>
    <col min="6665" max="6665" width="9.33203125" customWidth="1"/>
    <col min="6913" max="6913" width="5.6640625" customWidth="1"/>
    <col min="6914" max="6914" width="21.33203125" customWidth="1"/>
    <col min="6915" max="6915" width="14.109375" customWidth="1"/>
    <col min="6916" max="6916" width="8.88671875" customWidth="1"/>
    <col min="6917" max="6917" width="5.6640625" customWidth="1"/>
    <col min="6918" max="6918" width="14.77734375" customWidth="1"/>
    <col min="6919" max="6919" width="13.21875" customWidth="1"/>
    <col min="6920" max="6920" width="5.6640625" customWidth="1"/>
    <col min="6921" max="6921" width="9.33203125" customWidth="1"/>
    <col min="7169" max="7169" width="5.6640625" customWidth="1"/>
    <col min="7170" max="7170" width="21.33203125" customWidth="1"/>
    <col min="7171" max="7171" width="14.109375" customWidth="1"/>
    <col min="7172" max="7172" width="8.88671875" customWidth="1"/>
    <col min="7173" max="7173" width="5.6640625" customWidth="1"/>
    <col min="7174" max="7174" width="14.77734375" customWidth="1"/>
    <col min="7175" max="7175" width="13.21875" customWidth="1"/>
    <col min="7176" max="7176" width="5.6640625" customWidth="1"/>
    <col min="7177" max="7177" width="9.33203125" customWidth="1"/>
    <col min="7425" max="7425" width="5.6640625" customWidth="1"/>
    <col min="7426" max="7426" width="21.33203125" customWidth="1"/>
    <col min="7427" max="7427" width="14.109375" customWidth="1"/>
    <col min="7428" max="7428" width="8.88671875" customWidth="1"/>
    <col min="7429" max="7429" width="5.6640625" customWidth="1"/>
    <col min="7430" max="7430" width="14.77734375" customWidth="1"/>
    <col min="7431" max="7431" width="13.21875" customWidth="1"/>
    <col min="7432" max="7432" width="5.6640625" customWidth="1"/>
    <col min="7433" max="7433" width="9.33203125" customWidth="1"/>
    <col min="7681" max="7681" width="5.6640625" customWidth="1"/>
    <col min="7682" max="7682" width="21.33203125" customWidth="1"/>
    <col min="7683" max="7683" width="14.109375" customWidth="1"/>
    <col min="7684" max="7684" width="8.88671875" customWidth="1"/>
    <col min="7685" max="7685" width="5.6640625" customWidth="1"/>
    <col min="7686" max="7686" width="14.77734375" customWidth="1"/>
    <col min="7687" max="7687" width="13.21875" customWidth="1"/>
    <col min="7688" max="7688" width="5.6640625" customWidth="1"/>
    <col min="7689" max="7689" width="9.33203125" customWidth="1"/>
    <col min="7937" max="7937" width="5.6640625" customWidth="1"/>
    <col min="7938" max="7938" width="21.33203125" customWidth="1"/>
    <col min="7939" max="7939" width="14.109375" customWidth="1"/>
    <col min="7940" max="7940" width="8.88671875" customWidth="1"/>
    <col min="7941" max="7941" width="5.6640625" customWidth="1"/>
    <col min="7942" max="7942" width="14.77734375" customWidth="1"/>
    <col min="7943" max="7943" width="13.21875" customWidth="1"/>
    <col min="7944" max="7944" width="5.6640625" customWidth="1"/>
    <col min="7945" max="7945" width="9.33203125" customWidth="1"/>
    <col min="8193" max="8193" width="5.6640625" customWidth="1"/>
    <col min="8194" max="8194" width="21.33203125" customWidth="1"/>
    <col min="8195" max="8195" width="14.109375" customWidth="1"/>
    <col min="8196" max="8196" width="8.88671875" customWidth="1"/>
    <col min="8197" max="8197" width="5.6640625" customWidth="1"/>
    <col min="8198" max="8198" width="14.77734375" customWidth="1"/>
    <col min="8199" max="8199" width="13.21875" customWidth="1"/>
    <col min="8200" max="8200" width="5.6640625" customWidth="1"/>
    <col min="8201" max="8201" width="9.33203125" customWidth="1"/>
    <col min="8449" max="8449" width="5.6640625" customWidth="1"/>
    <col min="8450" max="8450" width="21.33203125" customWidth="1"/>
    <col min="8451" max="8451" width="14.109375" customWidth="1"/>
    <col min="8452" max="8452" width="8.88671875" customWidth="1"/>
    <col min="8453" max="8453" width="5.6640625" customWidth="1"/>
    <col min="8454" max="8454" width="14.77734375" customWidth="1"/>
    <col min="8455" max="8455" width="13.21875" customWidth="1"/>
    <col min="8456" max="8456" width="5.6640625" customWidth="1"/>
    <col min="8457" max="8457" width="9.33203125" customWidth="1"/>
    <col min="8705" max="8705" width="5.6640625" customWidth="1"/>
    <col min="8706" max="8706" width="21.33203125" customWidth="1"/>
    <col min="8707" max="8707" width="14.109375" customWidth="1"/>
    <col min="8708" max="8708" width="8.88671875" customWidth="1"/>
    <col min="8709" max="8709" width="5.6640625" customWidth="1"/>
    <col min="8710" max="8710" width="14.77734375" customWidth="1"/>
    <col min="8711" max="8711" width="13.21875" customWidth="1"/>
    <col min="8712" max="8712" width="5.6640625" customWidth="1"/>
    <col min="8713" max="8713" width="9.33203125" customWidth="1"/>
    <col min="8961" max="8961" width="5.6640625" customWidth="1"/>
    <col min="8962" max="8962" width="21.33203125" customWidth="1"/>
    <col min="8963" max="8963" width="14.109375" customWidth="1"/>
    <col min="8964" max="8964" width="8.88671875" customWidth="1"/>
    <col min="8965" max="8965" width="5.6640625" customWidth="1"/>
    <col min="8966" max="8966" width="14.77734375" customWidth="1"/>
    <col min="8967" max="8967" width="13.21875" customWidth="1"/>
    <col min="8968" max="8968" width="5.6640625" customWidth="1"/>
    <col min="8969" max="8969" width="9.33203125" customWidth="1"/>
    <col min="9217" max="9217" width="5.6640625" customWidth="1"/>
    <col min="9218" max="9218" width="21.33203125" customWidth="1"/>
    <col min="9219" max="9219" width="14.109375" customWidth="1"/>
    <col min="9220" max="9220" width="8.88671875" customWidth="1"/>
    <col min="9221" max="9221" width="5.6640625" customWidth="1"/>
    <col min="9222" max="9222" width="14.77734375" customWidth="1"/>
    <col min="9223" max="9223" width="13.21875" customWidth="1"/>
    <col min="9224" max="9224" width="5.6640625" customWidth="1"/>
    <col min="9225" max="9225" width="9.33203125" customWidth="1"/>
    <col min="9473" max="9473" width="5.6640625" customWidth="1"/>
    <col min="9474" max="9474" width="21.33203125" customWidth="1"/>
    <col min="9475" max="9475" width="14.109375" customWidth="1"/>
    <col min="9476" max="9476" width="8.88671875" customWidth="1"/>
    <col min="9477" max="9477" width="5.6640625" customWidth="1"/>
    <col min="9478" max="9478" width="14.77734375" customWidth="1"/>
    <col min="9479" max="9479" width="13.21875" customWidth="1"/>
    <col min="9480" max="9480" width="5.6640625" customWidth="1"/>
    <col min="9481" max="9481" width="9.33203125" customWidth="1"/>
    <col min="9729" max="9729" width="5.6640625" customWidth="1"/>
    <col min="9730" max="9730" width="21.33203125" customWidth="1"/>
    <col min="9731" max="9731" width="14.109375" customWidth="1"/>
    <col min="9732" max="9732" width="8.88671875" customWidth="1"/>
    <col min="9733" max="9733" width="5.6640625" customWidth="1"/>
    <col min="9734" max="9734" width="14.77734375" customWidth="1"/>
    <col min="9735" max="9735" width="13.21875" customWidth="1"/>
    <col min="9736" max="9736" width="5.6640625" customWidth="1"/>
    <col min="9737" max="9737" width="9.33203125" customWidth="1"/>
    <col min="9985" max="9985" width="5.6640625" customWidth="1"/>
    <col min="9986" max="9986" width="21.33203125" customWidth="1"/>
    <col min="9987" max="9987" width="14.109375" customWidth="1"/>
    <col min="9988" max="9988" width="8.88671875" customWidth="1"/>
    <col min="9989" max="9989" width="5.6640625" customWidth="1"/>
    <col min="9990" max="9990" width="14.77734375" customWidth="1"/>
    <col min="9991" max="9991" width="13.21875" customWidth="1"/>
    <col min="9992" max="9992" width="5.6640625" customWidth="1"/>
    <col min="9993" max="9993" width="9.33203125" customWidth="1"/>
    <col min="10241" max="10241" width="5.6640625" customWidth="1"/>
    <col min="10242" max="10242" width="21.33203125" customWidth="1"/>
    <col min="10243" max="10243" width="14.109375" customWidth="1"/>
    <col min="10244" max="10244" width="8.88671875" customWidth="1"/>
    <col min="10245" max="10245" width="5.6640625" customWidth="1"/>
    <col min="10246" max="10246" width="14.77734375" customWidth="1"/>
    <col min="10247" max="10247" width="13.21875" customWidth="1"/>
    <col min="10248" max="10248" width="5.6640625" customWidth="1"/>
    <col min="10249" max="10249" width="9.33203125" customWidth="1"/>
    <col min="10497" max="10497" width="5.6640625" customWidth="1"/>
    <col min="10498" max="10498" width="21.33203125" customWidth="1"/>
    <col min="10499" max="10499" width="14.109375" customWidth="1"/>
    <col min="10500" max="10500" width="8.88671875" customWidth="1"/>
    <col min="10501" max="10501" width="5.6640625" customWidth="1"/>
    <col min="10502" max="10502" width="14.77734375" customWidth="1"/>
    <col min="10503" max="10503" width="13.21875" customWidth="1"/>
    <col min="10504" max="10504" width="5.6640625" customWidth="1"/>
    <col min="10505" max="10505" width="9.33203125" customWidth="1"/>
    <col min="10753" max="10753" width="5.6640625" customWidth="1"/>
    <col min="10754" max="10754" width="21.33203125" customWidth="1"/>
    <col min="10755" max="10755" width="14.109375" customWidth="1"/>
    <col min="10756" max="10756" width="8.88671875" customWidth="1"/>
    <col min="10757" max="10757" width="5.6640625" customWidth="1"/>
    <col min="10758" max="10758" width="14.77734375" customWidth="1"/>
    <col min="10759" max="10759" width="13.21875" customWidth="1"/>
    <col min="10760" max="10760" width="5.6640625" customWidth="1"/>
    <col min="10761" max="10761" width="9.33203125" customWidth="1"/>
    <col min="11009" max="11009" width="5.6640625" customWidth="1"/>
    <col min="11010" max="11010" width="21.33203125" customWidth="1"/>
    <col min="11011" max="11011" width="14.109375" customWidth="1"/>
    <col min="11012" max="11012" width="8.88671875" customWidth="1"/>
    <col min="11013" max="11013" width="5.6640625" customWidth="1"/>
    <col min="11014" max="11014" width="14.77734375" customWidth="1"/>
    <col min="11015" max="11015" width="13.21875" customWidth="1"/>
    <col min="11016" max="11016" width="5.6640625" customWidth="1"/>
    <col min="11017" max="11017" width="9.33203125" customWidth="1"/>
    <col min="11265" max="11265" width="5.6640625" customWidth="1"/>
    <col min="11266" max="11266" width="21.33203125" customWidth="1"/>
    <col min="11267" max="11267" width="14.109375" customWidth="1"/>
    <col min="11268" max="11268" width="8.88671875" customWidth="1"/>
    <col min="11269" max="11269" width="5.6640625" customWidth="1"/>
    <col min="11270" max="11270" width="14.77734375" customWidth="1"/>
    <col min="11271" max="11271" width="13.21875" customWidth="1"/>
    <col min="11272" max="11272" width="5.6640625" customWidth="1"/>
    <col min="11273" max="11273" width="9.33203125" customWidth="1"/>
    <col min="11521" max="11521" width="5.6640625" customWidth="1"/>
    <col min="11522" max="11522" width="21.33203125" customWidth="1"/>
    <col min="11523" max="11523" width="14.109375" customWidth="1"/>
    <col min="11524" max="11524" width="8.88671875" customWidth="1"/>
    <col min="11525" max="11525" width="5.6640625" customWidth="1"/>
    <col min="11526" max="11526" width="14.77734375" customWidth="1"/>
    <col min="11527" max="11527" width="13.21875" customWidth="1"/>
    <col min="11528" max="11528" width="5.6640625" customWidth="1"/>
    <col min="11529" max="11529" width="9.33203125" customWidth="1"/>
    <col min="11777" max="11777" width="5.6640625" customWidth="1"/>
    <col min="11778" max="11778" width="21.33203125" customWidth="1"/>
    <col min="11779" max="11779" width="14.109375" customWidth="1"/>
    <col min="11780" max="11780" width="8.88671875" customWidth="1"/>
    <col min="11781" max="11781" width="5.6640625" customWidth="1"/>
    <col min="11782" max="11782" width="14.77734375" customWidth="1"/>
    <col min="11783" max="11783" width="13.21875" customWidth="1"/>
    <col min="11784" max="11784" width="5.6640625" customWidth="1"/>
    <col min="11785" max="11785" width="9.33203125" customWidth="1"/>
    <col min="12033" max="12033" width="5.6640625" customWidth="1"/>
    <col min="12034" max="12034" width="21.33203125" customWidth="1"/>
    <col min="12035" max="12035" width="14.109375" customWidth="1"/>
    <col min="12036" max="12036" width="8.88671875" customWidth="1"/>
    <col min="12037" max="12037" width="5.6640625" customWidth="1"/>
    <col min="12038" max="12038" width="14.77734375" customWidth="1"/>
    <col min="12039" max="12039" width="13.21875" customWidth="1"/>
    <col min="12040" max="12040" width="5.6640625" customWidth="1"/>
    <col min="12041" max="12041" width="9.33203125" customWidth="1"/>
    <col min="12289" max="12289" width="5.6640625" customWidth="1"/>
    <col min="12290" max="12290" width="21.33203125" customWidth="1"/>
    <col min="12291" max="12291" width="14.109375" customWidth="1"/>
    <col min="12292" max="12292" width="8.88671875" customWidth="1"/>
    <col min="12293" max="12293" width="5.6640625" customWidth="1"/>
    <col min="12294" max="12294" width="14.77734375" customWidth="1"/>
    <col min="12295" max="12295" width="13.21875" customWidth="1"/>
    <col min="12296" max="12296" width="5.6640625" customWidth="1"/>
    <col min="12297" max="12297" width="9.33203125" customWidth="1"/>
    <col min="12545" max="12545" width="5.6640625" customWidth="1"/>
    <col min="12546" max="12546" width="21.33203125" customWidth="1"/>
    <col min="12547" max="12547" width="14.109375" customWidth="1"/>
    <col min="12548" max="12548" width="8.88671875" customWidth="1"/>
    <col min="12549" max="12549" width="5.6640625" customWidth="1"/>
    <col min="12550" max="12550" width="14.77734375" customWidth="1"/>
    <col min="12551" max="12551" width="13.21875" customWidth="1"/>
    <col min="12552" max="12552" width="5.6640625" customWidth="1"/>
    <col min="12553" max="12553" width="9.33203125" customWidth="1"/>
    <col min="12801" max="12801" width="5.6640625" customWidth="1"/>
    <col min="12802" max="12802" width="21.33203125" customWidth="1"/>
    <col min="12803" max="12803" width="14.109375" customWidth="1"/>
    <col min="12804" max="12804" width="8.88671875" customWidth="1"/>
    <col min="12805" max="12805" width="5.6640625" customWidth="1"/>
    <col min="12806" max="12806" width="14.77734375" customWidth="1"/>
    <col min="12807" max="12807" width="13.21875" customWidth="1"/>
    <col min="12808" max="12808" width="5.6640625" customWidth="1"/>
    <col min="12809" max="12809" width="9.33203125" customWidth="1"/>
    <col min="13057" max="13057" width="5.6640625" customWidth="1"/>
    <col min="13058" max="13058" width="21.33203125" customWidth="1"/>
    <col min="13059" max="13059" width="14.109375" customWidth="1"/>
    <col min="13060" max="13060" width="8.88671875" customWidth="1"/>
    <col min="13061" max="13061" width="5.6640625" customWidth="1"/>
    <col min="13062" max="13062" width="14.77734375" customWidth="1"/>
    <col min="13063" max="13063" width="13.21875" customWidth="1"/>
    <col min="13064" max="13064" width="5.6640625" customWidth="1"/>
    <col min="13065" max="13065" width="9.33203125" customWidth="1"/>
    <col min="13313" max="13313" width="5.6640625" customWidth="1"/>
    <col min="13314" max="13314" width="21.33203125" customWidth="1"/>
    <col min="13315" max="13315" width="14.109375" customWidth="1"/>
    <col min="13316" max="13316" width="8.88671875" customWidth="1"/>
    <col min="13317" max="13317" width="5.6640625" customWidth="1"/>
    <col min="13318" max="13318" width="14.77734375" customWidth="1"/>
    <col min="13319" max="13319" width="13.21875" customWidth="1"/>
    <col min="13320" max="13320" width="5.6640625" customWidth="1"/>
    <col min="13321" max="13321" width="9.33203125" customWidth="1"/>
    <col min="13569" max="13569" width="5.6640625" customWidth="1"/>
    <col min="13570" max="13570" width="21.33203125" customWidth="1"/>
    <col min="13571" max="13571" width="14.109375" customWidth="1"/>
    <col min="13572" max="13572" width="8.88671875" customWidth="1"/>
    <col min="13573" max="13573" width="5.6640625" customWidth="1"/>
    <col min="13574" max="13574" width="14.77734375" customWidth="1"/>
    <col min="13575" max="13575" width="13.21875" customWidth="1"/>
    <col min="13576" max="13576" width="5.6640625" customWidth="1"/>
    <col min="13577" max="13577" width="9.33203125" customWidth="1"/>
    <col min="13825" max="13825" width="5.6640625" customWidth="1"/>
    <col min="13826" max="13826" width="21.33203125" customWidth="1"/>
    <col min="13827" max="13827" width="14.109375" customWidth="1"/>
    <col min="13828" max="13828" width="8.88671875" customWidth="1"/>
    <col min="13829" max="13829" width="5.6640625" customWidth="1"/>
    <col min="13830" max="13830" width="14.77734375" customWidth="1"/>
    <col min="13831" max="13831" width="13.21875" customWidth="1"/>
    <col min="13832" max="13832" width="5.6640625" customWidth="1"/>
    <col min="13833" max="13833" width="9.33203125" customWidth="1"/>
    <col min="14081" max="14081" width="5.6640625" customWidth="1"/>
    <col min="14082" max="14082" width="21.33203125" customWidth="1"/>
    <col min="14083" max="14083" width="14.109375" customWidth="1"/>
    <col min="14084" max="14084" width="8.88671875" customWidth="1"/>
    <col min="14085" max="14085" width="5.6640625" customWidth="1"/>
    <col min="14086" max="14086" width="14.77734375" customWidth="1"/>
    <col min="14087" max="14087" width="13.21875" customWidth="1"/>
    <col min="14088" max="14088" width="5.6640625" customWidth="1"/>
    <col min="14089" max="14089" width="9.33203125" customWidth="1"/>
    <col min="14337" max="14337" width="5.6640625" customWidth="1"/>
    <col min="14338" max="14338" width="21.33203125" customWidth="1"/>
    <col min="14339" max="14339" width="14.109375" customWidth="1"/>
    <col min="14340" max="14340" width="8.88671875" customWidth="1"/>
    <col min="14341" max="14341" width="5.6640625" customWidth="1"/>
    <col min="14342" max="14342" width="14.77734375" customWidth="1"/>
    <col min="14343" max="14343" width="13.21875" customWidth="1"/>
    <col min="14344" max="14344" width="5.6640625" customWidth="1"/>
    <col min="14345" max="14345" width="9.33203125" customWidth="1"/>
    <col min="14593" max="14593" width="5.6640625" customWidth="1"/>
    <col min="14594" max="14594" width="21.33203125" customWidth="1"/>
    <col min="14595" max="14595" width="14.109375" customWidth="1"/>
    <col min="14596" max="14596" width="8.88671875" customWidth="1"/>
    <col min="14597" max="14597" width="5.6640625" customWidth="1"/>
    <col min="14598" max="14598" width="14.77734375" customWidth="1"/>
    <col min="14599" max="14599" width="13.21875" customWidth="1"/>
    <col min="14600" max="14600" width="5.6640625" customWidth="1"/>
    <col min="14601" max="14601" width="9.33203125" customWidth="1"/>
    <col min="14849" max="14849" width="5.6640625" customWidth="1"/>
    <col min="14850" max="14850" width="21.33203125" customWidth="1"/>
    <col min="14851" max="14851" width="14.109375" customWidth="1"/>
    <col min="14852" max="14852" width="8.88671875" customWidth="1"/>
    <col min="14853" max="14853" width="5.6640625" customWidth="1"/>
    <col min="14854" max="14854" width="14.77734375" customWidth="1"/>
    <col min="14855" max="14855" width="13.21875" customWidth="1"/>
    <col min="14856" max="14856" width="5.6640625" customWidth="1"/>
    <col min="14857" max="14857" width="9.33203125" customWidth="1"/>
    <col min="15105" max="15105" width="5.6640625" customWidth="1"/>
    <col min="15106" max="15106" width="21.33203125" customWidth="1"/>
    <col min="15107" max="15107" width="14.109375" customWidth="1"/>
    <col min="15108" max="15108" width="8.88671875" customWidth="1"/>
    <col min="15109" max="15109" width="5.6640625" customWidth="1"/>
    <col min="15110" max="15110" width="14.77734375" customWidth="1"/>
    <col min="15111" max="15111" width="13.21875" customWidth="1"/>
    <col min="15112" max="15112" width="5.6640625" customWidth="1"/>
    <col min="15113" max="15113" width="9.33203125" customWidth="1"/>
    <col min="15361" max="15361" width="5.6640625" customWidth="1"/>
    <col min="15362" max="15362" width="21.33203125" customWidth="1"/>
    <col min="15363" max="15363" width="14.109375" customWidth="1"/>
    <col min="15364" max="15364" width="8.88671875" customWidth="1"/>
    <col min="15365" max="15365" width="5.6640625" customWidth="1"/>
    <col min="15366" max="15366" width="14.77734375" customWidth="1"/>
    <col min="15367" max="15367" width="13.21875" customWidth="1"/>
    <col min="15368" max="15368" width="5.6640625" customWidth="1"/>
    <col min="15369" max="15369" width="9.33203125" customWidth="1"/>
    <col min="15617" max="15617" width="5.6640625" customWidth="1"/>
    <col min="15618" max="15618" width="21.33203125" customWidth="1"/>
    <col min="15619" max="15619" width="14.109375" customWidth="1"/>
    <col min="15620" max="15620" width="8.88671875" customWidth="1"/>
    <col min="15621" max="15621" width="5.6640625" customWidth="1"/>
    <col min="15622" max="15622" width="14.77734375" customWidth="1"/>
    <col min="15623" max="15623" width="13.21875" customWidth="1"/>
    <col min="15624" max="15624" width="5.6640625" customWidth="1"/>
    <col min="15625" max="15625" width="9.33203125" customWidth="1"/>
    <col min="15873" max="15873" width="5.6640625" customWidth="1"/>
    <col min="15874" max="15874" width="21.33203125" customWidth="1"/>
    <col min="15875" max="15875" width="14.109375" customWidth="1"/>
    <col min="15876" max="15876" width="8.88671875" customWidth="1"/>
    <col min="15877" max="15877" width="5.6640625" customWidth="1"/>
    <col min="15878" max="15878" width="14.77734375" customWidth="1"/>
    <col min="15879" max="15879" width="13.21875" customWidth="1"/>
    <col min="15880" max="15880" width="5.6640625" customWidth="1"/>
    <col min="15881" max="15881" width="9.33203125" customWidth="1"/>
    <col min="16129" max="16129" width="5.6640625" customWidth="1"/>
    <col min="16130" max="16130" width="21.33203125" customWidth="1"/>
    <col min="16131" max="16131" width="14.109375" customWidth="1"/>
    <col min="16132" max="16132" width="8.88671875" customWidth="1"/>
    <col min="16133" max="16133" width="5.6640625" customWidth="1"/>
    <col min="16134" max="16134" width="14.77734375" customWidth="1"/>
    <col min="16135" max="16135" width="13.21875" customWidth="1"/>
    <col min="16136" max="16136" width="5.6640625" customWidth="1"/>
    <col min="16137" max="16137" width="9.33203125" customWidth="1"/>
  </cols>
  <sheetData>
    <row r="1" spans="2:7" s="1" customFormat="1"/>
    <row r="2" spans="2:7" s="1" customFormat="1">
      <c r="E2" s="15"/>
      <c r="F2" s="3"/>
      <c r="G2" s="3"/>
    </row>
    <row r="3" spans="2:7" ht="13.8" thickBot="1">
      <c r="B3" s="208" t="s">
        <v>445</v>
      </c>
      <c r="C3" s="77"/>
      <c r="E3" s="11"/>
      <c r="F3" s="2"/>
      <c r="G3" s="271"/>
    </row>
    <row r="4" spans="2:7">
      <c r="B4" s="27" t="s">
        <v>267</v>
      </c>
      <c r="C4" s="30"/>
      <c r="D4" s="17"/>
      <c r="E4" s="17"/>
      <c r="F4" s="17"/>
      <c r="G4" s="18"/>
    </row>
    <row r="5" spans="2:7">
      <c r="B5" s="19" t="s">
        <v>3</v>
      </c>
      <c r="C5" s="31" t="s">
        <v>4</v>
      </c>
      <c r="D5" s="20" t="s">
        <v>0</v>
      </c>
      <c r="E5" s="20" t="s">
        <v>1</v>
      </c>
      <c r="F5" s="20" t="s">
        <v>7</v>
      </c>
      <c r="G5" s="21" t="s">
        <v>2</v>
      </c>
    </row>
    <row r="6" spans="2:7" ht="33" customHeight="1">
      <c r="B6" s="23"/>
      <c r="C6" s="149"/>
      <c r="D6" s="24"/>
      <c r="E6" s="20"/>
      <c r="F6" s="250"/>
      <c r="G6" s="22"/>
    </row>
    <row r="7" spans="2:7" ht="33" customHeight="1">
      <c r="B7" s="23"/>
      <c r="C7" s="149"/>
      <c r="D7" s="24"/>
      <c r="E7" s="20"/>
      <c r="F7" s="250"/>
      <c r="G7" s="22"/>
    </row>
    <row r="8" spans="2:7" ht="33" customHeight="1">
      <c r="B8" s="23"/>
      <c r="C8" s="149"/>
      <c r="D8" s="24"/>
      <c r="E8" s="20"/>
      <c r="F8" s="250"/>
      <c r="G8" s="22"/>
    </row>
    <row r="9" spans="2:7" ht="33" customHeight="1">
      <c r="B9" s="19"/>
      <c r="C9" s="149"/>
      <c r="D9" s="24"/>
      <c r="E9" s="20"/>
      <c r="F9" s="250"/>
      <c r="G9" s="22"/>
    </row>
    <row r="10" spans="2:7" ht="33" customHeight="1">
      <c r="B10" s="23"/>
      <c r="C10" s="149"/>
      <c r="D10" s="24"/>
      <c r="E10" s="270"/>
      <c r="F10" s="250"/>
      <c r="G10" s="22"/>
    </row>
    <row r="11" spans="2:7" ht="33" customHeight="1">
      <c r="B11" s="23"/>
      <c r="C11" s="149"/>
      <c r="D11" s="24"/>
      <c r="E11" s="20"/>
      <c r="F11" s="250"/>
      <c r="G11" s="22"/>
    </row>
    <row r="12" spans="2:7" ht="33" customHeight="1">
      <c r="B12" s="23"/>
      <c r="C12" s="149"/>
      <c r="D12" s="24"/>
      <c r="E12" s="20"/>
      <c r="F12" s="250"/>
      <c r="G12" s="22"/>
    </row>
    <row r="13" spans="2:7" ht="33" customHeight="1">
      <c r="B13" s="19"/>
      <c r="C13" s="149"/>
      <c r="D13" s="24"/>
      <c r="E13" s="24"/>
      <c r="F13" s="250"/>
      <c r="G13" s="22"/>
    </row>
    <row r="14" spans="2:7" ht="33" customHeight="1">
      <c r="B14" s="23"/>
      <c r="C14" s="149"/>
      <c r="D14" s="24"/>
      <c r="E14" s="24"/>
      <c r="F14" s="250"/>
      <c r="G14" s="22"/>
    </row>
    <row r="15" spans="2:7" ht="33" customHeight="1">
      <c r="B15" s="23"/>
      <c r="C15" s="149"/>
      <c r="D15" s="24"/>
      <c r="E15" s="20"/>
      <c r="F15" s="250"/>
      <c r="G15" s="22"/>
    </row>
    <row r="16" spans="2:7" ht="33" customHeight="1">
      <c r="B16" s="19"/>
      <c r="C16" s="149"/>
      <c r="D16" s="24"/>
      <c r="E16" s="24"/>
      <c r="F16" s="250"/>
      <c r="G16" s="22"/>
    </row>
    <row r="17" spans="1:8" ht="33" customHeight="1">
      <c r="B17" s="23"/>
      <c r="C17" s="149"/>
      <c r="D17" s="24"/>
      <c r="E17" s="24"/>
      <c r="F17" s="250"/>
      <c r="G17" s="22"/>
    </row>
    <row r="18" spans="1:8" ht="33" customHeight="1">
      <c r="B18" s="29"/>
      <c r="C18" s="149"/>
      <c r="D18" s="24"/>
      <c r="E18" s="24"/>
      <c r="F18" s="250"/>
      <c r="G18" s="22"/>
    </row>
    <row r="19" spans="1:8" ht="33" customHeight="1">
      <c r="B19" s="23"/>
      <c r="C19" s="149"/>
      <c r="D19" s="24"/>
      <c r="E19" s="24"/>
      <c r="F19" s="250"/>
      <c r="G19" s="22"/>
    </row>
    <row r="20" spans="1:8" ht="33" customHeight="1">
      <c r="B20" s="19"/>
      <c r="C20" s="149"/>
      <c r="D20" s="24"/>
      <c r="E20" s="24"/>
      <c r="F20" s="250"/>
      <c r="G20" s="22"/>
    </row>
    <row r="21" spans="1:8" ht="33" customHeight="1">
      <c r="B21" s="23"/>
      <c r="C21" s="149"/>
      <c r="D21" s="24"/>
      <c r="E21" s="24"/>
      <c r="F21" s="250"/>
      <c r="G21" s="22"/>
    </row>
    <row r="22" spans="1:8" ht="33" customHeight="1">
      <c r="B22" s="23"/>
      <c r="C22" s="149"/>
      <c r="D22" s="24"/>
      <c r="E22" s="24"/>
      <c r="F22" s="250"/>
      <c r="G22" s="22"/>
    </row>
    <row r="23" spans="1:8" ht="33" customHeight="1">
      <c r="B23" s="23"/>
      <c r="C23" s="149"/>
      <c r="D23" s="24"/>
      <c r="E23" s="24"/>
      <c r="F23" s="250"/>
      <c r="G23" s="22"/>
    </row>
    <row r="24" spans="1:8" ht="33" customHeight="1" thickBot="1">
      <c r="B24" s="319"/>
      <c r="C24" s="4"/>
      <c r="D24" s="320"/>
      <c r="E24" s="320"/>
      <c r="F24" s="326"/>
      <c r="G24" s="321"/>
    </row>
    <row r="25" spans="1:8" ht="33" customHeight="1" thickTop="1" thickBot="1">
      <c r="B25" s="324" t="s">
        <v>774</v>
      </c>
      <c r="C25" s="327"/>
      <c r="D25" s="322"/>
      <c r="E25" s="322"/>
      <c r="F25" s="325"/>
      <c r="G25" s="323"/>
    </row>
    <row r="26" spans="1:8">
      <c r="G26" s="9"/>
    </row>
    <row r="27" spans="1:8">
      <c r="C27" s="10"/>
      <c r="E27" s="11"/>
      <c r="F27" s="11"/>
      <c r="G27" s="10"/>
    </row>
    <row r="28" spans="1:8" s="12" customFormat="1" ht="19.2">
      <c r="A28" s="1135" t="s">
        <v>783</v>
      </c>
      <c r="B28" s="1135"/>
      <c r="C28" s="1135"/>
      <c r="D28" s="1135"/>
      <c r="E28" s="1135"/>
      <c r="F28" s="1135"/>
      <c r="G28" s="1135"/>
      <c r="H28" s="1135"/>
    </row>
    <row r="29" spans="1:8">
      <c r="G29" s="384" t="str">
        <f>様式7!$F$4</f>
        <v>○○○○○○○○○○○ＥＳＣＯ事業</v>
      </c>
    </row>
  </sheetData>
  <mergeCells count="1">
    <mergeCell ref="A28:H28"/>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9"/>
  <sheetViews>
    <sheetView view="pageBreakPreview" zoomScaleNormal="100" zoomScaleSheetLayoutView="100" workbookViewId="0">
      <selection activeCell="K7" sqref="K7"/>
    </sheetView>
  </sheetViews>
  <sheetFormatPr defaultRowHeight="13.2"/>
  <cols>
    <col min="1" max="1" width="5.6640625" customWidth="1"/>
    <col min="2" max="2" width="21.33203125" customWidth="1"/>
    <col min="3" max="3" width="12.44140625" customWidth="1"/>
    <col min="4" max="4" width="6.21875" customWidth="1"/>
    <col min="5" max="5" width="5.6640625" customWidth="1"/>
    <col min="6" max="6" width="9.33203125" customWidth="1"/>
    <col min="7" max="7" width="12" customWidth="1"/>
    <col min="8" max="8" width="10.88671875" customWidth="1"/>
    <col min="9" max="9" width="5.6640625" customWidth="1"/>
    <col min="10" max="10" width="9.33203125" customWidth="1"/>
    <col min="257" max="257" width="5.6640625" customWidth="1"/>
    <col min="258" max="258" width="21.33203125" customWidth="1"/>
    <col min="259" max="259" width="12.44140625" customWidth="1"/>
    <col min="260" max="260" width="6.21875" customWidth="1"/>
    <col min="261" max="261" width="5.6640625" customWidth="1"/>
    <col min="262" max="262" width="9.33203125" customWidth="1"/>
    <col min="263" max="263" width="12" customWidth="1"/>
    <col min="264" max="264" width="10.88671875" customWidth="1"/>
    <col min="265" max="265" width="5.6640625" customWidth="1"/>
    <col min="266" max="266" width="9.33203125" customWidth="1"/>
    <col min="513" max="513" width="5.6640625" customWidth="1"/>
    <col min="514" max="514" width="21.33203125" customWidth="1"/>
    <col min="515" max="515" width="12.44140625" customWidth="1"/>
    <col min="516" max="516" width="6.21875" customWidth="1"/>
    <col min="517" max="517" width="5.6640625" customWidth="1"/>
    <col min="518" max="518" width="9.33203125" customWidth="1"/>
    <col min="519" max="519" width="12" customWidth="1"/>
    <col min="520" max="520" width="10.88671875" customWidth="1"/>
    <col min="521" max="521" width="5.6640625" customWidth="1"/>
    <col min="522" max="522" width="9.33203125" customWidth="1"/>
    <col min="769" max="769" width="5.6640625" customWidth="1"/>
    <col min="770" max="770" width="21.33203125" customWidth="1"/>
    <col min="771" max="771" width="12.44140625" customWidth="1"/>
    <col min="772" max="772" width="6.21875" customWidth="1"/>
    <col min="773" max="773" width="5.6640625" customWidth="1"/>
    <col min="774" max="774" width="9.33203125" customWidth="1"/>
    <col min="775" max="775" width="12" customWidth="1"/>
    <col min="776" max="776" width="10.88671875" customWidth="1"/>
    <col min="777" max="777" width="5.6640625" customWidth="1"/>
    <col min="778" max="778" width="9.33203125" customWidth="1"/>
    <col min="1025" max="1025" width="5.6640625" customWidth="1"/>
    <col min="1026" max="1026" width="21.33203125" customWidth="1"/>
    <col min="1027" max="1027" width="12.44140625" customWidth="1"/>
    <col min="1028" max="1028" width="6.21875" customWidth="1"/>
    <col min="1029" max="1029" width="5.6640625" customWidth="1"/>
    <col min="1030" max="1030" width="9.33203125" customWidth="1"/>
    <col min="1031" max="1031" width="12" customWidth="1"/>
    <col min="1032" max="1032" width="10.88671875" customWidth="1"/>
    <col min="1033" max="1033" width="5.6640625" customWidth="1"/>
    <col min="1034" max="1034" width="9.33203125" customWidth="1"/>
    <col min="1281" max="1281" width="5.6640625" customWidth="1"/>
    <col min="1282" max="1282" width="21.33203125" customWidth="1"/>
    <col min="1283" max="1283" width="12.44140625" customWidth="1"/>
    <col min="1284" max="1284" width="6.21875" customWidth="1"/>
    <col min="1285" max="1285" width="5.6640625" customWidth="1"/>
    <col min="1286" max="1286" width="9.33203125" customWidth="1"/>
    <col min="1287" max="1287" width="12" customWidth="1"/>
    <col min="1288" max="1288" width="10.88671875" customWidth="1"/>
    <col min="1289" max="1289" width="5.6640625" customWidth="1"/>
    <col min="1290" max="1290" width="9.33203125" customWidth="1"/>
    <col min="1537" max="1537" width="5.6640625" customWidth="1"/>
    <col min="1538" max="1538" width="21.33203125" customWidth="1"/>
    <col min="1539" max="1539" width="12.44140625" customWidth="1"/>
    <col min="1540" max="1540" width="6.21875" customWidth="1"/>
    <col min="1541" max="1541" width="5.6640625" customWidth="1"/>
    <col min="1542" max="1542" width="9.33203125" customWidth="1"/>
    <col min="1543" max="1543" width="12" customWidth="1"/>
    <col min="1544" max="1544" width="10.88671875" customWidth="1"/>
    <col min="1545" max="1545" width="5.6640625" customWidth="1"/>
    <col min="1546" max="1546" width="9.33203125" customWidth="1"/>
    <col min="1793" max="1793" width="5.6640625" customWidth="1"/>
    <col min="1794" max="1794" width="21.33203125" customWidth="1"/>
    <col min="1795" max="1795" width="12.44140625" customWidth="1"/>
    <col min="1796" max="1796" width="6.21875" customWidth="1"/>
    <col min="1797" max="1797" width="5.6640625" customWidth="1"/>
    <col min="1798" max="1798" width="9.33203125" customWidth="1"/>
    <col min="1799" max="1799" width="12" customWidth="1"/>
    <col min="1800" max="1800" width="10.88671875" customWidth="1"/>
    <col min="1801" max="1801" width="5.6640625" customWidth="1"/>
    <col min="1802" max="1802" width="9.33203125" customWidth="1"/>
    <col min="2049" max="2049" width="5.6640625" customWidth="1"/>
    <col min="2050" max="2050" width="21.33203125" customWidth="1"/>
    <col min="2051" max="2051" width="12.44140625" customWidth="1"/>
    <col min="2052" max="2052" width="6.21875" customWidth="1"/>
    <col min="2053" max="2053" width="5.6640625" customWidth="1"/>
    <col min="2054" max="2054" width="9.33203125" customWidth="1"/>
    <col min="2055" max="2055" width="12" customWidth="1"/>
    <col min="2056" max="2056" width="10.88671875" customWidth="1"/>
    <col min="2057" max="2057" width="5.6640625" customWidth="1"/>
    <col min="2058" max="2058" width="9.33203125" customWidth="1"/>
    <col min="2305" max="2305" width="5.6640625" customWidth="1"/>
    <col min="2306" max="2306" width="21.33203125" customWidth="1"/>
    <col min="2307" max="2307" width="12.44140625" customWidth="1"/>
    <col min="2308" max="2308" width="6.21875" customWidth="1"/>
    <col min="2309" max="2309" width="5.6640625" customWidth="1"/>
    <col min="2310" max="2310" width="9.33203125" customWidth="1"/>
    <col min="2311" max="2311" width="12" customWidth="1"/>
    <col min="2312" max="2312" width="10.88671875" customWidth="1"/>
    <col min="2313" max="2313" width="5.6640625" customWidth="1"/>
    <col min="2314" max="2314" width="9.33203125" customWidth="1"/>
    <col min="2561" max="2561" width="5.6640625" customWidth="1"/>
    <col min="2562" max="2562" width="21.33203125" customWidth="1"/>
    <col min="2563" max="2563" width="12.44140625" customWidth="1"/>
    <col min="2564" max="2564" width="6.21875" customWidth="1"/>
    <col min="2565" max="2565" width="5.6640625" customWidth="1"/>
    <col min="2566" max="2566" width="9.33203125" customWidth="1"/>
    <col min="2567" max="2567" width="12" customWidth="1"/>
    <col min="2568" max="2568" width="10.88671875" customWidth="1"/>
    <col min="2569" max="2569" width="5.6640625" customWidth="1"/>
    <col min="2570" max="2570" width="9.33203125" customWidth="1"/>
    <col min="2817" max="2817" width="5.6640625" customWidth="1"/>
    <col min="2818" max="2818" width="21.33203125" customWidth="1"/>
    <col min="2819" max="2819" width="12.44140625" customWidth="1"/>
    <col min="2820" max="2820" width="6.21875" customWidth="1"/>
    <col min="2821" max="2821" width="5.6640625" customWidth="1"/>
    <col min="2822" max="2822" width="9.33203125" customWidth="1"/>
    <col min="2823" max="2823" width="12" customWidth="1"/>
    <col min="2824" max="2824" width="10.88671875" customWidth="1"/>
    <col min="2825" max="2825" width="5.6640625" customWidth="1"/>
    <col min="2826" max="2826" width="9.33203125" customWidth="1"/>
    <col min="3073" max="3073" width="5.6640625" customWidth="1"/>
    <col min="3074" max="3074" width="21.33203125" customWidth="1"/>
    <col min="3075" max="3075" width="12.44140625" customWidth="1"/>
    <col min="3076" max="3076" width="6.21875" customWidth="1"/>
    <col min="3077" max="3077" width="5.6640625" customWidth="1"/>
    <col min="3078" max="3078" width="9.33203125" customWidth="1"/>
    <col min="3079" max="3079" width="12" customWidth="1"/>
    <col min="3080" max="3080" width="10.88671875" customWidth="1"/>
    <col min="3081" max="3081" width="5.6640625" customWidth="1"/>
    <col min="3082" max="3082" width="9.33203125" customWidth="1"/>
    <col min="3329" max="3329" width="5.6640625" customWidth="1"/>
    <col min="3330" max="3330" width="21.33203125" customWidth="1"/>
    <col min="3331" max="3331" width="12.44140625" customWidth="1"/>
    <col min="3332" max="3332" width="6.21875" customWidth="1"/>
    <col min="3333" max="3333" width="5.6640625" customWidth="1"/>
    <col min="3334" max="3334" width="9.33203125" customWidth="1"/>
    <col min="3335" max="3335" width="12" customWidth="1"/>
    <col min="3336" max="3336" width="10.88671875" customWidth="1"/>
    <col min="3337" max="3337" width="5.6640625" customWidth="1"/>
    <col min="3338" max="3338" width="9.33203125" customWidth="1"/>
    <col min="3585" max="3585" width="5.6640625" customWidth="1"/>
    <col min="3586" max="3586" width="21.33203125" customWidth="1"/>
    <col min="3587" max="3587" width="12.44140625" customWidth="1"/>
    <col min="3588" max="3588" width="6.21875" customWidth="1"/>
    <col min="3589" max="3589" width="5.6640625" customWidth="1"/>
    <col min="3590" max="3590" width="9.33203125" customWidth="1"/>
    <col min="3591" max="3591" width="12" customWidth="1"/>
    <col min="3592" max="3592" width="10.88671875" customWidth="1"/>
    <col min="3593" max="3593" width="5.6640625" customWidth="1"/>
    <col min="3594" max="3594" width="9.33203125" customWidth="1"/>
    <col min="3841" max="3841" width="5.6640625" customWidth="1"/>
    <col min="3842" max="3842" width="21.33203125" customWidth="1"/>
    <col min="3843" max="3843" width="12.44140625" customWidth="1"/>
    <col min="3844" max="3844" width="6.21875" customWidth="1"/>
    <col min="3845" max="3845" width="5.6640625" customWidth="1"/>
    <col min="3846" max="3846" width="9.33203125" customWidth="1"/>
    <col min="3847" max="3847" width="12" customWidth="1"/>
    <col min="3848" max="3848" width="10.88671875" customWidth="1"/>
    <col min="3849" max="3849" width="5.6640625" customWidth="1"/>
    <col min="3850" max="3850" width="9.33203125" customWidth="1"/>
    <col min="4097" max="4097" width="5.6640625" customWidth="1"/>
    <col min="4098" max="4098" width="21.33203125" customWidth="1"/>
    <col min="4099" max="4099" width="12.44140625" customWidth="1"/>
    <col min="4100" max="4100" width="6.21875" customWidth="1"/>
    <col min="4101" max="4101" width="5.6640625" customWidth="1"/>
    <col min="4102" max="4102" width="9.33203125" customWidth="1"/>
    <col min="4103" max="4103" width="12" customWidth="1"/>
    <col min="4104" max="4104" width="10.88671875" customWidth="1"/>
    <col min="4105" max="4105" width="5.6640625" customWidth="1"/>
    <col min="4106" max="4106" width="9.33203125" customWidth="1"/>
    <col min="4353" max="4353" width="5.6640625" customWidth="1"/>
    <col min="4354" max="4354" width="21.33203125" customWidth="1"/>
    <col min="4355" max="4355" width="12.44140625" customWidth="1"/>
    <col min="4356" max="4356" width="6.21875" customWidth="1"/>
    <col min="4357" max="4357" width="5.6640625" customWidth="1"/>
    <col min="4358" max="4358" width="9.33203125" customWidth="1"/>
    <col min="4359" max="4359" width="12" customWidth="1"/>
    <col min="4360" max="4360" width="10.88671875" customWidth="1"/>
    <col min="4361" max="4361" width="5.6640625" customWidth="1"/>
    <col min="4362" max="4362" width="9.33203125" customWidth="1"/>
    <col min="4609" max="4609" width="5.6640625" customWidth="1"/>
    <col min="4610" max="4610" width="21.33203125" customWidth="1"/>
    <col min="4611" max="4611" width="12.44140625" customWidth="1"/>
    <col min="4612" max="4612" width="6.21875" customWidth="1"/>
    <col min="4613" max="4613" width="5.6640625" customWidth="1"/>
    <col min="4614" max="4614" width="9.33203125" customWidth="1"/>
    <col min="4615" max="4615" width="12" customWidth="1"/>
    <col min="4616" max="4616" width="10.88671875" customWidth="1"/>
    <col min="4617" max="4617" width="5.6640625" customWidth="1"/>
    <col min="4618" max="4618" width="9.33203125" customWidth="1"/>
    <col min="4865" max="4865" width="5.6640625" customWidth="1"/>
    <col min="4866" max="4866" width="21.33203125" customWidth="1"/>
    <col min="4867" max="4867" width="12.44140625" customWidth="1"/>
    <col min="4868" max="4868" width="6.21875" customWidth="1"/>
    <col min="4869" max="4869" width="5.6640625" customWidth="1"/>
    <col min="4870" max="4870" width="9.33203125" customWidth="1"/>
    <col min="4871" max="4871" width="12" customWidth="1"/>
    <col min="4872" max="4872" width="10.88671875" customWidth="1"/>
    <col min="4873" max="4873" width="5.6640625" customWidth="1"/>
    <col min="4874" max="4874" width="9.33203125" customWidth="1"/>
    <col min="5121" max="5121" width="5.6640625" customWidth="1"/>
    <col min="5122" max="5122" width="21.33203125" customWidth="1"/>
    <col min="5123" max="5123" width="12.44140625" customWidth="1"/>
    <col min="5124" max="5124" width="6.21875" customWidth="1"/>
    <col min="5125" max="5125" width="5.6640625" customWidth="1"/>
    <col min="5126" max="5126" width="9.33203125" customWidth="1"/>
    <col min="5127" max="5127" width="12" customWidth="1"/>
    <col min="5128" max="5128" width="10.88671875" customWidth="1"/>
    <col min="5129" max="5129" width="5.6640625" customWidth="1"/>
    <col min="5130" max="5130" width="9.33203125" customWidth="1"/>
    <col min="5377" max="5377" width="5.6640625" customWidth="1"/>
    <col min="5378" max="5378" width="21.33203125" customWidth="1"/>
    <col min="5379" max="5379" width="12.44140625" customWidth="1"/>
    <col min="5380" max="5380" width="6.21875" customWidth="1"/>
    <col min="5381" max="5381" width="5.6640625" customWidth="1"/>
    <col min="5382" max="5382" width="9.33203125" customWidth="1"/>
    <col min="5383" max="5383" width="12" customWidth="1"/>
    <col min="5384" max="5384" width="10.88671875" customWidth="1"/>
    <col min="5385" max="5385" width="5.6640625" customWidth="1"/>
    <col min="5386" max="5386" width="9.33203125" customWidth="1"/>
    <col min="5633" max="5633" width="5.6640625" customWidth="1"/>
    <col min="5634" max="5634" width="21.33203125" customWidth="1"/>
    <col min="5635" max="5635" width="12.44140625" customWidth="1"/>
    <col min="5636" max="5636" width="6.21875" customWidth="1"/>
    <col min="5637" max="5637" width="5.6640625" customWidth="1"/>
    <col min="5638" max="5638" width="9.33203125" customWidth="1"/>
    <col min="5639" max="5639" width="12" customWidth="1"/>
    <col min="5640" max="5640" width="10.88671875" customWidth="1"/>
    <col min="5641" max="5641" width="5.6640625" customWidth="1"/>
    <col min="5642" max="5642" width="9.33203125" customWidth="1"/>
    <col min="5889" max="5889" width="5.6640625" customWidth="1"/>
    <col min="5890" max="5890" width="21.33203125" customWidth="1"/>
    <col min="5891" max="5891" width="12.44140625" customWidth="1"/>
    <col min="5892" max="5892" width="6.21875" customWidth="1"/>
    <col min="5893" max="5893" width="5.6640625" customWidth="1"/>
    <col min="5894" max="5894" width="9.33203125" customWidth="1"/>
    <col min="5895" max="5895" width="12" customWidth="1"/>
    <col min="5896" max="5896" width="10.88671875" customWidth="1"/>
    <col min="5897" max="5897" width="5.6640625" customWidth="1"/>
    <col min="5898" max="5898" width="9.33203125" customWidth="1"/>
    <col min="6145" max="6145" width="5.6640625" customWidth="1"/>
    <col min="6146" max="6146" width="21.33203125" customWidth="1"/>
    <col min="6147" max="6147" width="12.44140625" customWidth="1"/>
    <col min="6148" max="6148" width="6.21875" customWidth="1"/>
    <col min="6149" max="6149" width="5.6640625" customWidth="1"/>
    <col min="6150" max="6150" width="9.33203125" customWidth="1"/>
    <col min="6151" max="6151" width="12" customWidth="1"/>
    <col min="6152" max="6152" width="10.88671875" customWidth="1"/>
    <col min="6153" max="6153" width="5.6640625" customWidth="1"/>
    <col min="6154" max="6154" width="9.33203125" customWidth="1"/>
    <col min="6401" max="6401" width="5.6640625" customWidth="1"/>
    <col min="6402" max="6402" width="21.33203125" customWidth="1"/>
    <col min="6403" max="6403" width="12.44140625" customWidth="1"/>
    <col min="6404" max="6404" width="6.21875" customWidth="1"/>
    <col min="6405" max="6405" width="5.6640625" customWidth="1"/>
    <col min="6406" max="6406" width="9.33203125" customWidth="1"/>
    <col min="6407" max="6407" width="12" customWidth="1"/>
    <col min="6408" max="6408" width="10.88671875" customWidth="1"/>
    <col min="6409" max="6409" width="5.6640625" customWidth="1"/>
    <col min="6410" max="6410" width="9.33203125" customWidth="1"/>
    <col min="6657" max="6657" width="5.6640625" customWidth="1"/>
    <col min="6658" max="6658" width="21.33203125" customWidth="1"/>
    <col min="6659" max="6659" width="12.44140625" customWidth="1"/>
    <col min="6660" max="6660" width="6.21875" customWidth="1"/>
    <col min="6661" max="6661" width="5.6640625" customWidth="1"/>
    <col min="6662" max="6662" width="9.33203125" customWidth="1"/>
    <col min="6663" max="6663" width="12" customWidth="1"/>
    <col min="6664" max="6664" width="10.88671875" customWidth="1"/>
    <col min="6665" max="6665" width="5.6640625" customWidth="1"/>
    <col min="6666" max="6666" width="9.33203125" customWidth="1"/>
    <col min="6913" max="6913" width="5.6640625" customWidth="1"/>
    <col min="6914" max="6914" width="21.33203125" customWidth="1"/>
    <col min="6915" max="6915" width="12.44140625" customWidth="1"/>
    <col min="6916" max="6916" width="6.21875" customWidth="1"/>
    <col min="6917" max="6917" width="5.6640625" customWidth="1"/>
    <col min="6918" max="6918" width="9.33203125" customWidth="1"/>
    <col min="6919" max="6919" width="12" customWidth="1"/>
    <col min="6920" max="6920" width="10.88671875" customWidth="1"/>
    <col min="6921" max="6921" width="5.6640625" customWidth="1"/>
    <col min="6922" max="6922" width="9.33203125" customWidth="1"/>
    <col min="7169" max="7169" width="5.6640625" customWidth="1"/>
    <col min="7170" max="7170" width="21.33203125" customWidth="1"/>
    <col min="7171" max="7171" width="12.44140625" customWidth="1"/>
    <col min="7172" max="7172" width="6.21875" customWidth="1"/>
    <col min="7173" max="7173" width="5.6640625" customWidth="1"/>
    <col min="7174" max="7174" width="9.33203125" customWidth="1"/>
    <col min="7175" max="7175" width="12" customWidth="1"/>
    <col min="7176" max="7176" width="10.88671875" customWidth="1"/>
    <col min="7177" max="7177" width="5.6640625" customWidth="1"/>
    <col min="7178" max="7178" width="9.33203125" customWidth="1"/>
    <col min="7425" max="7425" width="5.6640625" customWidth="1"/>
    <col min="7426" max="7426" width="21.33203125" customWidth="1"/>
    <col min="7427" max="7427" width="12.44140625" customWidth="1"/>
    <col min="7428" max="7428" width="6.21875" customWidth="1"/>
    <col min="7429" max="7429" width="5.6640625" customWidth="1"/>
    <col min="7430" max="7430" width="9.33203125" customWidth="1"/>
    <col min="7431" max="7431" width="12" customWidth="1"/>
    <col min="7432" max="7432" width="10.88671875" customWidth="1"/>
    <col min="7433" max="7433" width="5.6640625" customWidth="1"/>
    <col min="7434" max="7434" width="9.33203125" customWidth="1"/>
    <col min="7681" max="7681" width="5.6640625" customWidth="1"/>
    <col min="7682" max="7682" width="21.33203125" customWidth="1"/>
    <col min="7683" max="7683" width="12.44140625" customWidth="1"/>
    <col min="7684" max="7684" width="6.21875" customWidth="1"/>
    <col min="7685" max="7685" width="5.6640625" customWidth="1"/>
    <col min="7686" max="7686" width="9.33203125" customWidth="1"/>
    <col min="7687" max="7687" width="12" customWidth="1"/>
    <col min="7688" max="7688" width="10.88671875" customWidth="1"/>
    <col min="7689" max="7689" width="5.6640625" customWidth="1"/>
    <col min="7690" max="7690" width="9.33203125" customWidth="1"/>
    <col min="7937" max="7937" width="5.6640625" customWidth="1"/>
    <col min="7938" max="7938" width="21.33203125" customWidth="1"/>
    <col min="7939" max="7939" width="12.44140625" customWidth="1"/>
    <col min="7940" max="7940" width="6.21875" customWidth="1"/>
    <col min="7941" max="7941" width="5.6640625" customWidth="1"/>
    <col min="7942" max="7942" width="9.33203125" customWidth="1"/>
    <col min="7943" max="7943" width="12" customWidth="1"/>
    <col min="7944" max="7944" width="10.88671875" customWidth="1"/>
    <col min="7945" max="7945" width="5.6640625" customWidth="1"/>
    <col min="7946" max="7946" width="9.33203125" customWidth="1"/>
    <col min="8193" max="8193" width="5.6640625" customWidth="1"/>
    <col min="8194" max="8194" width="21.33203125" customWidth="1"/>
    <col min="8195" max="8195" width="12.44140625" customWidth="1"/>
    <col min="8196" max="8196" width="6.21875" customWidth="1"/>
    <col min="8197" max="8197" width="5.6640625" customWidth="1"/>
    <col min="8198" max="8198" width="9.33203125" customWidth="1"/>
    <col min="8199" max="8199" width="12" customWidth="1"/>
    <col min="8200" max="8200" width="10.88671875" customWidth="1"/>
    <col min="8201" max="8201" width="5.6640625" customWidth="1"/>
    <col min="8202" max="8202" width="9.33203125" customWidth="1"/>
    <col min="8449" max="8449" width="5.6640625" customWidth="1"/>
    <col min="8450" max="8450" width="21.33203125" customWidth="1"/>
    <col min="8451" max="8451" width="12.44140625" customWidth="1"/>
    <col min="8452" max="8452" width="6.21875" customWidth="1"/>
    <col min="8453" max="8453" width="5.6640625" customWidth="1"/>
    <col min="8454" max="8454" width="9.33203125" customWidth="1"/>
    <col min="8455" max="8455" width="12" customWidth="1"/>
    <col min="8456" max="8456" width="10.88671875" customWidth="1"/>
    <col min="8457" max="8457" width="5.6640625" customWidth="1"/>
    <col min="8458" max="8458" width="9.33203125" customWidth="1"/>
    <col min="8705" max="8705" width="5.6640625" customWidth="1"/>
    <col min="8706" max="8706" width="21.33203125" customWidth="1"/>
    <col min="8707" max="8707" width="12.44140625" customWidth="1"/>
    <col min="8708" max="8708" width="6.21875" customWidth="1"/>
    <col min="8709" max="8709" width="5.6640625" customWidth="1"/>
    <col min="8710" max="8710" width="9.33203125" customWidth="1"/>
    <col min="8711" max="8711" width="12" customWidth="1"/>
    <col min="8712" max="8712" width="10.88671875" customWidth="1"/>
    <col min="8713" max="8713" width="5.6640625" customWidth="1"/>
    <col min="8714" max="8714" width="9.33203125" customWidth="1"/>
    <col min="8961" max="8961" width="5.6640625" customWidth="1"/>
    <col min="8962" max="8962" width="21.33203125" customWidth="1"/>
    <col min="8963" max="8963" width="12.44140625" customWidth="1"/>
    <col min="8964" max="8964" width="6.21875" customWidth="1"/>
    <col min="8965" max="8965" width="5.6640625" customWidth="1"/>
    <col min="8966" max="8966" width="9.33203125" customWidth="1"/>
    <col min="8967" max="8967" width="12" customWidth="1"/>
    <col min="8968" max="8968" width="10.88671875" customWidth="1"/>
    <col min="8969" max="8969" width="5.6640625" customWidth="1"/>
    <col min="8970" max="8970" width="9.33203125" customWidth="1"/>
    <col min="9217" max="9217" width="5.6640625" customWidth="1"/>
    <col min="9218" max="9218" width="21.33203125" customWidth="1"/>
    <col min="9219" max="9219" width="12.44140625" customWidth="1"/>
    <col min="9220" max="9220" width="6.21875" customWidth="1"/>
    <col min="9221" max="9221" width="5.6640625" customWidth="1"/>
    <col min="9222" max="9222" width="9.33203125" customWidth="1"/>
    <col min="9223" max="9223" width="12" customWidth="1"/>
    <col min="9224" max="9224" width="10.88671875" customWidth="1"/>
    <col min="9225" max="9225" width="5.6640625" customWidth="1"/>
    <col min="9226" max="9226" width="9.33203125" customWidth="1"/>
    <col min="9473" max="9473" width="5.6640625" customWidth="1"/>
    <col min="9474" max="9474" width="21.33203125" customWidth="1"/>
    <col min="9475" max="9475" width="12.44140625" customWidth="1"/>
    <col min="9476" max="9476" width="6.21875" customWidth="1"/>
    <col min="9477" max="9477" width="5.6640625" customWidth="1"/>
    <col min="9478" max="9478" width="9.33203125" customWidth="1"/>
    <col min="9479" max="9479" width="12" customWidth="1"/>
    <col min="9480" max="9480" width="10.88671875" customWidth="1"/>
    <col min="9481" max="9481" width="5.6640625" customWidth="1"/>
    <col min="9482" max="9482" width="9.33203125" customWidth="1"/>
    <col min="9729" max="9729" width="5.6640625" customWidth="1"/>
    <col min="9730" max="9730" width="21.33203125" customWidth="1"/>
    <col min="9731" max="9731" width="12.44140625" customWidth="1"/>
    <col min="9732" max="9732" width="6.21875" customWidth="1"/>
    <col min="9733" max="9733" width="5.6640625" customWidth="1"/>
    <col min="9734" max="9734" width="9.33203125" customWidth="1"/>
    <col min="9735" max="9735" width="12" customWidth="1"/>
    <col min="9736" max="9736" width="10.88671875" customWidth="1"/>
    <col min="9737" max="9737" width="5.6640625" customWidth="1"/>
    <col min="9738" max="9738" width="9.33203125" customWidth="1"/>
    <col min="9985" max="9985" width="5.6640625" customWidth="1"/>
    <col min="9986" max="9986" width="21.33203125" customWidth="1"/>
    <col min="9987" max="9987" width="12.44140625" customWidth="1"/>
    <col min="9988" max="9988" width="6.21875" customWidth="1"/>
    <col min="9989" max="9989" width="5.6640625" customWidth="1"/>
    <col min="9990" max="9990" width="9.33203125" customWidth="1"/>
    <col min="9991" max="9991" width="12" customWidth="1"/>
    <col min="9992" max="9992" width="10.88671875" customWidth="1"/>
    <col min="9993" max="9993" width="5.6640625" customWidth="1"/>
    <col min="9994" max="9994" width="9.33203125" customWidth="1"/>
    <col min="10241" max="10241" width="5.6640625" customWidth="1"/>
    <col min="10242" max="10242" width="21.33203125" customWidth="1"/>
    <col min="10243" max="10243" width="12.44140625" customWidth="1"/>
    <col min="10244" max="10244" width="6.21875" customWidth="1"/>
    <col min="10245" max="10245" width="5.6640625" customWidth="1"/>
    <col min="10246" max="10246" width="9.33203125" customWidth="1"/>
    <col min="10247" max="10247" width="12" customWidth="1"/>
    <col min="10248" max="10248" width="10.88671875" customWidth="1"/>
    <col min="10249" max="10249" width="5.6640625" customWidth="1"/>
    <col min="10250" max="10250" width="9.33203125" customWidth="1"/>
    <col min="10497" max="10497" width="5.6640625" customWidth="1"/>
    <col min="10498" max="10498" width="21.33203125" customWidth="1"/>
    <col min="10499" max="10499" width="12.44140625" customWidth="1"/>
    <col min="10500" max="10500" width="6.21875" customWidth="1"/>
    <col min="10501" max="10501" width="5.6640625" customWidth="1"/>
    <col min="10502" max="10502" width="9.33203125" customWidth="1"/>
    <col min="10503" max="10503" width="12" customWidth="1"/>
    <col min="10504" max="10504" width="10.88671875" customWidth="1"/>
    <col min="10505" max="10505" width="5.6640625" customWidth="1"/>
    <col min="10506" max="10506" width="9.33203125" customWidth="1"/>
    <col min="10753" max="10753" width="5.6640625" customWidth="1"/>
    <col min="10754" max="10754" width="21.33203125" customWidth="1"/>
    <col min="10755" max="10755" width="12.44140625" customWidth="1"/>
    <col min="10756" max="10756" width="6.21875" customWidth="1"/>
    <col min="10757" max="10757" width="5.6640625" customWidth="1"/>
    <col min="10758" max="10758" width="9.33203125" customWidth="1"/>
    <col min="10759" max="10759" width="12" customWidth="1"/>
    <col min="10760" max="10760" width="10.88671875" customWidth="1"/>
    <col min="10761" max="10761" width="5.6640625" customWidth="1"/>
    <col min="10762" max="10762" width="9.33203125" customWidth="1"/>
    <col min="11009" max="11009" width="5.6640625" customWidth="1"/>
    <col min="11010" max="11010" width="21.33203125" customWidth="1"/>
    <col min="11011" max="11011" width="12.44140625" customWidth="1"/>
    <col min="11012" max="11012" width="6.21875" customWidth="1"/>
    <col min="11013" max="11013" width="5.6640625" customWidth="1"/>
    <col min="11014" max="11014" width="9.33203125" customWidth="1"/>
    <col min="11015" max="11015" width="12" customWidth="1"/>
    <col min="11016" max="11016" width="10.88671875" customWidth="1"/>
    <col min="11017" max="11017" width="5.6640625" customWidth="1"/>
    <col min="11018" max="11018" width="9.33203125" customWidth="1"/>
    <col min="11265" max="11265" width="5.6640625" customWidth="1"/>
    <col min="11266" max="11266" width="21.33203125" customWidth="1"/>
    <col min="11267" max="11267" width="12.44140625" customWidth="1"/>
    <col min="11268" max="11268" width="6.21875" customWidth="1"/>
    <col min="11269" max="11269" width="5.6640625" customWidth="1"/>
    <col min="11270" max="11270" width="9.33203125" customWidth="1"/>
    <col min="11271" max="11271" width="12" customWidth="1"/>
    <col min="11272" max="11272" width="10.88671875" customWidth="1"/>
    <col min="11273" max="11273" width="5.6640625" customWidth="1"/>
    <col min="11274" max="11274" width="9.33203125" customWidth="1"/>
    <col min="11521" max="11521" width="5.6640625" customWidth="1"/>
    <col min="11522" max="11522" width="21.33203125" customWidth="1"/>
    <col min="11523" max="11523" width="12.44140625" customWidth="1"/>
    <col min="11524" max="11524" width="6.21875" customWidth="1"/>
    <col min="11525" max="11525" width="5.6640625" customWidth="1"/>
    <col min="11526" max="11526" width="9.33203125" customWidth="1"/>
    <col min="11527" max="11527" width="12" customWidth="1"/>
    <col min="11528" max="11528" width="10.88671875" customWidth="1"/>
    <col min="11529" max="11529" width="5.6640625" customWidth="1"/>
    <col min="11530" max="11530" width="9.33203125" customWidth="1"/>
    <col min="11777" max="11777" width="5.6640625" customWidth="1"/>
    <col min="11778" max="11778" width="21.33203125" customWidth="1"/>
    <col min="11779" max="11779" width="12.44140625" customWidth="1"/>
    <col min="11780" max="11780" width="6.21875" customWidth="1"/>
    <col min="11781" max="11781" width="5.6640625" customWidth="1"/>
    <col min="11782" max="11782" width="9.33203125" customWidth="1"/>
    <col min="11783" max="11783" width="12" customWidth="1"/>
    <col min="11784" max="11784" width="10.88671875" customWidth="1"/>
    <col min="11785" max="11785" width="5.6640625" customWidth="1"/>
    <col min="11786" max="11786" width="9.33203125" customWidth="1"/>
    <col min="12033" max="12033" width="5.6640625" customWidth="1"/>
    <col min="12034" max="12034" width="21.33203125" customWidth="1"/>
    <col min="12035" max="12035" width="12.44140625" customWidth="1"/>
    <col min="12036" max="12036" width="6.21875" customWidth="1"/>
    <col min="12037" max="12037" width="5.6640625" customWidth="1"/>
    <col min="12038" max="12038" width="9.33203125" customWidth="1"/>
    <col min="12039" max="12039" width="12" customWidth="1"/>
    <col min="12040" max="12040" width="10.88671875" customWidth="1"/>
    <col min="12041" max="12041" width="5.6640625" customWidth="1"/>
    <col min="12042" max="12042" width="9.33203125" customWidth="1"/>
    <col min="12289" max="12289" width="5.6640625" customWidth="1"/>
    <col min="12290" max="12290" width="21.33203125" customWidth="1"/>
    <col min="12291" max="12291" width="12.44140625" customWidth="1"/>
    <col min="12292" max="12292" width="6.21875" customWidth="1"/>
    <col min="12293" max="12293" width="5.6640625" customWidth="1"/>
    <col min="12294" max="12294" width="9.33203125" customWidth="1"/>
    <col min="12295" max="12295" width="12" customWidth="1"/>
    <col min="12296" max="12296" width="10.88671875" customWidth="1"/>
    <col min="12297" max="12297" width="5.6640625" customWidth="1"/>
    <col min="12298" max="12298" width="9.33203125" customWidth="1"/>
    <col min="12545" max="12545" width="5.6640625" customWidth="1"/>
    <col min="12546" max="12546" width="21.33203125" customWidth="1"/>
    <col min="12547" max="12547" width="12.44140625" customWidth="1"/>
    <col min="12548" max="12548" width="6.21875" customWidth="1"/>
    <col min="12549" max="12549" width="5.6640625" customWidth="1"/>
    <col min="12550" max="12550" width="9.33203125" customWidth="1"/>
    <col min="12551" max="12551" width="12" customWidth="1"/>
    <col min="12552" max="12552" width="10.88671875" customWidth="1"/>
    <col min="12553" max="12553" width="5.6640625" customWidth="1"/>
    <col min="12554" max="12554" width="9.33203125" customWidth="1"/>
    <col min="12801" max="12801" width="5.6640625" customWidth="1"/>
    <col min="12802" max="12802" width="21.33203125" customWidth="1"/>
    <col min="12803" max="12803" width="12.44140625" customWidth="1"/>
    <col min="12804" max="12804" width="6.21875" customWidth="1"/>
    <col min="12805" max="12805" width="5.6640625" customWidth="1"/>
    <col min="12806" max="12806" width="9.33203125" customWidth="1"/>
    <col min="12807" max="12807" width="12" customWidth="1"/>
    <col min="12808" max="12808" width="10.88671875" customWidth="1"/>
    <col min="12809" max="12809" width="5.6640625" customWidth="1"/>
    <col min="12810" max="12810" width="9.33203125" customWidth="1"/>
    <col min="13057" max="13057" width="5.6640625" customWidth="1"/>
    <col min="13058" max="13058" width="21.33203125" customWidth="1"/>
    <col min="13059" max="13059" width="12.44140625" customWidth="1"/>
    <col min="13060" max="13060" width="6.21875" customWidth="1"/>
    <col min="13061" max="13061" width="5.6640625" customWidth="1"/>
    <col min="13062" max="13062" width="9.33203125" customWidth="1"/>
    <col min="13063" max="13063" width="12" customWidth="1"/>
    <col min="13064" max="13064" width="10.88671875" customWidth="1"/>
    <col min="13065" max="13065" width="5.6640625" customWidth="1"/>
    <col min="13066" max="13066" width="9.33203125" customWidth="1"/>
    <col min="13313" max="13313" width="5.6640625" customWidth="1"/>
    <col min="13314" max="13314" width="21.33203125" customWidth="1"/>
    <col min="13315" max="13315" width="12.44140625" customWidth="1"/>
    <col min="13316" max="13316" width="6.21875" customWidth="1"/>
    <col min="13317" max="13317" width="5.6640625" customWidth="1"/>
    <col min="13318" max="13318" width="9.33203125" customWidth="1"/>
    <col min="13319" max="13319" width="12" customWidth="1"/>
    <col min="13320" max="13320" width="10.88671875" customWidth="1"/>
    <col min="13321" max="13321" width="5.6640625" customWidth="1"/>
    <col min="13322" max="13322" width="9.33203125" customWidth="1"/>
    <col min="13569" max="13569" width="5.6640625" customWidth="1"/>
    <col min="13570" max="13570" width="21.33203125" customWidth="1"/>
    <col min="13571" max="13571" width="12.44140625" customWidth="1"/>
    <col min="13572" max="13572" width="6.21875" customWidth="1"/>
    <col min="13573" max="13573" width="5.6640625" customWidth="1"/>
    <col min="13574" max="13574" width="9.33203125" customWidth="1"/>
    <col min="13575" max="13575" width="12" customWidth="1"/>
    <col min="13576" max="13576" width="10.88671875" customWidth="1"/>
    <col min="13577" max="13577" width="5.6640625" customWidth="1"/>
    <col min="13578" max="13578" width="9.33203125" customWidth="1"/>
    <col min="13825" max="13825" width="5.6640625" customWidth="1"/>
    <col min="13826" max="13826" width="21.33203125" customWidth="1"/>
    <col min="13827" max="13827" width="12.44140625" customWidth="1"/>
    <col min="13828" max="13828" width="6.21875" customWidth="1"/>
    <col min="13829" max="13829" width="5.6640625" customWidth="1"/>
    <col min="13830" max="13830" width="9.33203125" customWidth="1"/>
    <col min="13831" max="13831" width="12" customWidth="1"/>
    <col min="13832" max="13832" width="10.88671875" customWidth="1"/>
    <col min="13833" max="13833" width="5.6640625" customWidth="1"/>
    <col min="13834" max="13834" width="9.33203125" customWidth="1"/>
    <col min="14081" max="14081" width="5.6640625" customWidth="1"/>
    <col min="14082" max="14082" width="21.33203125" customWidth="1"/>
    <col min="14083" max="14083" width="12.44140625" customWidth="1"/>
    <col min="14084" max="14084" width="6.21875" customWidth="1"/>
    <col min="14085" max="14085" width="5.6640625" customWidth="1"/>
    <col min="14086" max="14086" width="9.33203125" customWidth="1"/>
    <col min="14087" max="14087" width="12" customWidth="1"/>
    <col min="14088" max="14088" width="10.88671875" customWidth="1"/>
    <col min="14089" max="14089" width="5.6640625" customWidth="1"/>
    <col min="14090" max="14090" width="9.33203125" customWidth="1"/>
    <col min="14337" max="14337" width="5.6640625" customWidth="1"/>
    <col min="14338" max="14338" width="21.33203125" customWidth="1"/>
    <col min="14339" max="14339" width="12.44140625" customWidth="1"/>
    <col min="14340" max="14340" width="6.21875" customWidth="1"/>
    <col min="14341" max="14341" width="5.6640625" customWidth="1"/>
    <col min="14342" max="14342" width="9.33203125" customWidth="1"/>
    <col min="14343" max="14343" width="12" customWidth="1"/>
    <col min="14344" max="14344" width="10.88671875" customWidth="1"/>
    <col min="14345" max="14345" width="5.6640625" customWidth="1"/>
    <col min="14346" max="14346" width="9.33203125" customWidth="1"/>
    <col min="14593" max="14593" width="5.6640625" customWidth="1"/>
    <col min="14594" max="14594" width="21.33203125" customWidth="1"/>
    <col min="14595" max="14595" width="12.44140625" customWidth="1"/>
    <col min="14596" max="14596" width="6.21875" customWidth="1"/>
    <col min="14597" max="14597" width="5.6640625" customWidth="1"/>
    <col min="14598" max="14598" width="9.33203125" customWidth="1"/>
    <col min="14599" max="14599" width="12" customWidth="1"/>
    <col min="14600" max="14600" width="10.88671875" customWidth="1"/>
    <col min="14601" max="14601" width="5.6640625" customWidth="1"/>
    <col min="14602" max="14602" width="9.33203125" customWidth="1"/>
    <col min="14849" max="14849" width="5.6640625" customWidth="1"/>
    <col min="14850" max="14850" width="21.33203125" customWidth="1"/>
    <col min="14851" max="14851" width="12.44140625" customWidth="1"/>
    <col min="14852" max="14852" width="6.21875" customWidth="1"/>
    <col min="14853" max="14853" width="5.6640625" customWidth="1"/>
    <col min="14854" max="14854" width="9.33203125" customWidth="1"/>
    <col min="14855" max="14855" width="12" customWidth="1"/>
    <col min="14856" max="14856" width="10.88671875" customWidth="1"/>
    <col min="14857" max="14857" width="5.6640625" customWidth="1"/>
    <col min="14858" max="14858" width="9.33203125" customWidth="1"/>
    <col min="15105" max="15105" width="5.6640625" customWidth="1"/>
    <col min="15106" max="15106" width="21.33203125" customWidth="1"/>
    <col min="15107" max="15107" width="12.44140625" customWidth="1"/>
    <col min="15108" max="15108" width="6.21875" customWidth="1"/>
    <col min="15109" max="15109" width="5.6640625" customWidth="1"/>
    <col min="15110" max="15110" width="9.33203125" customWidth="1"/>
    <col min="15111" max="15111" width="12" customWidth="1"/>
    <col min="15112" max="15112" width="10.88671875" customWidth="1"/>
    <col min="15113" max="15113" width="5.6640625" customWidth="1"/>
    <col min="15114" max="15114" width="9.33203125" customWidth="1"/>
    <col min="15361" max="15361" width="5.6640625" customWidth="1"/>
    <col min="15362" max="15362" width="21.33203125" customWidth="1"/>
    <col min="15363" max="15363" width="12.44140625" customWidth="1"/>
    <col min="15364" max="15364" width="6.21875" customWidth="1"/>
    <col min="15365" max="15365" width="5.6640625" customWidth="1"/>
    <col min="15366" max="15366" width="9.33203125" customWidth="1"/>
    <col min="15367" max="15367" width="12" customWidth="1"/>
    <col min="15368" max="15368" width="10.88671875" customWidth="1"/>
    <col min="15369" max="15369" width="5.6640625" customWidth="1"/>
    <col min="15370" max="15370" width="9.33203125" customWidth="1"/>
    <col min="15617" max="15617" width="5.6640625" customWidth="1"/>
    <col min="15618" max="15618" width="21.33203125" customWidth="1"/>
    <col min="15619" max="15619" width="12.44140625" customWidth="1"/>
    <col min="15620" max="15620" width="6.21875" customWidth="1"/>
    <col min="15621" max="15621" width="5.6640625" customWidth="1"/>
    <col min="15622" max="15622" width="9.33203125" customWidth="1"/>
    <col min="15623" max="15623" width="12" customWidth="1"/>
    <col min="15624" max="15624" width="10.88671875" customWidth="1"/>
    <col min="15625" max="15625" width="5.6640625" customWidth="1"/>
    <col min="15626" max="15626" width="9.33203125" customWidth="1"/>
    <col min="15873" max="15873" width="5.6640625" customWidth="1"/>
    <col min="15874" max="15874" width="21.33203125" customWidth="1"/>
    <col min="15875" max="15875" width="12.44140625" customWidth="1"/>
    <col min="15876" max="15876" width="6.21875" customWidth="1"/>
    <col min="15877" max="15877" width="5.6640625" customWidth="1"/>
    <col min="15878" max="15878" width="9.33203125" customWidth="1"/>
    <col min="15879" max="15879" width="12" customWidth="1"/>
    <col min="15880" max="15880" width="10.88671875" customWidth="1"/>
    <col min="15881" max="15881" width="5.6640625" customWidth="1"/>
    <col min="15882" max="15882" width="9.33203125" customWidth="1"/>
    <col min="16129" max="16129" width="5.6640625" customWidth="1"/>
    <col min="16130" max="16130" width="21.33203125" customWidth="1"/>
    <col min="16131" max="16131" width="12.44140625" customWidth="1"/>
    <col min="16132" max="16132" width="6.21875" customWidth="1"/>
    <col min="16133" max="16133" width="5.6640625" customWidth="1"/>
    <col min="16134" max="16134" width="9.33203125" customWidth="1"/>
    <col min="16135" max="16135" width="12" customWidth="1"/>
    <col min="16136" max="16136" width="10.88671875" customWidth="1"/>
    <col min="16137" max="16137" width="5.6640625" customWidth="1"/>
    <col min="16138" max="16138" width="9.33203125" customWidth="1"/>
  </cols>
  <sheetData>
    <row r="1" spans="2:8" s="1" customFormat="1"/>
    <row r="2" spans="2:8" s="1" customFormat="1">
      <c r="E2" s="15"/>
      <c r="F2" s="3"/>
      <c r="G2" s="3"/>
      <c r="H2" s="3"/>
    </row>
    <row r="3" spans="2:8" ht="13.8" thickBot="1">
      <c r="B3" s="123" t="s">
        <v>653</v>
      </c>
      <c r="E3" s="11"/>
      <c r="F3" s="11"/>
      <c r="G3" s="2"/>
      <c r="H3" s="271"/>
    </row>
    <row r="4" spans="2:8">
      <c r="B4" s="27" t="s">
        <v>267</v>
      </c>
      <c r="C4" s="17"/>
      <c r="D4" s="17"/>
      <c r="E4" s="17"/>
      <c r="F4" s="17"/>
      <c r="G4" s="17"/>
      <c r="H4" s="18"/>
    </row>
    <row r="5" spans="2:8">
      <c r="B5" s="19" t="s">
        <v>4</v>
      </c>
      <c r="C5" s="31" t="s">
        <v>5</v>
      </c>
      <c r="D5" s="20" t="s">
        <v>0</v>
      </c>
      <c r="E5" s="20" t="s">
        <v>1</v>
      </c>
      <c r="F5" s="20" t="s">
        <v>402</v>
      </c>
      <c r="G5" s="20" t="s">
        <v>7</v>
      </c>
      <c r="H5" s="21" t="s">
        <v>2</v>
      </c>
    </row>
    <row r="6" spans="2:8" ht="33" customHeight="1">
      <c r="B6" s="23"/>
      <c r="C6" s="149"/>
      <c r="D6" s="24"/>
      <c r="E6" s="20"/>
      <c r="F6" s="20"/>
      <c r="G6" s="250"/>
      <c r="H6" s="22"/>
    </row>
    <row r="7" spans="2:8" ht="33" customHeight="1">
      <c r="B7" s="23"/>
      <c r="C7" s="149"/>
      <c r="D7" s="24"/>
      <c r="E7" s="20"/>
      <c r="F7" s="20"/>
      <c r="G7" s="250"/>
      <c r="H7" s="22"/>
    </row>
    <row r="8" spans="2:8" ht="33" customHeight="1">
      <c r="B8" s="23"/>
      <c r="C8" s="149"/>
      <c r="D8" s="24"/>
      <c r="E8" s="20"/>
      <c r="F8" s="20"/>
      <c r="G8" s="250"/>
      <c r="H8" s="22"/>
    </row>
    <row r="9" spans="2:8" ht="33" customHeight="1">
      <c r="B9" s="23"/>
      <c r="C9" s="149"/>
      <c r="D9" s="24"/>
      <c r="E9" s="20"/>
      <c r="F9" s="20"/>
      <c r="G9" s="250"/>
      <c r="H9" s="22"/>
    </row>
    <row r="10" spans="2:8" ht="33" customHeight="1">
      <c r="B10" s="23"/>
      <c r="C10" s="149"/>
      <c r="D10" s="24"/>
      <c r="E10" s="270"/>
      <c r="F10" s="270"/>
      <c r="G10" s="250"/>
      <c r="H10" s="22"/>
    </row>
    <row r="11" spans="2:8" ht="33" customHeight="1">
      <c r="B11" s="23"/>
      <c r="C11" s="149"/>
      <c r="D11" s="24"/>
      <c r="E11" s="24"/>
      <c r="F11" s="24"/>
      <c r="G11" s="250"/>
      <c r="H11" s="22"/>
    </row>
    <row r="12" spans="2:8" ht="33" customHeight="1">
      <c r="B12" s="23"/>
      <c r="C12" s="149"/>
      <c r="D12" s="24"/>
      <c r="E12" s="24"/>
      <c r="F12" s="24"/>
      <c r="G12" s="250"/>
      <c r="H12" s="22"/>
    </row>
    <row r="13" spans="2:8" ht="33" customHeight="1">
      <c r="B13" s="23"/>
      <c r="C13" s="149"/>
      <c r="D13" s="24"/>
      <c r="E13" s="24"/>
      <c r="F13" s="24"/>
      <c r="G13" s="250"/>
      <c r="H13" s="22"/>
    </row>
    <row r="14" spans="2:8" ht="33" customHeight="1">
      <c r="B14" s="23"/>
      <c r="C14" s="149"/>
      <c r="D14" s="24"/>
      <c r="E14" s="24"/>
      <c r="F14" s="24"/>
      <c r="G14" s="250"/>
      <c r="H14" s="22"/>
    </row>
    <row r="15" spans="2:8" ht="33" customHeight="1">
      <c r="B15" s="23"/>
      <c r="C15" s="149"/>
      <c r="D15" s="24"/>
      <c r="E15" s="24"/>
      <c r="F15" s="24"/>
      <c r="G15" s="250"/>
      <c r="H15" s="22"/>
    </row>
    <row r="16" spans="2:8" ht="33" customHeight="1">
      <c r="B16" s="23"/>
      <c r="C16" s="149"/>
      <c r="D16" s="24"/>
      <c r="E16" s="24"/>
      <c r="F16" s="24"/>
      <c r="G16" s="250"/>
      <c r="H16" s="22"/>
    </row>
    <row r="17" spans="1:9" ht="33" customHeight="1">
      <c r="B17" s="23"/>
      <c r="C17" s="149"/>
      <c r="D17" s="24"/>
      <c r="E17" s="24"/>
      <c r="F17" s="24"/>
      <c r="G17" s="250"/>
      <c r="H17" s="22"/>
    </row>
    <row r="18" spans="1:9" ht="33" customHeight="1">
      <c r="B18" s="23"/>
      <c r="C18" s="149"/>
      <c r="D18" s="24"/>
      <c r="E18" s="24"/>
      <c r="F18" s="24"/>
      <c r="G18" s="250"/>
      <c r="H18" s="22"/>
    </row>
    <row r="19" spans="1:9" ht="33" customHeight="1">
      <c r="B19" s="23"/>
      <c r="C19" s="149"/>
      <c r="D19" s="24"/>
      <c r="E19" s="24"/>
      <c r="F19" s="24"/>
      <c r="G19" s="250"/>
      <c r="H19" s="22"/>
    </row>
    <row r="20" spans="1:9" ht="33" customHeight="1">
      <c r="B20" s="23"/>
      <c r="C20" s="149"/>
      <c r="D20" s="24"/>
      <c r="E20" s="24"/>
      <c r="F20" s="24"/>
      <c r="G20" s="250"/>
      <c r="H20" s="22"/>
    </row>
    <row r="21" spans="1:9" ht="33" customHeight="1">
      <c r="B21" s="23"/>
      <c r="C21" s="149"/>
      <c r="D21" s="24"/>
      <c r="E21" s="24"/>
      <c r="F21" s="24"/>
      <c r="G21" s="250"/>
      <c r="H21" s="22"/>
    </row>
    <row r="22" spans="1:9" ht="33" customHeight="1">
      <c r="B22" s="23"/>
      <c r="C22" s="149"/>
      <c r="D22" s="24"/>
      <c r="E22" s="24"/>
      <c r="F22" s="24"/>
      <c r="G22" s="250"/>
      <c r="H22" s="22"/>
    </row>
    <row r="23" spans="1:9" ht="33" customHeight="1">
      <c r="B23" s="23"/>
      <c r="C23" s="149"/>
      <c r="D23" s="24"/>
      <c r="E23" s="24"/>
      <c r="F23" s="24"/>
      <c r="G23" s="250"/>
      <c r="H23" s="22"/>
    </row>
    <row r="24" spans="1:9" ht="33" customHeight="1" thickBot="1">
      <c r="B24" s="319"/>
      <c r="C24" s="4"/>
      <c r="D24" s="320"/>
      <c r="E24" s="320"/>
      <c r="F24" s="320"/>
      <c r="G24" s="326"/>
      <c r="H24" s="321"/>
    </row>
    <row r="25" spans="1:9" ht="33" customHeight="1" thickTop="1" thickBot="1">
      <c r="B25" s="324" t="s">
        <v>774</v>
      </c>
      <c r="C25" s="327"/>
      <c r="D25" s="322"/>
      <c r="E25" s="322"/>
      <c r="F25" s="322"/>
      <c r="G25" s="325"/>
      <c r="H25" s="323"/>
    </row>
    <row r="26" spans="1:9">
      <c r="H26" s="9"/>
    </row>
    <row r="28" spans="1:9" s="12" customFormat="1" ht="19.2">
      <c r="A28" s="1135" t="s">
        <v>783</v>
      </c>
      <c r="B28" s="1135"/>
      <c r="C28" s="1135"/>
      <c r="D28" s="1135"/>
      <c r="E28" s="1135"/>
      <c r="F28" s="1135"/>
      <c r="G28" s="1135"/>
      <c r="H28" s="1135"/>
      <c r="I28" s="43"/>
    </row>
    <row r="29" spans="1:9">
      <c r="H29" s="385" t="str">
        <f>様式7!$F$4</f>
        <v>○○○○○○○○○○○ＥＳＣＯ事業</v>
      </c>
    </row>
  </sheetData>
  <mergeCells count="1">
    <mergeCell ref="A28:H28"/>
  </mergeCells>
  <phoneticPr fontId="5"/>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2"/>
  <sheetViews>
    <sheetView view="pageBreakPreview" zoomScale="85" zoomScaleNormal="100" zoomScaleSheetLayoutView="85" workbookViewId="0">
      <selection activeCell="J14" sqref="J14"/>
    </sheetView>
  </sheetViews>
  <sheetFormatPr defaultRowHeight="13.2"/>
  <cols>
    <col min="1" max="1" width="3.77734375" customWidth="1"/>
    <col min="2" max="2" width="6.77734375" customWidth="1"/>
    <col min="3" max="3" width="41.77734375" customWidth="1"/>
    <col min="4" max="4" width="5.44140625" style="47" customWidth="1"/>
    <col min="5" max="5" width="20.109375" customWidth="1"/>
    <col min="6" max="6" width="4.6640625" style="47" customWidth="1"/>
    <col min="7" max="8" width="31.33203125" customWidth="1"/>
    <col min="9" max="9" width="9.21875" bestFit="1" customWidth="1"/>
  </cols>
  <sheetData>
    <row r="1" spans="1:9" ht="16.2">
      <c r="A1" s="273" t="s">
        <v>652</v>
      </c>
      <c r="B1" s="32"/>
      <c r="C1" s="32"/>
      <c r="D1" s="39"/>
      <c r="E1" s="32"/>
      <c r="F1" s="39"/>
      <c r="G1" s="32"/>
    </row>
    <row r="2" spans="1:9" ht="14.25" customHeight="1" thickBot="1">
      <c r="A2" s="32"/>
      <c r="B2" s="32"/>
      <c r="C2" s="32"/>
      <c r="D2" s="32"/>
      <c r="E2" s="412"/>
      <c r="F2" s="869"/>
      <c r="G2" s="876" t="s">
        <v>498</v>
      </c>
    </row>
    <row r="3" spans="1:9" ht="18.75" customHeight="1">
      <c r="A3" s="1172" t="s">
        <v>6</v>
      </c>
      <c r="B3" s="1173"/>
      <c r="C3" s="1174"/>
      <c r="D3" s="1157" t="s">
        <v>7</v>
      </c>
      <c r="E3" s="1173"/>
      <c r="F3" s="1174"/>
      <c r="G3" s="1157" t="s">
        <v>709</v>
      </c>
      <c r="H3" s="1158"/>
    </row>
    <row r="4" spans="1:9" ht="16.5" customHeight="1" thickBot="1">
      <c r="A4" s="1175"/>
      <c r="B4" s="1176"/>
      <c r="C4" s="1177"/>
      <c r="D4" s="1178"/>
      <c r="E4" s="1179"/>
      <c r="F4" s="1180"/>
      <c r="G4" s="880" t="s">
        <v>773</v>
      </c>
      <c r="H4" s="881" t="s">
        <v>772</v>
      </c>
    </row>
    <row r="5" spans="1:9" ht="22.5" customHeight="1" thickTop="1" thickBot="1">
      <c r="A5" s="867" t="s">
        <v>8</v>
      </c>
      <c r="B5" s="329"/>
      <c r="C5" s="336"/>
      <c r="D5" s="1160">
        <f>E6+E10</f>
        <v>0</v>
      </c>
      <c r="E5" s="1161"/>
      <c r="F5" s="1162"/>
      <c r="G5" s="870"/>
      <c r="H5" s="877"/>
    </row>
    <row r="6" spans="1:9" ht="22.5" customHeight="1">
      <c r="A6" s="33"/>
      <c r="B6" s="339" t="s">
        <v>9</v>
      </c>
      <c r="C6" s="328"/>
      <c r="D6" s="392" t="s">
        <v>327</v>
      </c>
      <c r="E6" s="393">
        <f>SUM(E7:E9)</f>
        <v>0</v>
      </c>
      <c r="F6" s="396" t="s">
        <v>324</v>
      </c>
      <c r="G6" s="871"/>
      <c r="H6" s="868"/>
    </row>
    <row r="7" spans="1:9" ht="22.5" customHeight="1">
      <c r="A7" s="33"/>
      <c r="B7" s="339" t="s">
        <v>10</v>
      </c>
      <c r="C7" s="328"/>
      <c r="D7" s="334" t="s">
        <v>323</v>
      </c>
      <c r="E7" s="735"/>
      <c r="F7" s="397" t="s">
        <v>325</v>
      </c>
      <c r="G7" s="871"/>
      <c r="H7" s="878"/>
    </row>
    <row r="8" spans="1:9" ht="22.5" customHeight="1">
      <c r="A8" s="34"/>
      <c r="B8" s="340" t="s">
        <v>11</v>
      </c>
      <c r="C8" s="37"/>
      <c r="D8" s="335" t="s">
        <v>323</v>
      </c>
      <c r="E8" s="735"/>
      <c r="F8" s="398" t="s">
        <v>326</v>
      </c>
      <c r="G8" s="872"/>
      <c r="H8" s="878"/>
    </row>
    <row r="9" spans="1:9" ht="22.5" customHeight="1">
      <c r="A9" s="34"/>
      <c r="B9" s="340" t="s">
        <v>12</v>
      </c>
      <c r="C9" s="37"/>
      <c r="D9" s="335" t="s">
        <v>323</v>
      </c>
      <c r="E9" s="736"/>
      <c r="F9" s="398" t="s">
        <v>326</v>
      </c>
      <c r="G9" s="872"/>
      <c r="H9" s="878"/>
    </row>
    <row r="10" spans="1:9" ht="22.5" customHeight="1">
      <c r="A10" s="34"/>
      <c r="B10" s="340" t="s">
        <v>13</v>
      </c>
      <c r="C10" s="37"/>
      <c r="D10" s="335" t="s">
        <v>327</v>
      </c>
      <c r="E10" s="394">
        <f>SUM(E11:E13)</f>
        <v>0</v>
      </c>
      <c r="F10" s="398" t="s">
        <v>324</v>
      </c>
      <c r="G10" s="872"/>
      <c r="H10" s="878"/>
    </row>
    <row r="11" spans="1:9" ht="23.25" customHeight="1">
      <c r="A11" s="34"/>
      <c r="B11" s="340" t="s">
        <v>14</v>
      </c>
      <c r="C11" s="37"/>
      <c r="D11" s="335" t="s">
        <v>323</v>
      </c>
      <c r="E11" s="737"/>
      <c r="F11" s="398" t="s">
        <v>326</v>
      </c>
      <c r="G11" s="872"/>
      <c r="H11" s="878"/>
      <c r="I11" s="36"/>
    </row>
    <row r="12" spans="1:9" ht="22.5" customHeight="1">
      <c r="A12" s="34"/>
      <c r="B12" s="340" t="s">
        <v>15</v>
      </c>
      <c r="C12" s="37"/>
      <c r="D12" s="334" t="s">
        <v>323</v>
      </c>
      <c r="E12" s="736"/>
      <c r="F12" s="397" t="s">
        <v>326</v>
      </c>
      <c r="G12" s="872"/>
      <c r="H12" s="878"/>
    </row>
    <row r="13" spans="1:9" ht="22.5" customHeight="1" thickBot="1">
      <c r="A13" s="34"/>
      <c r="B13" s="340" t="s">
        <v>16</v>
      </c>
      <c r="C13" s="37"/>
      <c r="D13" s="391" t="s">
        <v>323</v>
      </c>
      <c r="E13" s="738"/>
      <c r="F13" s="399" t="s">
        <v>326</v>
      </c>
      <c r="G13" s="872"/>
      <c r="H13" s="879"/>
    </row>
    <row r="14" spans="1:9" ht="22.5" customHeight="1" thickBot="1">
      <c r="A14" s="331" t="s">
        <v>17</v>
      </c>
      <c r="B14" s="337"/>
      <c r="C14" s="35"/>
      <c r="D14" s="1166"/>
      <c r="E14" s="1167"/>
      <c r="F14" s="1168"/>
      <c r="G14" s="873"/>
      <c r="H14" s="879"/>
    </row>
    <row r="15" spans="1:9" ht="23.25" customHeight="1" thickBot="1">
      <c r="A15" s="331" t="s">
        <v>18</v>
      </c>
      <c r="B15" s="37"/>
      <c r="C15" s="337"/>
      <c r="D15" s="1169"/>
      <c r="E15" s="1170"/>
      <c r="F15" s="1171"/>
      <c r="G15" s="874"/>
      <c r="H15" s="868"/>
    </row>
    <row r="16" spans="1:9" ht="22.5" customHeight="1" thickBot="1">
      <c r="A16" s="331" t="s">
        <v>19</v>
      </c>
      <c r="B16" s="337"/>
      <c r="C16" s="35"/>
      <c r="D16" s="1169"/>
      <c r="E16" s="1170"/>
      <c r="F16" s="1171"/>
      <c r="G16" s="873"/>
      <c r="H16" s="879"/>
    </row>
    <row r="17" spans="1:10" ht="23.25" customHeight="1" thickBot="1">
      <c r="A17" s="330" t="s">
        <v>520</v>
      </c>
      <c r="B17" s="338"/>
      <c r="C17" s="38"/>
      <c r="D17" s="1160">
        <f>E18+E19</f>
        <v>0</v>
      </c>
      <c r="E17" s="1161"/>
      <c r="F17" s="1162"/>
      <c r="G17" s="875"/>
      <c r="H17" s="868"/>
    </row>
    <row r="18" spans="1:10" ht="23.25" customHeight="1">
      <c r="A18" s="330" t="s">
        <v>20</v>
      </c>
      <c r="B18" s="328"/>
      <c r="C18" s="328"/>
      <c r="D18" s="395" t="s">
        <v>328</v>
      </c>
      <c r="E18" s="739"/>
      <c r="F18" s="400" t="s">
        <v>320</v>
      </c>
      <c r="G18" s="871"/>
      <c r="H18" s="878"/>
    </row>
    <row r="19" spans="1:10" ht="23.25" customHeight="1" thickBot="1">
      <c r="A19" s="330" t="s">
        <v>21</v>
      </c>
      <c r="B19" s="328"/>
      <c r="C19" s="328"/>
      <c r="D19" s="334" t="s">
        <v>328</v>
      </c>
      <c r="E19" s="735"/>
      <c r="F19" s="397" t="s">
        <v>320</v>
      </c>
      <c r="G19" s="871"/>
      <c r="H19" s="878"/>
    </row>
    <row r="20" spans="1:10" ht="22.5" customHeight="1" thickBot="1">
      <c r="A20" s="330" t="s">
        <v>521</v>
      </c>
      <c r="B20" s="338"/>
      <c r="C20" s="38"/>
      <c r="D20" s="1160">
        <f>SUM(E21:E23)</f>
        <v>0</v>
      </c>
      <c r="E20" s="1161"/>
      <c r="F20" s="1162"/>
      <c r="G20" s="875"/>
      <c r="H20" s="879"/>
    </row>
    <row r="21" spans="1:10" ht="22.5" customHeight="1">
      <c r="A21" s="330" t="s">
        <v>522</v>
      </c>
      <c r="B21" s="328"/>
      <c r="C21" s="328"/>
      <c r="D21" s="395" t="s">
        <v>449</v>
      </c>
      <c r="E21" s="739"/>
      <c r="F21" s="400" t="s">
        <v>450</v>
      </c>
      <c r="G21" s="871"/>
      <c r="H21" s="868"/>
    </row>
    <row r="22" spans="1:10" ht="22.5" customHeight="1">
      <c r="A22" s="330" t="s">
        <v>451</v>
      </c>
      <c r="B22" s="328"/>
      <c r="C22" s="328"/>
      <c r="D22" s="334" t="s">
        <v>452</v>
      </c>
      <c r="E22" s="735"/>
      <c r="F22" s="397" t="s">
        <v>453</v>
      </c>
      <c r="G22" s="871"/>
      <c r="H22" s="878"/>
    </row>
    <row r="23" spans="1:10" ht="22.5" customHeight="1" thickBot="1">
      <c r="A23" s="330" t="s">
        <v>455</v>
      </c>
      <c r="B23" s="328"/>
      <c r="C23" s="328"/>
      <c r="D23" s="570" t="s">
        <v>452</v>
      </c>
      <c r="E23" s="736"/>
      <c r="F23" s="571" t="s">
        <v>453</v>
      </c>
      <c r="G23" s="883" t="s">
        <v>555</v>
      </c>
      <c r="H23" s="884"/>
    </row>
    <row r="24" spans="1:10" ht="22.5" customHeight="1" thickTop="1" thickBot="1">
      <c r="A24" s="332" t="s">
        <v>22</v>
      </c>
      <c r="B24" s="333"/>
      <c r="C24" s="333"/>
      <c r="D24" s="1163">
        <f>$D$5+$D$14+$D$15+$D$16+$D$17+$D$20</f>
        <v>0</v>
      </c>
      <c r="E24" s="1164"/>
      <c r="F24" s="1165"/>
      <c r="G24" s="882"/>
      <c r="H24" s="868"/>
      <c r="J24" s="1"/>
    </row>
    <row r="25" spans="1:10" ht="14.4">
      <c r="A25" s="6" t="s">
        <v>517</v>
      </c>
      <c r="B25" s="32"/>
      <c r="C25" s="32"/>
      <c r="D25" s="39"/>
      <c r="E25" s="32"/>
      <c r="F25" s="39"/>
      <c r="G25" s="39"/>
      <c r="H25" s="17"/>
    </row>
    <row r="26" spans="1:10" ht="14.4">
      <c r="A26" s="6" t="s">
        <v>518</v>
      </c>
      <c r="B26" s="32"/>
      <c r="C26" s="32"/>
      <c r="D26" s="39"/>
      <c r="E26" s="32"/>
      <c r="F26" s="39"/>
      <c r="G26" s="39"/>
    </row>
    <row r="27" spans="1:10" ht="14.4">
      <c r="A27" s="6" t="s">
        <v>519</v>
      </c>
      <c r="B27" s="32"/>
      <c r="C27" s="32"/>
      <c r="D27" s="39"/>
      <c r="E27" s="32"/>
      <c r="F27" s="39"/>
      <c r="G27" s="39"/>
    </row>
    <row r="28" spans="1:10" ht="14.4">
      <c r="A28" s="6" t="s">
        <v>512</v>
      </c>
      <c r="B28" s="32"/>
      <c r="C28" s="32"/>
      <c r="D28" s="39"/>
      <c r="E28" s="32"/>
      <c r="F28" s="39"/>
      <c r="G28" s="39"/>
    </row>
    <row r="29" spans="1:10">
      <c r="A29" s="94" t="s">
        <v>513</v>
      </c>
    </row>
    <row r="30" spans="1:10">
      <c r="A30" s="94" t="s">
        <v>514</v>
      </c>
    </row>
    <row r="31" spans="1:10">
      <c r="A31" s="94" t="s">
        <v>515</v>
      </c>
    </row>
    <row r="32" spans="1:10" ht="14.4">
      <c r="A32" s="1159" t="s">
        <v>783</v>
      </c>
      <c r="B32" s="1159"/>
      <c r="C32" s="1159"/>
      <c r="D32" s="1159"/>
      <c r="E32" s="1159"/>
      <c r="F32" s="1159"/>
      <c r="G32" s="9"/>
      <c r="H32" s="9" t="str">
        <f>様式7!$F$4</f>
        <v>○○○○○○○○○○○ＥＳＣＯ事業</v>
      </c>
    </row>
  </sheetData>
  <mergeCells count="11">
    <mergeCell ref="G3:H3"/>
    <mergeCell ref="A32:F32"/>
    <mergeCell ref="D17:F17"/>
    <mergeCell ref="D20:F20"/>
    <mergeCell ref="D24:F24"/>
    <mergeCell ref="D5:F5"/>
    <mergeCell ref="D14:F14"/>
    <mergeCell ref="D15:F15"/>
    <mergeCell ref="D16:F16"/>
    <mergeCell ref="A3:C4"/>
    <mergeCell ref="D3:F4"/>
  </mergeCells>
  <phoneticPr fontId="5"/>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4"/>
  <sheetViews>
    <sheetView view="pageBreakPreview" zoomScale="85" zoomScaleNormal="100" zoomScaleSheetLayoutView="85" workbookViewId="0">
      <selection activeCell="D7" sqref="D7"/>
    </sheetView>
  </sheetViews>
  <sheetFormatPr defaultColWidth="9" defaultRowHeight="13.2"/>
  <cols>
    <col min="1" max="2" width="2.6640625" style="40" customWidth="1"/>
    <col min="3" max="3" width="32.33203125" style="40" customWidth="1"/>
    <col min="4" max="4" width="10.77734375" style="40" customWidth="1"/>
    <col min="5" max="5" width="10.6640625" style="40" customWidth="1"/>
    <col min="6" max="6" width="10.21875" style="40" bestFit="1" customWidth="1"/>
    <col min="7" max="7" width="9" style="40"/>
    <col min="8" max="9" width="11.21875" style="40" customWidth="1"/>
    <col min="10" max="10" width="9.109375" style="40" customWidth="1"/>
    <col min="11" max="11" width="11.21875" style="40" customWidth="1"/>
    <col min="12" max="12" width="11.6640625" style="40" customWidth="1"/>
    <col min="13" max="13" width="3.109375" style="40" customWidth="1"/>
    <col min="14" max="14" width="9" style="674"/>
    <col min="15" max="15" width="11.21875" style="675" customWidth="1"/>
    <col min="16" max="20" width="9" style="674"/>
    <col min="21" max="21" width="34.33203125" style="674" bestFit="1" customWidth="1"/>
    <col min="22" max="22" width="12.77734375" style="677" customWidth="1"/>
    <col min="23" max="23" width="9" style="674"/>
    <col min="24" max="24" width="23.44140625" style="674" bestFit="1" customWidth="1"/>
    <col min="25" max="25" width="7.77734375" style="677" bestFit="1" customWidth="1"/>
    <col min="26" max="26" width="21.44140625" style="674" bestFit="1" customWidth="1"/>
    <col min="27" max="16384" width="9" style="40"/>
  </cols>
  <sheetData>
    <row r="1" spans="1:26" ht="16.2">
      <c r="A1" s="41"/>
      <c r="B1" s="41"/>
      <c r="C1" s="272" t="s">
        <v>719</v>
      </c>
      <c r="D1" s="272"/>
      <c r="E1" s="861" t="s">
        <v>718</v>
      </c>
      <c r="F1" s="648" t="s">
        <v>577</v>
      </c>
      <c r="G1" s="861" t="s">
        <v>717</v>
      </c>
      <c r="H1" s="762"/>
      <c r="I1" s="1191" t="s">
        <v>716</v>
      </c>
      <c r="J1" s="1191"/>
      <c r="K1" s="763">
        <f>O6</f>
        <v>1</v>
      </c>
      <c r="L1" s="624"/>
      <c r="M1" s="41"/>
    </row>
    <row r="2" spans="1:26" ht="7.5" customHeight="1">
      <c r="A2" s="41"/>
      <c r="B2" s="41"/>
      <c r="C2" s="272"/>
      <c r="D2" s="272"/>
      <c r="E2" s="41"/>
      <c r="F2" s="41"/>
      <c r="G2" s="41"/>
      <c r="H2" s="41"/>
      <c r="I2" s="41"/>
      <c r="J2" s="41"/>
      <c r="K2" s="41"/>
      <c r="L2" s="41"/>
      <c r="M2" s="41"/>
    </row>
    <row r="3" spans="1:26">
      <c r="A3" s="41"/>
      <c r="B3" s="41"/>
      <c r="C3" s="7"/>
      <c r="D3" s="7"/>
      <c r="E3" s="7"/>
      <c r="F3" s="7"/>
      <c r="G3" s="7"/>
      <c r="H3" s="7"/>
      <c r="I3" s="7"/>
      <c r="J3" s="7"/>
      <c r="K3" s="734"/>
      <c r="L3" s="401" t="s">
        <v>498</v>
      </c>
      <c r="M3" s="7"/>
    </row>
    <row r="4" spans="1:26" ht="13.8" thickBot="1">
      <c r="A4" s="41"/>
      <c r="B4" s="41"/>
      <c r="C4" s="7"/>
      <c r="D4" s="7"/>
      <c r="E4" s="7"/>
      <c r="F4" s="7"/>
      <c r="G4" s="7"/>
      <c r="H4" s="7"/>
      <c r="I4" s="7"/>
      <c r="J4" s="7"/>
      <c r="K4" s="7"/>
      <c r="L4" s="89" t="s">
        <v>23</v>
      </c>
      <c r="M4" s="7"/>
    </row>
    <row r="5" spans="1:26" s="626" customFormat="1" ht="17.100000000000001" customHeight="1">
      <c r="A5" s="624"/>
      <c r="B5" s="1066"/>
      <c r="C5" s="1073" t="s">
        <v>743</v>
      </c>
      <c r="D5" s="946"/>
      <c r="E5" s="945">
        <f>D5+1</f>
        <v>1</v>
      </c>
      <c r="F5" s="945">
        <f>E5+1</f>
        <v>2</v>
      </c>
      <c r="G5" s="1183" t="s">
        <v>392</v>
      </c>
      <c r="H5" s="944"/>
      <c r="I5" s="943">
        <f>IF(H5-D5=14," ",IF(H5-D5=13,"",H5+1))</f>
        <v>1</v>
      </c>
      <c r="J5" s="1183" t="s">
        <v>392</v>
      </c>
      <c r="K5" s="942">
        <f>IF(H5-D5=14,"",D5+14)</f>
        <v>14</v>
      </c>
      <c r="L5" s="1181" t="s">
        <v>22</v>
      </c>
      <c r="M5" s="625"/>
      <c r="N5" s="635" t="s">
        <v>553</v>
      </c>
      <c r="O5" s="676"/>
      <c r="P5" s="635"/>
      <c r="Q5" s="635"/>
      <c r="R5" s="635"/>
      <c r="S5" s="635"/>
      <c r="T5" s="635"/>
      <c r="U5" s="635"/>
      <c r="V5" s="678"/>
      <c r="W5" s="635"/>
      <c r="X5" s="635"/>
      <c r="Y5" s="678"/>
      <c r="Z5" s="635"/>
    </row>
    <row r="6" spans="1:26" s="626" customFormat="1" ht="17.100000000000001" customHeight="1" thickBot="1">
      <c r="A6" s="624"/>
      <c r="B6" s="1067"/>
      <c r="C6" s="1072" t="s">
        <v>742</v>
      </c>
      <c r="D6" s="941" t="s">
        <v>739</v>
      </c>
      <c r="E6" s="940" t="s">
        <v>466</v>
      </c>
      <c r="F6" s="940" t="s">
        <v>744</v>
      </c>
      <c r="G6" s="1184"/>
      <c r="H6" s="627" t="s">
        <v>394</v>
      </c>
      <c r="I6" s="627" t="str">
        <f>IF(H5-D5=14," ",IF(H5-D5=13,"","契約終了次年度"))</f>
        <v>契約終了次年度</v>
      </c>
      <c r="J6" s="1184"/>
      <c r="K6" s="939" t="str">
        <f>IF(H5-D5=14,"","15年目")</f>
        <v>15年目</v>
      </c>
      <c r="L6" s="1182"/>
      <c r="M6" s="625"/>
      <c r="N6" s="671" t="s">
        <v>545</v>
      </c>
      <c r="O6" s="669">
        <f>H5-D5+1</f>
        <v>1</v>
      </c>
      <c r="P6" s="670" t="s">
        <v>549</v>
      </c>
      <c r="Q6" s="635"/>
      <c r="R6" s="635"/>
      <c r="S6" s="635"/>
      <c r="T6" s="635"/>
      <c r="U6" s="635"/>
      <c r="V6" s="678"/>
      <c r="W6" s="635"/>
      <c r="X6" s="635"/>
      <c r="Y6" s="678"/>
      <c r="Z6" s="635"/>
    </row>
    <row r="7" spans="1:26" s="626" customFormat="1" ht="17.100000000000001" customHeight="1" thickTop="1">
      <c r="A7" s="624"/>
      <c r="B7" s="628" t="s">
        <v>495</v>
      </c>
      <c r="C7" s="629"/>
      <c r="D7" s="938">
        <f>SUM(D8:D9)</f>
        <v>0</v>
      </c>
      <c r="E7" s="938">
        <f>SUM(E8:E9)</f>
        <v>0</v>
      </c>
      <c r="F7" s="938">
        <f>SUM(F8:F9)</f>
        <v>0</v>
      </c>
      <c r="G7" s="639" t="s">
        <v>496</v>
      </c>
      <c r="H7" s="938">
        <f>SUM(H8:H9)</f>
        <v>0</v>
      </c>
      <c r="I7" s="918">
        <f>IF(H5-D5=14," ",IF(H5-D5=13,"",SUM(I8:I9)))</f>
        <v>0</v>
      </c>
      <c r="J7" s="639" t="s">
        <v>496</v>
      </c>
      <c r="K7" s="918">
        <f>IF(H5-D5=14,"",SUM(K8:K9))</f>
        <v>0</v>
      </c>
      <c r="L7" s="916">
        <f>SUM(L8:L9)</f>
        <v>0</v>
      </c>
      <c r="M7" s="625"/>
      <c r="N7" s="635"/>
      <c r="O7" s="676"/>
      <c r="P7" s="635"/>
      <c r="Q7" s="635"/>
      <c r="R7" s="635"/>
      <c r="S7" s="635"/>
      <c r="T7" s="635"/>
      <c r="U7" s="635"/>
      <c r="V7" s="678"/>
      <c r="W7" s="635"/>
      <c r="X7" s="635"/>
      <c r="Y7" s="678"/>
      <c r="Z7" s="635"/>
    </row>
    <row r="8" spans="1:26" s="626" customFormat="1" ht="17.100000000000001" customHeight="1">
      <c r="A8" s="624"/>
      <c r="B8" s="1186"/>
      <c r="C8" s="630" t="s">
        <v>25</v>
      </c>
      <c r="D8" s="937"/>
      <c r="E8" s="936">
        <f>D8</f>
        <v>0</v>
      </c>
      <c r="F8" s="936">
        <f>D8</f>
        <v>0</v>
      </c>
      <c r="G8" s="1188" t="s">
        <v>392</v>
      </c>
      <c r="H8" s="935">
        <f>D8</f>
        <v>0</v>
      </c>
      <c r="I8" s="935">
        <f>IF(H5-D5=14," ",IF(H5-D5=13,"",D8))</f>
        <v>0</v>
      </c>
      <c r="J8" s="1188" t="s">
        <v>392</v>
      </c>
      <c r="K8" s="934">
        <f>IF(H5-D5=14,"",D8)</f>
        <v>0</v>
      </c>
      <c r="L8" s="933">
        <f>D8*15</f>
        <v>0</v>
      </c>
      <c r="M8" s="625"/>
      <c r="N8" s="635"/>
      <c r="O8" s="676"/>
      <c r="P8" s="635"/>
      <c r="Q8" s="635"/>
      <c r="R8" s="635"/>
      <c r="S8" s="635"/>
      <c r="T8" s="635"/>
      <c r="U8" s="635"/>
      <c r="V8" s="678"/>
      <c r="W8" s="635"/>
      <c r="X8" s="635"/>
      <c r="Y8" s="678"/>
      <c r="Z8" s="635"/>
    </row>
    <row r="9" spans="1:26" s="626" customFormat="1" ht="17.100000000000001" customHeight="1">
      <c r="A9" s="624"/>
      <c r="B9" s="1187"/>
      <c r="C9" s="631" t="s">
        <v>523</v>
      </c>
      <c r="D9" s="932"/>
      <c r="E9" s="895"/>
      <c r="F9" s="894">
        <f>E9</f>
        <v>0</v>
      </c>
      <c r="G9" s="1190"/>
      <c r="H9" s="893">
        <f>E9</f>
        <v>0</v>
      </c>
      <c r="I9" s="893">
        <f>IF(H5-D5=14," ",IF(H5-D5=13,"",E9))</f>
        <v>0</v>
      </c>
      <c r="J9" s="1190"/>
      <c r="K9" s="931">
        <f>IF(H5-D5=14,"",E9)</f>
        <v>0</v>
      </c>
      <c r="L9" s="890">
        <f>D9+E9*14</f>
        <v>0</v>
      </c>
      <c r="M9" s="625"/>
      <c r="N9" s="635"/>
      <c r="O9" s="676"/>
      <c r="P9" s="635"/>
      <c r="Q9" s="635"/>
      <c r="R9" s="635"/>
      <c r="S9" s="635"/>
      <c r="T9" s="635"/>
      <c r="U9" s="635"/>
      <c r="V9" s="678"/>
      <c r="W9" s="635"/>
      <c r="X9" s="635"/>
      <c r="Y9" s="678"/>
      <c r="Z9" s="635"/>
    </row>
    <row r="10" spans="1:26" s="626" customFormat="1" ht="17.100000000000001" customHeight="1">
      <c r="A10" s="624"/>
      <c r="B10" s="623" t="s">
        <v>715</v>
      </c>
      <c r="C10" s="622"/>
      <c r="D10" s="930">
        <f>SUM(D11:D12)</f>
        <v>0</v>
      </c>
      <c r="E10" s="930">
        <f>SUM(E11:E12)</f>
        <v>0</v>
      </c>
      <c r="F10" s="930">
        <f>SUM(F11:F12)</f>
        <v>0</v>
      </c>
      <c r="G10" s="639" t="s">
        <v>496</v>
      </c>
      <c r="H10" s="930">
        <f>SUM(H11:H12)</f>
        <v>0</v>
      </c>
      <c r="I10" s="930">
        <f>IF(H5-D5=14," ",IF(H5-D5=13,"",SUM(I11:I13)))</f>
        <v>0</v>
      </c>
      <c r="J10" s="639" t="s">
        <v>392</v>
      </c>
      <c r="K10" s="930">
        <f>IF(H5-D5=14,"",SUM(K11:K13))</f>
        <v>0</v>
      </c>
      <c r="L10" s="929">
        <f>SUM(L11:L13)</f>
        <v>0</v>
      </c>
      <c r="M10" s="625"/>
      <c r="N10" s="635"/>
      <c r="O10" s="676"/>
      <c r="P10" s="635"/>
      <c r="Q10" s="635"/>
      <c r="R10" s="635"/>
      <c r="S10" s="635"/>
      <c r="T10" s="635"/>
      <c r="U10" s="635"/>
      <c r="V10" s="678"/>
      <c r="W10" s="635"/>
      <c r="X10" s="635"/>
      <c r="Y10" s="678"/>
      <c r="Z10" s="635"/>
    </row>
    <row r="11" spans="1:26" s="626" customFormat="1" ht="17.100000000000001" customHeight="1">
      <c r="A11" s="624"/>
      <c r="B11" s="1185"/>
      <c r="C11" s="630" t="s">
        <v>646</v>
      </c>
      <c r="D11" s="928"/>
      <c r="E11" s="927"/>
      <c r="F11" s="908">
        <f>E11</f>
        <v>0</v>
      </c>
      <c r="G11" s="1188" t="s">
        <v>392</v>
      </c>
      <c r="H11" s="632">
        <f>E11</f>
        <v>0</v>
      </c>
      <c r="I11" s="632">
        <f>IF(H5-D5=14," ",IF(H5-D5=13,"",E11))</f>
        <v>0</v>
      </c>
      <c r="J11" s="1188" t="s">
        <v>392</v>
      </c>
      <c r="K11" s="912">
        <f>IF(H5-D5=14,"",E11)</f>
        <v>0</v>
      </c>
      <c r="L11" s="911">
        <f>D11+E11*14</f>
        <v>0</v>
      </c>
      <c r="M11" s="625"/>
      <c r="N11" s="635"/>
      <c r="O11" s="676"/>
      <c r="P11" s="635"/>
      <c r="Q11" s="635"/>
      <c r="R11" s="635"/>
      <c r="S11" s="635"/>
      <c r="T11" s="635"/>
      <c r="U11" s="635"/>
      <c r="V11" s="678"/>
      <c r="W11" s="635"/>
      <c r="X11" s="635"/>
      <c r="Y11" s="678"/>
      <c r="Z11" s="635"/>
    </row>
    <row r="12" spans="1:26" s="626" customFormat="1" ht="17.100000000000001" customHeight="1">
      <c r="A12" s="624"/>
      <c r="B12" s="1185"/>
      <c r="C12" s="665" t="s">
        <v>524</v>
      </c>
      <c r="D12" s="926"/>
      <c r="E12" s="925"/>
      <c r="F12" s="924">
        <f>E12</f>
        <v>0</v>
      </c>
      <c r="G12" s="1189"/>
      <c r="H12" s="914">
        <f>E12</f>
        <v>0</v>
      </c>
      <c r="I12" s="914">
        <f>IF(H5-D5=14," ",IF(H5-D5=13,"",E12))</f>
        <v>0</v>
      </c>
      <c r="J12" s="1189"/>
      <c r="K12" s="923">
        <f>IF(H5-D5=14,"",E12)</f>
        <v>0</v>
      </c>
      <c r="L12" s="922">
        <f>IF(H5-D5=14,D12+E12*14,IF(H5-D5=13,D12+E12*13+K12,D12+E12*(H5-D5)+I12*(K5-I5)))</f>
        <v>0</v>
      </c>
      <c r="M12" s="625"/>
      <c r="N12" s="635"/>
      <c r="O12" s="676"/>
      <c r="P12" s="635"/>
      <c r="Q12" s="635"/>
      <c r="R12" s="635"/>
      <c r="S12" s="635"/>
      <c r="T12" s="635"/>
      <c r="U12" s="635"/>
      <c r="V12" s="678"/>
      <c r="W12" s="635"/>
      <c r="X12" s="635"/>
      <c r="Y12" s="678"/>
      <c r="Z12" s="635"/>
    </row>
    <row r="13" spans="1:26" s="626" customFormat="1" ht="17.100000000000001" customHeight="1">
      <c r="A13" s="624"/>
      <c r="B13" s="860"/>
      <c r="C13" s="631" t="s">
        <v>540</v>
      </c>
      <c r="D13" s="921"/>
      <c r="E13" s="921"/>
      <c r="F13" s="921"/>
      <c r="G13" s="666"/>
      <c r="H13" s="921"/>
      <c r="I13" s="893">
        <f>IF(H5-D5=14,"",IF(H5-D5=13,"",K13))</f>
        <v>0</v>
      </c>
      <c r="J13" s="1190"/>
      <c r="K13" s="920"/>
      <c r="L13" s="890">
        <f>IF(H5-D5=14,0,IF(H5-D5=13,K13,K13*(K5-I5+1)))</f>
        <v>0</v>
      </c>
      <c r="M13" s="625"/>
      <c r="N13" s="635"/>
      <c r="O13" s="676"/>
      <c r="P13" s="635"/>
      <c r="Q13" s="635"/>
      <c r="R13" s="635"/>
      <c r="S13" s="635"/>
      <c r="T13" s="635"/>
      <c r="U13" s="635"/>
      <c r="V13" s="678"/>
      <c r="W13" s="635"/>
      <c r="X13" s="635"/>
      <c r="Y13" s="678"/>
      <c r="Z13" s="635"/>
    </row>
    <row r="14" spans="1:26" s="626" customFormat="1" ht="17.100000000000001" customHeight="1">
      <c r="A14" s="624"/>
      <c r="B14" s="633" t="s">
        <v>714</v>
      </c>
      <c r="C14" s="634"/>
      <c r="D14" s="919">
        <f>SUM(D15:D25)</f>
        <v>0</v>
      </c>
      <c r="E14" s="919" t="e">
        <f>SUM(E15:E25)</f>
        <v>#DIV/0!</v>
      </c>
      <c r="F14" s="919" t="e">
        <f>SUM(F15:F25)</f>
        <v>#DIV/0!</v>
      </c>
      <c r="G14" s="639" t="s">
        <v>496</v>
      </c>
      <c r="H14" s="919" t="e">
        <f>SUM(H15:H25)</f>
        <v>#DIV/0!</v>
      </c>
      <c r="I14" s="918">
        <f>IF(H5-D5=14," ",IF(H5-D5=13,"",SUM(I15:I25)))</f>
        <v>0</v>
      </c>
      <c r="J14" s="639" t="s">
        <v>496</v>
      </c>
      <c r="K14" s="917">
        <f>IF(H5-D5=14,"",SUM(K15:K25))</f>
        <v>0</v>
      </c>
      <c r="L14" s="916" t="e">
        <f>ROUNDDOWN(SUM(L15:L25),0)</f>
        <v>#DIV/0!</v>
      </c>
      <c r="M14" s="625"/>
      <c r="N14" s="635" t="s">
        <v>464</v>
      </c>
      <c r="O14" s="676"/>
      <c r="P14" s="635"/>
      <c r="Q14" s="635"/>
      <c r="R14" s="635"/>
      <c r="S14" s="635"/>
      <c r="T14" s="635"/>
      <c r="U14" s="635" t="s">
        <v>554</v>
      </c>
      <c r="V14" s="678"/>
      <c r="W14" s="635"/>
      <c r="X14" s="635"/>
      <c r="Y14" s="678"/>
      <c r="Z14" s="635"/>
    </row>
    <row r="15" spans="1:26" s="626" customFormat="1" ht="17.100000000000001" customHeight="1">
      <c r="A15" s="624"/>
      <c r="B15" s="1186"/>
      <c r="C15" s="636" t="s">
        <v>26</v>
      </c>
      <c r="D15" s="915"/>
      <c r="E15" s="914" t="e">
        <f>ROUNDDOWN((O15-D15)/($O$6-1),0)</f>
        <v>#DIV/0!</v>
      </c>
      <c r="F15" s="908" t="e">
        <f t="shared" ref="F15:F25" si="0">E15</f>
        <v>#DIV/0!</v>
      </c>
      <c r="G15" s="1188" t="s">
        <v>392</v>
      </c>
      <c r="H15" s="913" t="e">
        <f t="shared" ref="H15:H25" si="1">E15+Y15</f>
        <v>#DIV/0!</v>
      </c>
      <c r="I15" s="913">
        <f>IF(H5-D5=14," ",IF(H5-D5=13,"",0))</f>
        <v>0</v>
      </c>
      <c r="J15" s="1188" t="s">
        <v>392</v>
      </c>
      <c r="K15" s="912">
        <f>IF(H5-D5=14,"",0)</f>
        <v>0</v>
      </c>
      <c r="L15" s="911" t="e">
        <f t="shared" ref="L15:L23" si="2">D15+E15*($O$6-1)+Y15</f>
        <v>#DIV/0!</v>
      </c>
      <c r="M15" s="625"/>
      <c r="N15" s="904" t="e">
        <f t="shared" ref="N15:N23" si="3">IF(O15-L15=0,"OK","ERROR")</f>
        <v>#DIV/0!</v>
      </c>
      <c r="O15" s="909">
        <f>'様式9-6'!$D$5</f>
        <v>0</v>
      </c>
      <c r="P15" s="635" t="s">
        <v>456</v>
      </c>
      <c r="Q15" s="635"/>
      <c r="R15" s="635"/>
      <c r="S15" s="635"/>
      <c r="T15" s="635"/>
      <c r="U15" s="635" t="s">
        <v>551</v>
      </c>
      <c r="V15" s="889" t="e">
        <f t="shared" ref="V15:V23" si="4">(O15-D15)/($O$6-1)-ROUNDDOWN((O15-D15)/($O$6-1),0)</f>
        <v>#DIV/0!</v>
      </c>
      <c r="W15" s="635"/>
      <c r="X15" s="635" t="s">
        <v>552</v>
      </c>
      <c r="Y15" s="889" t="e">
        <f t="shared" ref="Y15:Y24" si="5">ROUND(V15*($O$6-1),0)</f>
        <v>#DIV/0!</v>
      </c>
      <c r="Z15" s="635" t="s">
        <v>550</v>
      </c>
    </row>
    <row r="16" spans="1:26" s="626" customFormat="1" ht="17.100000000000001" customHeight="1">
      <c r="A16" s="624"/>
      <c r="B16" s="1186"/>
      <c r="C16" s="637" t="s">
        <v>17</v>
      </c>
      <c r="D16" s="902"/>
      <c r="E16" s="901" t="e">
        <f t="shared" ref="E16:E23" si="6">ROUNDDOWN((O16-D16)/($O$6-1),0)</f>
        <v>#DIV/0!</v>
      </c>
      <c r="F16" s="901" t="e">
        <f t="shared" si="0"/>
        <v>#DIV/0!</v>
      </c>
      <c r="G16" s="1189"/>
      <c r="H16" s="900" t="e">
        <f t="shared" si="1"/>
        <v>#DIV/0!</v>
      </c>
      <c r="I16" s="900">
        <f>IF(H5-D5=14," ",IF(H5-D5=13,"",0))</f>
        <v>0</v>
      </c>
      <c r="J16" s="1189"/>
      <c r="K16" s="899">
        <f>IF(H5-D5=14,"",0)</f>
        <v>0</v>
      </c>
      <c r="L16" s="905" t="e">
        <f t="shared" si="2"/>
        <v>#DIV/0!</v>
      </c>
      <c r="M16" s="625"/>
      <c r="N16" s="904" t="e">
        <f t="shared" si="3"/>
        <v>#DIV/0!</v>
      </c>
      <c r="O16" s="909">
        <f>'様式9-6'!$D$14</f>
        <v>0</v>
      </c>
      <c r="P16" s="635" t="s">
        <v>457</v>
      </c>
      <c r="Q16" s="635"/>
      <c r="R16" s="635"/>
      <c r="S16" s="635"/>
      <c r="T16" s="635"/>
      <c r="U16" s="635" t="s">
        <v>551</v>
      </c>
      <c r="V16" s="889" t="e">
        <f t="shared" si="4"/>
        <v>#DIV/0!</v>
      </c>
      <c r="W16" s="635"/>
      <c r="X16" s="635" t="s">
        <v>552</v>
      </c>
      <c r="Y16" s="889" t="e">
        <f t="shared" si="5"/>
        <v>#DIV/0!</v>
      </c>
      <c r="Z16" s="635" t="s">
        <v>550</v>
      </c>
    </row>
    <row r="17" spans="1:26" s="626" customFormat="1" ht="17.100000000000001" customHeight="1">
      <c r="A17" s="624"/>
      <c r="B17" s="1186"/>
      <c r="C17" s="637" t="s">
        <v>27</v>
      </c>
      <c r="D17" s="902"/>
      <c r="E17" s="901" t="e">
        <f t="shared" si="6"/>
        <v>#DIV/0!</v>
      </c>
      <c r="F17" s="901" t="e">
        <f t="shared" si="0"/>
        <v>#DIV/0!</v>
      </c>
      <c r="G17" s="1189"/>
      <c r="H17" s="900" t="e">
        <f t="shared" si="1"/>
        <v>#DIV/0!</v>
      </c>
      <c r="I17" s="900">
        <f>IF(H5-D5=14," ",IF(H5-D5=13,"",0))</f>
        <v>0</v>
      </c>
      <c r="J17" s="1189"/>
      <c r="K17" s="899">
        <f>IF(H5-D5=14,"",0)</f>
        <v>0</v>
      </c>
      <c r="L17" s="905" t="e">
        <f t="shared" si="2"/>
        <v>#DIV/0!</v>
      </c>
      <c r="M17" s="625"/>
      <c r="N17" s="904" t="e">
        <f t="shared" si="3"/>
        <v>#DIV/0!</v>
      </c>
      <c r="O17" s="909">
        <f>'様式9-6'!$D$15</f>
        <v>0</v>
      </c>
      <c r="P17" s="635" t="s">
        <v>798</v>
      </c>
      <c r="Q17" s="635"/>
      <c r="R17" s="635"/>
      <c r="S17" s="635"/>
      <c r="T17" s="635"/>
      <c r="U17" s="635" t="s">
        <v>551</v>
      </c>
      <c r="V17" s="889" t="e">
        <f t="shared" si="4"/>
        <v>#DIV/0!</v>
      </c>
      <c r="W17" s="635"/>
      <c r="X17" s="635" t="s">
        <v>552</v>
      </c>
      <c r="Y17" s="889" t="e">
        <f t="shared" si="5"/>
        <v>#DIV/0!</v>
      </c>
      <c r="Z17" s="635" t="s">
        <v>550</v>
      </c>
    </row>
    <row r="18" spans="1:26" s="626" customFormat="1" ht="17.100000000000001" customHeight="1">
      <c r="A18" s="624"/>
      <c r="B18" s="1186"/>
      <c r="C18" s="637" t="s">
        <v>19</v>
      </c>
      <c r="D18" s="902"/>
      <c r="E18" s="901" t="e">
        <f t="shared" si="6"/>
        <v>#DIV/0!</v>
      </c>
      <c r="F18" s="908" t="e">
        <f t="shared" si="0"/>
        <v>#DIV/0!</v>
      </c>
      <c r="G18" s="1189"/>
      <c r="H18" s="900" t="e">
        <f t="shared" si="1"/>
        <v>#DIV/0!</v>
      </c>
      <c r="I18" s="900">
        <f>IF(H5-D5=14," ",IF(H5-D5=13,"",0))</f>
        <v>0</v>
      </c>
      <c r="J18" s="1189"/>
      <c r="K18" s="899">
        <f>IF(H5-D5=14,"",0)</f>
        <v>0</v>
      </c>
      <c r="L18" s="905" t="e">
        <f t="shared" si="2"/>
        <v>#DIV/0!</v>
      </c>
      <c r="M18" s="625"/>
      <c r="N18" s="904" t="e">
        <f t="shared" si="3"/>
        <v>#DIV/0!</v>
      </c>
      <c r="O18" s="909">
        <f>'様式9-6'!$D$16</f>
        <v>0</v>
      </c>
      <c r="P18" s="910" t="s">
        <v>458</v>
      </c>
      <c r="Q18" s="635"/>
      <c r="R18" s="635"/>
      <c r="S18" s="635"/>
      <c r="T18" s="635"/>
      <c r="U18" s="635" t="s">
        <v>551</v>
      </c>
      <c r="V18" s="889" t="e">
        <f t="shared" si="4"/>
        <v>#DIV/0!</v>
      </c>
      <c r="W18" s="635"/>
      <c r="X18" s="635" t="s">
        <v>552</v>
      </c>
      <c r="Y18" s="889" t="e">
        <f t="shared" si="5"/>
        <v>#DIV/0!</v>
      </c>
      <c r="Z18" s="635" t="s">
        <v>550</v>
      </c>
    </row>
    <row r="19" spans="1:26" s="626" customFormat="1" ht="17.100000000000001" customHeight="1">
      <c r="A19" s="624"/>
      <c r="B19" s="1186"/>
      <c r="C19" s="637" t="s">
        <v>526</v>
      </c>
      <c r="D19" s="902"/>
      <c r="E19" s="901" t="e">
        <f t="shared" si="6"/>
        <v>#DIV/0!</v>
      </c>
      <c r="F19" s="901" t="e">
        <f t="shared" si="0"/>
        <v>#DIV/0!</v>
      </c>
      <c r="G19" s="1189"/>
      <c r="H19" s="900" t="e">
        <f t="shared" si="1"/>
        <v>#DIV/0!</v>
      </c>
      <c r="I19" s="907">
        <f>IF(H5-D5=14," ",IF(H5-D5=13,"",0))</f>
        <v>0</v>
      </c>
      <c r="J19" s="1189"/>
      <c r="K19" s="906">
        <f>IF(H5-D5=14,"",0)</f>
        <v>0</v>
      </c>
      <c r="L19" s="905" t="e">
        <f t="shared" si="2"/>
        <v>#DIV/0!</v>
      </c>
      <c r="M19" s="624"/>
      <c r="N19" s="904" t="e">
        <f t="shared" si="3"/>
        <v>#DIV/0!</v>
      </c>
      <c r="O19" s="903">
        <f>'様式9-6'!$E$18</f>
        <v>0</v>
      </c>
      <c r="P19" s="910" t="s">
        <v>459</v>
      </c>
      <c r="Q19" s="635"/>
      <c r="R19" s="635"/>
      <c r="S19" s="635"/>
      <c r="T19" s="635"/>
      <c r="U19" s="635" t="s">
        <v>551</v>
      </c>
      <c r="V19" s="889" t="e">
        <f t="shared" si="4"/>
        <v>#DIV/0!</v>
      </c>
      <c r="W19" s="635"/>
      <c r="X19" s="635" t="s">
        <v>552</v>
      </c>
      <c r="Y19" s="889" t="e">
        <f t="shared" si="5"/>
        <v>#DIV/0!</v>
      </c>
      <c r="Z19" s="635" t="s">
        <v>550</v>
      </c>
    </row>
    <row r="20" spans="1:26" s="626" customFormat="1" ht="17.100000000000001" customHeight="1">
      <c r="A20" s="624"/>
      <c r="B20" s="1186"/>
      <c r="C20" s="637" t="s">
        <v>527</v>
      </c>
      <c r="D20" s="902"/>
      <c r="E20" s="901" t="e">
        <f t="shared" si="6"/>
        <v>#DIV/0!</v>
      </c>
      <c r="F20" s="901" t="e">
        <f t="shared" si="0"/>
        <v>#DIV/0!</v>
      </c>
      <c r="G20" s="1189"/>
      <c r="H20" s="900" t="e">
        <f t="shared" si="1"/>
        <v>#DIV/0!</v>
      </c>
      <c r="I20" s="900">
        <f>IF(H5-D5=14," ",IF(H5-D5=13,"",0))</f>
        <v>0</v>
      </c>
      <c r="J20" s="1189"/>
      <c r="K20" s="899">
        <f>IF(H5-D5=14,"",0)</f>
        <v>0</v>
      </c>
      <c r="L20" s="905" t="e">
        <f t="shared" si="2"/>
        <v>#DIV/0!</v>
      </c>
      <c r="M20" s="625"/>
      <c r="N20" s="904" t="e">
        <f t="shared" si="3"/>
        <v>#DIV/0!</v>
      </c>
      <c r="O20" s="909">
        <f>'様式9-6'!$E$19</f>
        <v>0</v>
      </c>
      <c r="P20" s="635" t="s">
        <v>460</v>
      </c>
      <c r="Q20" s="635"/>
      <c r="R20" s="635"/>
      <c r="S20" s="635"/>
      <c r="T20" s="635"/>
      <c r="U20" s="635" t="s">
        <v>551</v>
      </c>
      <c r="V20" s="889" t="e">
        <f t="shared" si="4"/>
        <v>#DIV/0!</v>
      </c>
      <c r="W20" s="635"/>
      <c r="X20" s="635" t="s">
        <v>552</v>
      </c>
      <c r="Y20" s="889" t="e">
        <f t="shared" si="5"/>
        <v>#DIV/0!</v>
      </c>
      <c r="Z20" s="635" t="s">
        <v>550</v>
      </c>
    </row>
    <row r="21" spans="1:26" s="626" customFormat="1" ht="17.100000000000001" customHeight="1">
      <c r="A21" s="624"/>
      <c r="B21" s="1186"/>
      <c r="C21" s="637" t="s">
        <v>28</v>
      </c>
      <c r="D21" s="902"/>
      <c r="E21" s="901" t="e">
        <f t="shared" si="6"/>
        <v>#DIV/0!</v>
      </c>
      <c r="F21" s="908" t="e">
        <f t="shared" si="0"/>
        <v>#DIV/0!</v>
      </c>
      <c r="G21" s="1189"/>
      <c r="H21" s="900" t="e">
        <f t="shared" si="1"/>
        <v>#DIV/0!</v>
      </c>
      <c r="I21" s="907">
        <f>IF(H5-D5=14," ",IF(H5-D5=13,"",0))</f>
        <v>0</v>
      </c>
      <c r="J21" s="1189"/>
      <c r="K21" s="906">
        <f>IF(H5-D5=14,"",0)</f>
        <v>0</v>
      </c>
      <c r="L21" s="905" t="e">
        <f t="shared" si="2"/>
        <v>#DIV/0!</v>
      </c>
      <c r="M21" s="624"/>
      <c r="N21" s="904" t="e">
        <f t="shared" si="3"/>
        <v>#DIV/0!</v>
      </c>
      <c r="O21" s="903">
        <f>'様式9-6'!$E$21</f>
        <v>0</v>
      </c>
      <c r="P21" s="635" t="s">
        <v>461</v>
      </c>
      <c r="Q21" s="635"/>
      <c r="R21" s="635"/>
      <c r="S21" s="635"/>
      <c r="T21" s="635"/>
      <c r="U21" s="635" t="s">
        <v>551</v>
      </c>
      <c r="V21" s="889" t="e">
        <f t="shared" si="4"/>
        <v>#DIV/0!</v>
      </c>
      <c r="W21" s="635"/>
      <c r="X21" s="635" t="s">
        <v>552</v>
      </c>
      <c r="Y21" s="889" t="e">
        <f t="shared" si="5"/>
        <v>#DIV/0!</v>
      </c>
      <c r="Z21" s="635" t="s">
        <v>550</v>
      </c>
    </row>
    <row r="22" spans="1:26" s="626" customFormat="1" ht="17.100000000000001" customHeight="1">
      <c r="A22" s="624"/>
      <c r="B22" s="1186"/>
      <c r="C22" s="637" t="s">
        <v>454</v>
      </c>
      <c r="D22" s="902"/>
      <c r="E22" s="901" t="e">
        <f t="shared" si="6"/>
        <v>#DIV/0!</v>
      </c>
      <c r="F22" s="908" t="e">
        <f t="shared" si="0"/>
        <v>#DIV/0!</v>
      </c>
      <c r="G22" s="1189"/>
      <c r="H22" s="900" t="e">
        <f t="shared" si="1"/>
        <v>#DIV/0!</v>
      </c>
      <c r="I22" s="907">
        <f>IF(H5-D5=14," ",IF(H5-D5=13,"",0))</f>
        <v>0</v>
      </c>
      <c r="J22" s="1189"/>
      <c r="K22" s="906">
        <f>IF(H5-D5=14,"",0)</f>
        <v>0</v>
      </c>
      <c r="L22" s="905" t="e">
        <f t="shared" si="2"/>
        <v>#DIV/0!</v>
      </c>
      <c r="M22" s="624"/>
      <c r="N22" s="904" t="e">
        <f t="shared" si="3"/>
        <v>#DIV/0!</v>
      </c>
      <c r="O22" s="903">
        <f>'様式9-6'!$E$22</f>
        <v>0</v>
      </c>
      <c r="P22" s="635" t="s">
        <v>462</v>
      </c>
      <c r="Q22" s="635"/>
      <c r="R22" s="635"/>
      <c r="S22" s="635"/>
      <c r="T22" s="635"/>
      <c r="U22" s="635" t="s">
        <v>551</v>
      </c>
      <c r="V22" s="889" t="e">
        <f t="shared" si="4"/>
        <v>#DIV/0!</v>
      </c>
      <c r="W22" s="635"/>
      <c r="X22" s="635" t="s">
        <v>552</v>
      </c>
      <c r="Y22" s="889" t="e">
        <f t="shared" si="5"/>
        <v>#DIV/0!</v>
      </c>
      <c r="Z22" s="635" t="s">
        <v>550</v>
      </c>
    </row>
    <row r="23" spans="1:26" s="626" customFormat="1" ht="17.100000000000001" customHeight="1">
      <c r="A23" s="624"/>
      <c r="B23" s="1186"/>
      <c r="C23" s="637" t="s">
        <v>97</v>
      </c>
      <c r="D23" s="902"/>
      <c r="E23" s="901" t="e">
        <f t="shared" si="6"/>
        <v>#DIV/0!</v>
      </c>
      <c r="F23" s="908" t="e">
        <f t="shared" si="0"/>
        <v>#DIV/0!</v>
      </c>
      <c r="G23" s="1189"/>
      <c r="H23" s="900" t="e">
        <f t="shared" si="1"/>
        <v>#DIV/0!</v>
      </c>
      <c r="I23" s="907">
        <f>IF(H5-D5=14," ",IF(H5-D5=13,"",0))</f>
        <v>0</v>
      </c>
      <c r="J23" s="1189"/>
      <c r="K23" s="906">
        <f>IF(H5-D5=14,"",0)</f>
        <v>0</v>
      </c>
      <c r="L23" s="905" t="e">
        <f t="shared" si="2"/>
        <v>#DIV/0!</v>
      </c>
      <c r="M23" s="624"/>
      <c r="N23" s="904" t="e">
        <f t="shared" si="3"/>
        <v>#DIV/0!</v>
      </c>
      <c r="O23" s="903">
        <f>'様式9-6'!$E$23</f>
        <v>0</v>
      </c>
      <c r="P23" s="635" t="s">
        <v>463</v>
      </c>
      <c r="Q23" s="635"/>
      <c r="R23" s="635"/>
      <c r="S23" s="635"/>
      <c r="T23" s="635"/>
      <c r="U23" s="635" t="s">
        <v>551</v>
      </c>
      <c r="V23" s="889" t="e">
        <f t="shared" si="4"/>
        <v>#DIV/0!</v>
      </c>
      <c r="W23" s="635"/>
      <c r="X23" s="635" t="s">
        <v>552</v>
      </c>
      <c r="Y23" s="889" t="e">
        <f t="shared" si="5"/>
        <v>#DIV/0!</v>
      </c>
      <c r="Z23" s="635" t="s">
        <v>550</v>
      </c>
    </row>
    <row r="24" spans="1:26" s="626" customFormat="1" ht="17.100000000000001" customHeight="1">
      <c r="A24" s="624"/>
      <c r="B24" s="1186"/>
      <c r="C24" s="637" t="s">
        <v>29</v>
      </c>
      <c r="D24" s="902"/>
      <c r="E24" s="901" t="e">
        <f>ROUNDDOWN((L24-D24)/($O$6-1),0)</f>
        <v>#DIV/0!</v>
      </c>
      <c r="F24" s="901" t="e">
        <f t="shared" si="0"/>
        <v>#DIV/0!</v>
      </c>
      <c r="G24" s="1189"/>
      <c r="H24" s="900" t="e">
        <f t="shared" si="1"/>
        <v>#DIV/0!</v>
      </c>
      <c r="I24" s="900">
        <f>IF(H5-D5=14," ",IF(H5-D5=13,"",0))</f>
        <v>0</v>
      </c>
      <c r="J24" s="1189"/>
      <c r="K24" s="899">
        <f>IF(H5-D5=14,"",0)</f>
        <v>0</v>
      </c>
      <c r="L24" s="898"/>
      <c r="M24" s="625"/>
      <c r="N24" s="635"/>
      <c r="O24" s="897"/>
      <c r="P24" s="635"/>
      <c r="Q24" s="635"/>
      <c r="R24" s="635"/>
      <c r="S24" s="635"/>
      <c r="T24" s="635"/>
      <c r="U24" s="635" t="s">
        <v>551</v>
      </c>
      <c r="V24" s="889" t="e">
        <f>(L24-D24)/($O$6-1)-ROUNDDOWN((L24-D24)/($O$6-1),0)</f>
        <v>#DIV/0!</v>
      </c>
      <c r="W24" s="635"/>
      <c r="X24" s="635" t="s">
        <v>552</v>
      </c>
      <c r="Y24" s="889" t="e">
        <f t="shared" si="5"/>
        <v>#DIV/0!</v>
      </c>
      <c r="Z24" s="635" t="s">
        <v>550</v>
      </c>
    </row>
    <row r="25" spans="1:26" s="626" customFormat="1" ht="17.100000000000001" customHeight="1">
      <c r="A25" s="624"/>
      <c r="B25" s="1187"/>
      <c r="C25" s="638" t="s">
        <v>713</v>
      </c>
      <c r="D25" s="896"/>
      <c r="E25" s="895"/>
      <c r="F25" s="894">
        <f t="shared" si="0"/>
        <v>0</v>
      </c>
      <c r="G25" s="1190"/>
      <c r="H25" s="893" t="e">
        <f t="shared" si="1"/>
        <v>#DIV/0!</v>
      </c>
      <c r="I25" s="892">
        <f>IF(H5-D5=14," ",IF(H5-D5=13,"",0))</f>
        <v>0</v>
      </c>
      <c r="J25" s="1190"/>
      <c r="K25" s="891">
        <f>IF(H5-D5=14,"",0)</f>
        <v>0</v>
      </c>
      <c r="L25" s="890" t="e">
        <f>D25+E25*($O$6-1)+Y25</f>
        <v>#DIV/0!</v>
      </c>
      <c r="M25" s="624"/>
      <c r="N25" s="635"/>
      <c r="O25" s="676"/>
      <c r="P25" s="635"/>
      <c r="Q25" s="635"/>
      <c r="R25" s="635"/>
      <c r="S25" s="635"/>
      <c r="T25" s="635"/>
      <c r="U25" s="635" t="s">
        <v>551</v>
      </c>
      <c r="V25" s="889" t="e">
        <f>SUM(V15:V24)</f>
        <v>#DIV/0!</v>
      </c>
      <c r="W25" s="635"/>
      <c r="X25" s="635" t="s">
        <v>552</v>
      </c>
      <c r="Y25" s="889" t="e">
        <f>SUM(Y15:Y24)*(-1)</f>
        <v>#DIV/0!</v>
      </c>
      <c r="Z25" s="635" t="s">
        <v>550</v>
      </c>
    </row>
    <row r="26" spans="1:26" s="626" customFormat="1" ht="17.100000000000001" customHeight="1" thickBot="1">
      <c r="A26" s="624"/>
      <c r="B26" s="1194" t="s">
        <v>497</v>
      </c>
      <c r="C26" s="1195"/>
      <c r="D26" s="888">
        <f>D10-D14</f>
        <v>0</v>
      </c>
      <c r="E26" s="888" t="e">
        <f>E10-E14</f>
        <v>#DIV/0!</v>
      </c>
      <c r="F26" s="888" t="e">
        <f>F10-F14</f>
        <v>#DIV/0!</v>
      </c>
      <c r="G26" s="640" t="s">
        <v>496</v>
      </c>
      <c r="H26" s="888" t="e">
        <f>H10-H14</f>
        <v>#DIV/0!</v>
      </c>
      <c r="I26" s="887">
        <f>IF(H5-D5=14," ",IF(H5-D5=13,"",I10-I14))</f>
        <v>0</v>
      </c>
      <c r="J26" s="640" t="s">
        <v>496</v>
      </c>
      <c r="K26" s="887">
        <f>IF(H5-D5=14,"",K10-K14)</f>
        <v>0</v>
      </c>
      <c r="L26" s="886" t="e">
        <f>ROUNDDOWN(L10-L14,0)</f>
        <v>#DIV/0!</v>
      </c>
      <c r="M26" s="624"/>
      <c r="N26" s="635"/>
      <c r="O26" s="885" t="s">
        <v>712</v>
      </c>
      <c r="P26" s="635"/>
      <c r="Q26" s="635"/>
      <c r="R26" s="635"/>
      <c r="S26" s="635"/>
      <c r="T26" s="635"/>
      <c r="U26" s="635"/>
      <c r="V26" s="678"/>
      <c r="W26" s="635"/>
      <c r="X26" s="635"/>
      <c r="Y26" s="678"/>
      <c r="Z26" s="635"/>
    </row>
    <row r="27" spans="1:26">
      <c r="A27" s="41"/>
      <c r="B27" s="41"/>
      <c r="C27" s="661" t="s">
        <v>711</v>
      </c>
      <c r="D27" s="661"/>
      <c r="E27" s="7"/>
      <c r="F27" s="7"/>
      <c r="G27" s="7"/>
      <c r="H27" s="7"/>
      <c r="I27" s="41"/>
      <c r="J27" s="41"/>
      <c r="K27" s="41"/>
      <c r="L27" s="41"/>
      <c r="M27" s="25"/>
      <c r="O27" s="679" t="s">
        <v>710</v>
      </c>
    </row>
    <row r="28" spans="1:26">
      <c r="A28" s="41"/>
      <c r="B28" s="41"/>
      <c r="C28" s="661" t="s">
        <v>525</v>
      </c>
      <c r="D28" s="661"/>
      <c r="E28" s="7"/>
      <c r="F28" s="7"/>
      <c r="G28" s="7"/>
      <c r="H28" s="7"/>
      <c r="I28" s="41"/>
      <c r="J28" s="41"/>
      <c r="K28" s="41"/>
      <c r="L28" s="41"/>
      <c r="M28" s="25"/>
    </row>
    <row r="29" spans="1:26">
      <c r="A29" s="41"/>
      <c r="B29" s="41"/>
      <c r="C29" s="661" t="s">
        <v>528</v>
      </c>
      <c r="D29" s="661"/>
      <c r="E29" s="7"/>
      <c r="F29" s="7"/>
      <c r="G29" s="7"/>
      <c r="H29" s="7"/>
      <c r="I29" s="41"/>
      <c r="J29" s="41"/>
      <c r="K29" s="41"/>
      <c r="L29" s="41"/>
      <c r="M29" s="25"/>
    </row>
    <row r="30" spans="1:26">
      <c r="C30" s="43" t="s">
        <v>530</v>
      </c>
      <c r="D30" s="43"/>
      <c r="E30" s="44"/>
      <c r="F30" s="44"/>
      <c r="G30" s="44"/>
      <c r="H30" s="44"/>
      <c r="I30" s="44"/>
      <c r="J30" s="44"/>
      <c r="K30" s="44"/>
      <c r="L30" s="44"/>
      <c r="M30" s="44"/>
    </row>
    <row r="31" spans="1:26">
      <c r="A31" s="556"/>
      <c r="B31" s="556"/>
      <c r="C31" s="661" t="s">
        <v>531</v>
      </c>
      <c r="D31" s="661"/>
      <c r="E31" s="662"/>
      <c r="F31" s="662"/>
      <c r="G31" s="662"/>
      <c r="H31" s="662"/>
      <c r="I31" s="662"/>
      <c r="J31" s="662"/>
      <c r="K31" s="662"/>
      <c r="L31" s="662"/>
      <c r="M31" s="662"/>
    </row>
    <row r="32" spans="1:26">
      <c r="C32" s="43" t="s">
        <v>541</v>
      </c>
      <c r="D32" s="43"/>
    </row>
    <row r="33" spans="1:13">
      <c r="C33" s="43" t="s">
        <v>529</v>
      </c>
      <c r="D33" s="43"/>
    </row>
    <row r="34" spans="1:13">
      <c r="A34" s="1192" t="s">
        <v>783</v>
      </c>
      <c r="B34" s="1193"/>
      <c r="C34" s="1193"/>
      <c r="D34" s="1193"/>
      <c r="E34" s="1193"/>
      <c r="F34" s="1193"/>
      <c r="G34" s="1193"/>
      <c r="M34" s="9" t="str">
        <f>様式7!$F$4</f>
        <v>○○○○○○○○○○○ＥＳＣＯ事業</v>
      </c>
    </row>
  </sheetData>
  <mergeCells count="15">
    <mergeCell ref="I1:J1"/>
    <mergeCell ref="A34:G34"/>
    <mergeCell ref="B26:C26"/>
    <mergeCell ref="G15:G25"/>
    <mergeCell ref="J15:J25"/>
    <mergeCell ref="B15:B25"/>
    <mergeCell ref="L5:L6"/>
    <mergeCell ref="G5:G6"/>
    <mergeCell ref="J5:J6"/>
    <mergeCell ref="B11:B12"/>
    <mergeCell ref="B8:B9"/>
    <mergeCell ref="G11:G12"/>
    <mergeCell ref="G8:G9"/>
    <mergeCell ref="J8:J9"/>
    <mergeCell ref="J11:J13"/>
  </mergeCells>
  <phoneticPr fontId="5"/>
  <conditionalFormatting sqref="D25">
    <cfRule type="cellIs" dxfId="8" priority="9" operator="greaterThan">
      <formula>$D$26</formula>
    </cfRule>
  </conditionalFormatting>
  <conditionalFormatting sqref="E25">
    <cfRule type="cellIs" dxfId="7" priority="8" operator="greaterThan">
      <formula>$E$26</formula>
    </cfRule>
  </conditionalFormatting>
  <conditionalFormatting sqref="F25">
    <cfRule type="cellIs" dxfId="6" priority="7" operator="greaterThan">
      <formula>$F$26</formula>
    </cfRule>
  </conditionalFormatting>
  <conditionalFormatting sqref="H25">
    <cfRule type="cellIs" dxfId="5" priority="6" operator="greaterThan">
      <formula>$H$26</formula>
    </cfRule>
  </conditionalFormatting>
  <conditionalFormatting sqref="I25">
    <cfRule type="cellIs" dxfId="4" priority="5" operator="greaterThan">
      <formula>$I$26</formula>
    </cfRule>
  </conditionalFormatting>
  <conditionalFormatting sqref="K25">
    <cfRule type="cellIs" dxfId="3" priority="4" operator="greaterThan">
      <formula>$K$26</formula>
    </cfRule>
  </conditionalFormatting>
  <conditionalFormatting sqref="K13">
    <cfRule type="expression" dxfId="2" priority="3">
      <formula>O6=15</formula>
    </cfRule>
  </conditionalFormatting>
  <conditionalFormatting sqref="L26">
    <cfRule type="cellIs" dxfId="1" priority="2" operator="notEqual">
      <formula>$D$26+$E$26*($O$6-1)+$I$26*(15-$O$6)</formula>
    </cfRule>
  </conditionalFormatting>
  <conditionalFormatting sqref="L14">
    <cfRule type="cellIs" dxfId="0" priority="1" operator="notEqual">
      <formula>$D$14*1+$E$14*($O$6-1)</formula>
    </cfRule>
  </conditionalFormatting>
  <printOptions horizontalCentered="1"/>
  <pageMargins left="0.51181102362204722" right="0.51181102362204722" top="0.94488188976377963" bottom="0.55118110236220474" header="0.31496062992125984" footer="0.31496062992125984"/>
  <pageSetup paperSize="9" scale="9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39"/>
  <sheetViews>
    <sheetView view="pageBreakPreview" topLeftCell="A7" zoomScaleNormal="100" zoomScaleSheetLayoutView="100" workbookViewId="0">
      <selection activeCell="P6" sqref="P6"/>
    </sheetView>
  </sheetViews>
  <sheetFormatPr defaultRowHeight="13.2"/>
  <cols>
    <col min="9" max="12" width="9.10937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9.2">
      <c r="A3" s="1197" t="s">
        <v>406</v>
      </c>
      <c r="B3" s="1197"/>
      <c r="C3" s="1197"/>
      <c r="D3" s="1197"/>
      <c r="E3" s="1197"/>
      <c r="F3" s="1197"/>
      <c r="G3" s="1197"/>
      <c r="H3" s="1197"/>
      <c r="I3" s="1197"/>
      <c r="J3" s="1197"/>
      <c r="K3" s="1197"/>
      <c r="L3" s="1197"/>
      <c r="M3" s="1197"/>
      <c r="N3" s="1197"/>
      <c r="O3" s="1197"/>
    </row>
    <row r="4" spans="1:15" ht="16.2">
      <c r="A4" s="1"/>
      <c r="B4" s="1"/>
      <c r="C4" s="1"/>
      <c r="D4" s="45"/>
      <c r="E4" s="1"/>
      <c r="F4" s="1"/>
      <c r="G4" s="1"/>
      <c r="H4" s="1"/>
      <c r="I4" s="1"/>
      <c r="J4" s="1"/>
      <c r="K4" s="1"/>
      <c r="L4" s="1"/>
      <c r="M4" s="1"/>
      <c r="N4" s="1"/>
    </row>
    <row r="5" spans="1:15">
      <c r="A5" s="1"/>
      <c r="B5" s="8"/>
      <c r="C5" s="1"/>
      <c r="D5" s="1"/>
      <c r="E5" s="1"/>
      <c r="F5" s="1"/>
      <c r="G5" s="1"/>
      <c r="H5" s="1"/>
      <c r="I5" s="1"/>
      <c r="J5" s="1"/>
      <c r="K5" s="1"/>
      <c r="L5" s="1"/>
      <c r="M5" s="1"/>
      <c r="N5" s="1"/>
    </row>
    <row r="6" spans="1:15">
      <c r="A6" s="1"/>
      <c r="B6" s="1198" t="s">
        <v>624</v>
      </c>
      <c r="C6" s="1199"/>
      <c r="D6" s="1199"/>
      <c r="E6" s="1199"/>
      <c r="F6" s="1199"/>
      <c r="G6" s="1199"/>
      <c r="H6" s="1199"/>
      <c r="I6" s="1199"/>
      <c r="J6" s="1199"/>
      <c r="K6" s="1199"/>
      <c r="L6" s="1199"/>
      <c r="M6" s="1199"/>
      <c r="N6" s="1200"/>
    </row>
    <row r="7" spans="1:15">
      <c r="A7" s="1"/>
      <c r="B7" s="1201"/>
      <c r="C7" s="1202"/>
      <c r="D7" s="1202"/>
      <c r="E7" s="1202"/>
      <c r="F7" s="1202"/>
      <c r="G7" s="1202"/>
      <c r="H7" s="1202"/>
      <c r="I7" s="1202"/>
      <c r="J7" s="1202"/>
      <c r="K7" s="1202"/>
      <c r="L7" s="1202"/>
      <c r="M7" s="1202"/>
      <c r="N7" s="1203"/>
    </row>
    <row r="8" spans="1:15">
      <c r="A8" s="1"/>
      <c r="B8" s="1201"/>
      <c r="C8" s="1202"/>
      <c r="D8" s="1202"/>
      <c r="E8" s="1202"/>
      <c r="F8" s="1202"/>
      <c r="G8" s="1202"/>
      <c r="H8" s="1202"/>
      <c r="I8" s="1202"/>
      <c r="J8" s="1202"/>
      <c r="K8" s="1202"/>
      <c r="L8" s="1202"/>
      <c r="M8" s="1202"/>
      <c r="N8" s="1203"/>
    </row>
    <row r="9" spans="1:15">
      <c r="A9" s="1"/>
      <c r="B9" s="1201"/>
      <c r="C9" s="1202"/>
      <c r="D9" s="1202"/>
      <c r="E9" s="1202"/>
      <c r="F9" s="1202"/>
      <c r="G9" s="1202"/>
      <c r="H9" s="1202"/>
      <c r="I9" s="1202"/>
      <c r="J9" s="1202"/>
      <c r="K9" s="1202"/>
      <c r="L9" s="1202"/>
      <c r="M9" s="1202"/>
      <c r="N9" s="1203"/>
    </row>
    <row r="10" spans="1:15">
      <c r="A10" s="1"/>
      <c r="B10" s="1201"/>
      <c r="C10" s="1202"/>
      <c r="D10" s="1202"/>
      <c r="E10" s="1202"/>
      <c r="F10" s="1202"/>
      <c r="G10" s="1202"/>
      <c r="H10" s="1202"/>
      <c r="I10" s="1202"/>
      <c r="J10" s="1202"/>
      <c r="K10" s="1202"/>
      <c r="L10" s="1202"/>
      <c r="M10" s="1202"/>
      <c r="N10" s="1203"/>
    </row>
    <row r="11" spans="1:15">
      <c r="A11" s="1"/>
      <c r="B11" s="1201"/>
      <c r="C11" s="1202"/>
      <c r="D11" s="1202"/>
      <c r="E11" s="1202"/>
      <c r="F11" s="1202"/>
      <c r="G11" s="1202"/>
      <c r="H11" s="1202"/>
      <c r="I11" s="1202"/>
      <c r="J11" s="1202"/>
      <c r="K11" s="1202"/>
      <c r="L11" s="1202"/>
      <c r="M11" s="1202"/>
      <c r="N11" s="1203"/>
    </row>
    <row r="12" spans="1:15">
      <c r="A12" s="1"/>
      <c r="B12" s="1201"/>
      <c r="C12" s="1202"/>
      <c r="D12" s="1202"/>
      <c r="E12" s="1202"/>
      <c r="F12" s="1202"/>
      <c r="G12" s="1202"/>
      <c r="H12" s="1202"/>
      <c r="I12" s="1202"/>
      <c r="J12" s="1202"/>
      <c r="K12" s="1202"/>
      <c r="L12" s="1202"/>
      <c r="M12" s="1202"/>
      <c r="N12" s="1203"/>
    </row>
    <row r="13" spans="1:15">
      <c r="A13" s="1"/>
      <c r="B13" s="1201"/>
      <c r="C13" s="1202"/>
      <c r="D13" s="1202"/>
      <c r="E13" s="1202"/>
      <c r="F13" s="1202"/>
      <c r="G13" s="1202"/>
      <c r="H13" s="1202"/>
      <c r="I13" s="1202"/>
      <c r="J13" s="1202"/>
      <c r="K13" s="1202"/>
      <c r="L13" s="1202"/>
      <c r="M13" s="1202"/>
      <c r="N13" s="1203"/>
    </row>
    <row r="14" spans="1:15">
      <c r="A14" s="1"/>
      <c r="B14" s="1201"/>
      <c r="C14" s="1202"/>
      <c r="D14" s="1202"/>
      <c r="E14" s="1202"/>
      <c r="F14" s="1202"/>
      <c r="G14" s="1202"/>
      <c r="H14" s="1202"/>
      <c r="I14" s="1202"/>
      <c r="J14" s="1202"/>
      <c r="K14" s="1202"/>
      <c r="L14" s="1202"/>
      <c r="M14" s="1202"/>
      <c r="N14" s="1203"/>
    </row>
    <row r="15" spans="1:15">
      <c r="A15" s="1"/>
      <c r="B15" s="1201"/>
      <c r="C15" s="1202"/>
      <c r="D15" s="1202"/>
      <c r="E15" s="1202"/>
      <c r="F15" s="1202"/>
      <c r="G15" s="1202"/>
      <c r="H15" s="1202"/>
      <c r="I15" s="1202"/>
      <c r="J15" s="1202"/>
      <c r="K15" s="1202"/>
      <c r="L15" s="1202"/>
      <c r="M15" s="1202"/>
      <c r="N15" s="1203"/>
    </row>
    <row r="16" spans="1:15">
      <c r="A16" s="1"/>
      <c r="B16" s="1201"/>
      <c r="C16" s="1202"/>
      <c r="D16" s="1202"/>
      <c r="E16" s="1202"/>
      <c r="F16" s="1202"/>
      <c r="G16" s="1202"/>
      <c r="H16" s="1202"/>
      <c r="I16" s="1202"/>
      <c r="J16" s="1202"/>
      <c r="K16" s="1202"/>
      <c r="L16" s="1202"/>
      <c r="M16" s="1202"/>
      <c r="N16" s="1203"/>
    </row>
    <row r="17" spans="1:15">
      <c r="A17" s="1"/>
      <c r="B17" s="1201"/>
      <c r="C17" s="1202"/>
      <c r="D17" s="1202"/>
      <c r="E17" s="1202"/>
      <c r="F17" s="1202"/>
      <c r="G17" s="1202"/>
      <c r="H17" s="1202"/>
      <c r="I17" s="1202"/>
      <c r="J17" s="1202"/>
      <c r="K17" s="1202"/>
      <c r="L17" s="1202"/>
      <c r="M17" s="1202"/>
      <c r="N17" s="1203"/>
    </row>
    <row r="18" spans="1:15">
      <c r="A18" s="1"/>
      <c r="B18" s="1201"/>
      <c r="C18" s="1202"/>
      <c r="D18" s="1202"/>
      <c r="E18" s="1202"/>
      <c r="F18" s="1202"/>
      <c r="G18" s="1202"/>
      <c r="H18" s="1202"/>
      <c r="I18" s="1202"/>
      <c r="J18" s="1202"/>
      <c r="K18" s="1202"/>
      <c r="L18" s="1202"/>
      <c r="M18" s="1202"/>
      <c r="N18" s="1203"/>
    </row>
    <row r="19" spans="1:15">
      <c r="A19" s="1"/>
      <c r="B19" s="1201"/>
      <c r="C19" s="1202"/>
      <c r="D19" s="1202"/>
      <c r="E19" s="1202"/>
      <c r="F19" s="1202"/>
      <c r="G19" s="1202"/>
      <c r="H19" s="1202"/>
      <c r="I19" s="1202"/>
      <c r="J19" s="1202"/>
      <c r="K19" s="1202"/>
      <c r="L19" s="1202"/>
      <c r="M19" s="1202"/>
      <c r="N19" s="1203"/>
    </row>
    <row r="20" spans="1:15">
      <c r="A20" s="1"/>
      <c r="B20" s="1201"/>
      <c r="C20" s="1202"/>
      <c r="D20" s="1202"/>
      <c r="E20" s="1202"/>
      <c r="F20" s="1202"/>
      <c r="G20" s="1202"/>
      <c r="H20" s="1202"/>
      <c r="I20" s="1202"/>
      <c r="J20" s="1202"/>
      <c r="K20" s="1202"/>
      <c r="L20" s="1202"/>
      <c r="M20" s="1202"/>
      <c r="N20" s="1203"/>
    </row>
    <row r="21" spans="1:15">
      <c r="A21" s="1"/>
      <c r="B21" s="1201"/>
      <c r="C21" s="1202"/>
      <c r="D21" s="1202"/>
      <c r="E21" s="1202"/>
      <c r="F21" s="1202"/>
      <c r="G21" s="1202"/>
      <c r="H21" s="1202"/>
      <c r="I21" s="1202"/>
      <c r="J21" s="1202"/>
      <c r="K21" s="1202"/>
      <c r="L21" s="1202"/>
      <c r="M21" s="1202"/>
      <c r="N21" s="1203"/>
    </row>
    <row r="22" spans="1:15">
      <c r="A22" s="1"/>
      <c r="B22" s="1201"/>
      <c r="C22" s="1202"/>
      <c r="D22" s="1202"/>
      <c r="E22" s="1202"/>
      <c r="F22" s="1202"/>
      <c r="G22" s="1202"/>
      <c r="H22" s="1202"/>
      <c r="I22" s="1202"/>
      <c r="J22" s="1202"/>
      <c r="K22" s="1202"/>
      <c r="L22" s="1202"/>
      <c r="M22" s="1202"/>
      <c r="N22" s="1203"/>
    </row>
    <row r="23" spans="1:15">
      <c r="A23" s="1"/>
      <c r="B23" s="1201"/>
      <c r="C23" s="1202"/>
      <c r="D23" s="1202"/>
      <c r="E23" s="1202"/>
      <c r="F23" s="1202"/>
      <c r="G23" s="1202"/>
      <c r="H23" s="1202"/>
      <c r="I23" s="1202"/>
      <c r="J23" s="1202"/>
      <c r="K23" s="1202"/>
      <c r="L23" s="1202"/>
      <c r="M23" s="1202"/>
      <c r="N23" s="1203"/>
    </row>
    <row r="24" spans="1:15">
      <c r="A24" s="1"/>
      <c r="B24" s="1201"/>
      <c r="C24" s="1202"/>
      <c r="D24" s="1202"/>
      <c r="E24" s="1202"/>
      <c r="F24" s="1202"/>
      <c r="G24" s="1202"/>
      <c r="H24" s="1202"/>
      <c r="I24" s="1202"/>
      <c r="J24" s="1202"/>
      <c r="K24" s="1202"/>
      <c r="L24" s="1202"/>
      <c r="M24" s="1202"/>
      <c r="N24" s="1203"/>
    </row>
    <row r="25" spans="1:15">
      <c r="A25" s="1"/>
      <c r="B25" s="1201"/>
      <c r="C25" s="1202"/>
      <c r="D25" s="1202"/>
      <c r="E25" s="1202"/>
      <c r="F25" s="1202"/>
      <c r="G25" s="1202"/>
      <c r="H25" s="1202"/>
      <c r="I25" s="1202"/>
      <c r="J25" s="1202"/>
      <c r="K25" s="1202"/>
      <c r="L25" s="1202"/>
      <c r="M25" s="1202"/>
      <c r="N25" s="1203"/>
    </row>
    <row r="26" spans="1:15">
      <c r="A26" s="1"/>
      <c r="B26" s="1201"/>
      <c r="C26" s="1202"/>
      <c r="D26" s="1202"/>
      <c r="E26" s="1202"/>
      <c r="F26" s="1202"/>
      <c r="G26" s="1202"/>
      <c r="H26" s="1202"/>
      <c r="I26" s="1202"/>
      <c r="J26" s="1202"/>
      <c r="K26" s="1202"/>
      <c r="L26" s="1202"/>
      <c r="M26" s="1202"/>
      <c r="N26" s="1203"/>
    </row>
    <row r="27" spans="1:15">
      <c r="A27" s="1"/>
      <c r="B27" s="1201"/>
      <c r="C27" s="1202"/>
      <c r="D27" s="1202"/>
      <c r="E27" s="1202"/>
      <c r="F27" s="1202"/>
      <c r="G27" s="1202"/>
      <c r="H27" s="1202"/>
      <c r="I27" s="1202"/>
      <c r="J27" s="1202"/>
      <c r="K27" s="1202"/>
      <c r="L27" s="1202"/>
      <c r="M27" s="1202"/>
      <c r="N27" s="1203"/>
    </row>
    <row r="28" spans="1:15">
      <c r="A28" s="1"/>
      <c r="B28" s="1201"/>
      <c r="C28" s="1202"/>
      <c r="D28" s="1202"/>
      <c r="E28" s="1202"/>
      <c r="F28" s="1202"/>
      <c r="G28" s="1202"/>
      <c r="H28" s="1202"/>
      <c r="I28" s="1202"/>
      <c r="J28" s="1202"/>
      <c r="K28" s="1202"/>
      <c r="L28" s="1202"/>
      <c r="M28" s="1202"/>
      <c r="N28" s="1203"/>
    </row>
    <row r="29" spans="1:15">
      <c r="A29" s="1"/>
      <c r="B29" s="1201"/>
      <c r="C29" s="1202"/>
      <c r="D29" s="1202"/>
      <c r="E29" s="1202"/>
      <c r="F29" s="1202"/>
      <c r="G29" s="1202"/>
      <c r="H29" s="1202"/>
      <c r="I29" s="1202"/>
      <c r="J29" s="1202"/>
      <c r="K29" s="1202"/>
      <c r="L29" s="1202"/>
      <c r="M29" s="1202"/>
      <c r="N29" s="1203"/>
    </row>
    <row r="30" spans="1:15">
      <c r="A30" s="1"/>
      <c r="B30" s="1201"/>
      <c r="C30" s="1202"/>
      <c r="D30" s="1202"/>
      <c r="E30" s="1202"/>
      <c r="F30" s="1202"/>
      <c r="G30" s="1202"/>
      <c r="H30" s="1202"/>
      <c r="I30" s="1202"/>
      <c r="J30" s="1202"/>
      <c r="K30" s="1202"/>
      <c r="L30" s="1202"/>
      <c r="M30" s="1202"/>
      <c r="N30" s="1203"/>
      <c r="O30" s="43"/>
    </row>
    <row r="31" spans="1:15">
      <c r="A31" s="1"/>
      <c r="B31" s="1201"/>
      <c r="C31" s="1202"/>
      <c r="D31" s="1202"/>
      <c r="E31" s="1202"/>
      <c r="F31" s="1202"/>
      <c r="G31" s="1202"/>
      <c r="H31" s="1202"/>
      <c r="I31" s="1202"/>
      <c r="J31" s="1202"/>
      <c r="K31" s="1202"/>
      <c r="L31" s="1202"/>
      <c r="M31" s="1202"/>
      <c r="N31" s="1203"/>
    </row>
    <row r="32" spans="1:15">
      <c r="B32" s="1201"/>
      <c r="C32" s="1202"/>
      <c r="D32" s="1202"/>
      <c r="E32" s="1202"/>
      <c r="F32" s="1202"/>
      <c r="G32" s="1202"/>
      <c r="H32" s="1202"/>
      <c r="I32" s="1202"/>
      <c r="J32" s="1202"/>
      <c r="K32" s="1202"/>
      <c r="L32" s="1202"/>
      <c r="M32" s="1202"/>
      <c r="N32" s="1203"/>
    </row>
    <row r="33" spans="1:15">
      <c r="B33" s="1201"/>
      <c r="C33" s="1202"/>
      <c r="D33" s="1202"/>
      <c r="E33" s="1202"/>
      <c r="F33" s="1202"/>
      <c r="G33" s="1202"/>
      <c r="H33" s="1202"/>
      <c r="I33" s="1202"/>
      <c r="J33" s="1202"/>
      <c r="K33" s="1202"/>
      <c r="L33" s="1202"/>
      <c r="M33" s="1202"/>
      <c r="N33" s="1203"/>
    </row>
    <row r="34" spans="1:15">
      <c r="B34" s="1201"/>
      <c r="C34" s="1202"/>
      <c r="D34" s="1202"/>
      <c r="E34" s="1202"/>
      <c r="F34" s="1202"/>
      <c r="G34" s="1202"/>
      <c r="H34" s="1202"/>
      <c r="I34" s="1202"/>
      <c r="J34" s="1202"/>
      <c r="K34" s="1202"/>
      <c r="L34" s="1202"/>
      <c r="M34" s="1202"/>
      <c r="N34" s="1203"/>
    </row>
    <row r="35" spans="1:15">
      <c r="B35" s="1204"/>
      <c r="C35" s="1205"/>
      <c r="D35" s="1205"/>
      <c r="E35" s="1205"/>
      <c r="F35" s="1205"/>
      <c r="G35" s="1205"/>
      <c r="H35" s="1205"/>
      <c r="I35" s="1205"/>
      <c r="J35" s="1205"/>
      <c r="K35" s="1205"/>
      <c r="L35" s="1205"/>
      <c r="M35" s="1205"/>
      <c r="N35" s="1206"/>
    </row>
    <row r="37" spans="1:15">
      <c r="A37" s="1196" t="s">
        <v>783</v>
      </c>
      <c r="B37" s="1196"/>
      <c r="C37" s="1196"/>
      <c r="D37" s="1196"/>
      <c r="E37" s="1196"/>
      <c r="F37" s="1196"/>
      <c r="G37" s="1196"/>
      <c r="H37" s="1196"/>
      <c r="I37" s="1196"/>
      <c r="J37" s="1196"/>
      <c r="K37" s="1196"/>
      <c r="L37" s="1196"/>
      <c r="M37" s="1196"/>
      <c r="N37" s="1196"/>
      <c r="O37" s="1196"/>
    </row>
    <row r="39" spans="1:15">
      <c r="O39" s="9" t="str">
        <f>様式7!$F$4</f>
        <v>○○○○○○○○○○○ＥＳＣＯ事業</v>
      </c>
    </row>
  </sheetData>
  <mergeCells count="3">
    <mergeCell ref="A37:O37"/>
    <mergeCell ref="A3:O3"/>
    <mergeCell ref="B6:N35"/>
  </mergeCells>
  <phoneticPr fontId="5"/>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0"/>
  <sheetViews>
    <sheetView view="pageBreakPreview" zoomScale="85" zoomScaleNormal="100" zoomScaleSheetLayoutView="85" workbookViewId="0">
      <selection activeCell="U33" sqref="U33"/>
    </sheetView>
  </sheetViews>
  <sheetFormatPr defaultRowHeight="13.2"/>
  <cols>
    <col min="1" max="1" width="1.6640625" customWidth="1"/>
    <col min="2" max="2" width="6.109375" customWidth="1"/>
    <col min="3" max="4" width="3.6640625" customWidth="1"/>
    <col min="5" max="5" width="27.6640625" customWidth="1"/>
    <col min="6" max="9" width="14.33203125" customWidth="1"/>
    <col min="10" max="10" width="5.109375" bestFit="1" customWidth="1"/>
    <col min="11" max="12" width="13.6640625" customWidth="1"/>
    <col min="13" max="13" width="5.109375" customWidth="1"/>
    <col min="14" max="15" width="13.6640625" customWidth="1"/>
    <col min="16" max="16" width="1.6640625" customWidth="1"/>
    <col min="17" max="17" width="1.33203125" customWidth="1"/>
  </cols>
  <sheetData>
    <row r="1" spans="2:19" ht="19.2">
      <c r="B1" s="947" t="s">
        <v>720</v>
      </c>
      <c r="C1" s="948"/>
      <c r="D1" s="948"/>
      <c r="E1" s="948"/>
      <c r="F1" s="948"/>
      <c r="G1" s="765" t="s">
        <v>721</v>
      </c>
      <c r="H1" s="764" t="s">
        <v>722</v>
      </c>
      <c r="I1" s="1213" t="s">
        <v>716</v>
      </c>
      <c r="J1" s="1213"/>
      <c r="K1" s="766">
        <f>'様式9-7'!O6</f>
        <v>1</v>
      </c>
      <c r="L1" s="764"/>
      <c r="M1" s="764"/>
    </row>
    <row r="2" spans="2:19">
      <c r="H2" s="1"/>
      <c r="I2" s="1"/>
      <c r="J2" s="658"/>
      <c r="K2" s="401" t="s">
        <v>467</v>
      </c>
      <c r="L2" s="1"/>
      <c r="M2" s="734"/>
      <c r="N2" s="641" t="s">
        <v>498</v>
      </c>
      <c r="O2" s="47" t="s">
        <v>499</v>
      </c>
    </row>
    <row r="3" spans="2:19" ht="5.0999999999999996" customHeight="1" thickBot="1">
      <c r="H3" s="1"/>
      <c r="I3" s="1"/>
      <c r="J3" s="1"/>
      <c r="K3" s="1"/>
      <c r="L3" s="1"/>
      <c r="O3" s="47"/>
    </row>
    <row r="4" spans="2:19" s="43" customFormat="1" ht="13.5" customHeight="1">
      <c r="B4" s="48"/>
      <c r="C4" s="49"/>
      <c r="D4" s="49"/>
      <c r="E4" s="276" t="s">
        <v>731</v>
      </c>
      <c r="F4" s="574">
        <f>H4-2</f>
        <v>-1</v>
      </c>
      <c r="G4" s="949">
        <f>H4-1</f>
        <v>0</v>
      </c>
      <c r="H4" s="950">
        <f>'様式9-7'!E5</f>
        <v>1</v>
      </c>
      <c r="I4" s="951">
        <f>F4+3</f>
        <v>2</v>
      </c>
      <c r="J4" s="1214" t="s">
        <v>392</v>
      </c>
      <c r="K4" s="950">
        <f>'様式9-7'!H5</f>
        <v>0</v>
      </c>
      <c r="L4" s="951">
        <f>IF(K4-G4=14," ",IF(K4-G4=13,"",K4+1))</f>
        <v>1</v>
      </c>
      <c r="M4" s="1214" t="s">
        <v>392</v>
      </c>
      <c r="N4" s="50">
        <f>IF(K4-G4=14,"",G4+14)</f>
        <v>14</v>
      </c>
      <c r="O4" s="51" t="s">
        <v>22</v>
      </c>
    </row>
    <row r="5" spans="2:19" s="43" customFormat="1" ht="13.5" customHeight="1" thickBot="1">
      <c r="B5" s="52" t="s">
        <v>30</v>
      </c>
      <c r="C5" s="53"/>
      <c r="D5" s="53"/>
      <c r="E5" s="1071" t="s">
        <v>740</v>
      </c>
      <c r="F5" s="275" t="s">
        <v>427</v>
      </c>
      <c r="G5" s="274" t="s">
        <v>465</v>
      </c>
      <c r="H5" s="274" t="s">
        <v>466</v>
      </c>
      <c r="I5" s="274" t="s">
        <v>723</v>
      </c>
      <c r="J5" s="1215"/>
      <c r="K5" s="572" t="s">
        <v>741</v>
      </c>
      <c r="L5" s="572" t="str">
        <f>IF(K4-G4=14," ",IF(K4-G4=13,"","ESCOｻｰﾋﾞｽ終了翌年度"))</f>
        <v>ESCOｻｰﾋﾞｽ終了翌年度</v>
      </c>
      <c r="M5" s="1215"/>
      <c r="N5" s="54" t="str">
        <f>IF(K4-G4=14,"","ESCOｻｰﾋﾞｽ15年目")</f>
        <v>ESCOｻｰﾋﾞｽ15年目</v>
      </c>
      <c r="O5" s="55"/>
    </row>
    <row r="6" spans="2:19" s="43" customFormat="1" ht="13.5" customHeight="1" thickTop="1">
      <c r="B6" s="1216" t="s">
        <v>31</v>
      </c>
      <c r="C6" s="56" t="s">
        <v>32</v>
      </c>
      <c r="D6" s="57"/>
      <c r="E6" s="277"/>
      <c r="F6" s="580" t="s">
        <v>427</v>
      </c>
      <c r="G6" s="581">
        <f>G7</f>
        <v>0</v>
      </c>
      <c r="H6" s="581" t="e">
        <f>H7</f>
        <v>#DIV/0!</v>
      </c>
      <c r="I6" s="581" t="e">
        <f>I7</f>
        <v>#DIV/0!</v>
      </c>
      <c r="J6" s="1217" t="s">
        <v>392</v>
      </c>
      <c r="K6" s="581" t="e">
        <f>K7</f>
        <v>#DIV/0!</v>
      </c>
      <c r="L6" s="581">
        <f>IF(K4-G4=14," ",IF(K4-G4=13,"",0))</f>
        <v>0</v>
      </c>
      <c r="M6" s="1220" t="s">
        <v>392</v>
      </c>
      <c r="N6" s="582">
        <f>IF(K4-G4=14,"",0)</f>
        <v>0</v>
      </c>
      <c r="O6" s="583" t="e">
        <f>H6*(K4-H4+1)+G6</f>
        <v>#DIV/0!</v>
      </c>
    </row>
    <row r="7" spans="2:19" s="43" customFormat="1" ht="13.5" customHeight="1">
      <c r="B7" s="1208"/>
      <c r="C7" s="46"/>
      <c r="D7" s="58" t="s">
        <v>724</v>
      </c>
      <c r="E7" s="278"/>
      <c r="F7" s="584" t="s">
        <v>427</v>
      </c>
      <c r="G7" s="585">
        <f>SUM(G8:G18)</f>
        <v>0</v>
      </c>
      <c r="H7" s="585" t="e">
        <f>SUM(H8:H18)</f>
        <v>#DIV/0!</v>
      </c>
      <c r="I7" s="586" t="e">
        <f>SUM(I8:I18)</f>
        <v>#DIV/0!</v>
      </c>
      <c r="J7" s="1218"/>
      <c r="K7" s="586" t="e">
        <f>SUM(K8:K18)</f>
        <v>#DIV/0!</v>
      </c>
      <c r="L7" s="586">
        <f>IF(K4-G4=14," ",IF(K4-G4=13,"",0))</f>
        <v>0</v>
      </c>
      <c r="M7" s="1211"/>
      <c r="N7" s="587">
        <f>IF(K4-G4=14,"",0)</f>
        <v>0</v>
      </c>
      <c r="O7" s="588" t="e">
        <f>H7*(K4-H4+1)+G7</f>
        <v>#DIV/0!</v>
      </c>
      <c r="Q7" s="42"/>
      <c r="R7" s="42"/>
    </row>
    <row r="8" spans="2:19" s="43" customFormat="1" ht="13.5" customHeight="1">
      <c r="B8" s="1208"/>
      <c r="C8" s="46"/>
      <c r="D8" s="46"/>
      <c r="E8" s="279" t="s">
        <v>33</v>
      </c>
      <c r="F8" s="589" t="s">
        <v>427</v>
      </c>
      <c r="G8" s="652">
        <f>'様式9-7'!D15</f>
        <v>0</v>
      </c>
      <c r="H8" s="652" t="e">
        <f>'様式9-7'!E15</f>
        <v>#DIV/0!</v>
      </c>
      <c r="I8" s="590" t="e">
        <f t="shared" ref="I8:I18" si="0">H8</f>
        <v>#DIV/0!</v>
      </c>
      <c r="J8" s="1218"/>
      <c r="K8" s="652" t="e">
        <f>'様式9-7'!H15</f>
        <v>#DIV/0!</v>
      </c>
      <c r="L8" s="590">
        <f>IF(K4-G4=14," ",IF(K4-G4=13,"",0))</f>
        <v>0</v>
      </c>
      <c r="M8" s="1211"/>
      <c r="N8" s="591">
        <f>IF(K4-G4=14,"",0)</f>
        <v>0</v>
      </c>
      <c r="O8" s="592" t="e">
        <f>H8*(K4-H4+1)+G8</f>
        <v>#DIV/0!</v>
      </c>
      <c r="Q8" s="42"/>
    </row>
    <row r="9" spans="2:19" s="43" customFormat="1" ht="13.5" customHeight="1">
      <c r="B9" s="1208"/>
      <c r="C9" s="59"/>
      <c r="D9" s="59"/>
      <c r="E9" s="280" t="s">
        <v>34</v>
      </c>
      <c r="F9" s="593" t="s">
        <v>427</v>
      </c>
      <c r="G9" s="653">
        <f>'様式9-7'!D16</f>
        <v>0</v>
      </c>
      <c r="H9" s="653" t="e">
        <f>'様式9-7'!E16</f>
        <v>#DIV/0!</v>
      </c>
      <c r="I9" s="594" t="e">
        <f t="shared" si="0"/>
        <v>#DIV/0!</v>
      </c>
      <c r="J9" s="1218"/>
      <c r="K9" s="672" t="e">
        <f>'様式9-7'!H16</f>
        <v>#DIV/0!</v>
      </c>
      <c r="L9" s="594">
        <f>IF(K4-G4=14," ",IF(K4-G4=13,"",0))</f>
        <v>0</v>
      </c>
      <c r="M9" s="1211"/>
      <c r="N9" s="596">
        <f>IF(K4-G4=14,"",0)</f>
        <v>0</v>
      </c>
      <c r="O9" s="597" t="e">
        <f>H9*(K4-H4+1)+G9</f>
        <v>#DIV/0!</v>
      </c>
      <c r="R9" s="42"/>
      <c r="S9" s="42"/>
    </row>
    <row r="10" spans="2:19" s="43" customFormat="1" ht="13.5" customHeight="1">
      <c r="B10" s="1208"/>
      <c r="C10" s="59"/>
      <c r="D10" s="59"/>
      <c r="E10" s="280" t="s">
        <v>35</v>
      </c>
      <c r="F10" s="593" t="s">
        <v>427</v>
      </c>
      <c r="G10" s="653">
        <f>'様式9-7'!D17</f>
        <v>0</v>
      </c>
      <c r="H10" s="653" t="e">
        <f>'様式9-7'!E17</f>
        <v>#DIV/0!</v>
      </c>
      <c r="I10" s="594" t="e">
        <f t="shared" si="0"/>
        <v>#DIV/0!</v>
      </c>
      <c r="J10" s="1218"/>
      <c r="K10" s="672" t="e">
        <f>'様式9-7'!H17</f>
        <v>#DIV/0!</v>
      </c>
      <c r="L10" s="594">
        <f>IF(K4-G4=14," ",IF(K4-G4=13,"",0))</f>
        <v>0</v>
      </c>
      <c r="M10" s="1211"/>
      <c r="N10" s="596">
        <f>IF(K4-G4=14,"",0)</f>
        <v>0</v>
      </c>
      <c r="O10" s="597" t="e">
        <f>H10*(K4-H4+1)+G10</f>
        <v>#DIV/0!</v>
      </c>
    </row>
    <row r="11" spans="2:19" s="43" customFormat="1" ht="13.5" customHeight="1">
      <c r="B11" s="1208"/>
      <c r="C11" s="59"/>
      <c r="D11" s="59"/>
      <c r="E11" s="281" t="s">
        <v>36</v>
      </c>
      <c r="F11" s="593" t="s">
        <v>427</v>
      </c>
      <c r="G11" s="653">
        <f>'様式9-7'!D18</f>
        <v>0</v>
      </c>
      <c r="H11" s="653" t="e">
        <f>'様式9-7'!E18</f>
        <v>#DIV/0!</v>
      </c>
      <c r="I11" s="594" t="e">
        <f t="shared" si="0"/>
        <v>#DIV/0!</v>
      </c>
      <c r="J11" s="1218"/>
      <c r="K11" s="672" t="e">
        <f>'様式9-7'!H18</f>
        <v>#DIV/0!</v>
      </c>
      <c r="L11" s="600">
        <f>IF(K4-G4=14," ",IF(K4-G4=13,"",0))</f>
        <v>0</v>
      </c>
      <c r="M11" s="1211"/>
      <c r="N11" s="601">
        <f>IF(K4-G4=14,"",0)</f>
        <v>0</v>
      </c>
      <c r="O11" s="602" t="e">
        <f>H11*(K4-H4+1)+G11</f>
        <v>#DIV/0!</v>
      </c>
    </row>
    <row r="12" spans="2:19" s="43" customFormat="1" ht="13.5" customHeight="1">
      <c r="B12" s="1208"/>
      <c r="C12" s="59"/>
      <c r="D12" s="59"/>
      <c r="E12" s="281" t="s">
        <v>534</v>
      </c>
      <c r="F12" s="593" t="s">
        <v>427</v>
      </c>
      <c r="G12" s="653">
        <f>'様式9-7'!D19</f>
        <v>0</v>
      </c>
      <c r="H12" s="653" t="e">
        <f>'様式9-7'!E19</f>
        <v>#DIV/0!</v>
      </c>
      <c r="I12" s="594" t="e">
        <f t="shared" si="0"/>
        <v>#DIV/0!</v>
      </c>
      <c r="J12" s="1218"/>
      <c r="K12" s="672" t="e">
        <f>'様式9-7'!H19</f>
        <v>#DIV/0!</v>
      </c>
      <c r="L12" s="600">
        <f>IF(K4-G4=14," ",IF(K4-G4=13,"",0))</f>
        <v>0</v>
      </c>
      <c r="M12" s="1211"/>
      <c r="N12" s="601">
        <f>IF(K4-G4=14,"",0)</f>
        <v>0</v>
      </c>
      <c r="O12" s="602" t="e">
        <f>H12*(K4-H4+1)+G12</f>
        <v>#DIV/0!</v>
      </c>
    </row>
    <row r="13" spans="2:19" s="43" customFormat="1" ht="13.5" customHeight="1">
      <c r="B13" s="1208"/>
      <c r="C13" s="59"/>
      <c r="D13" s="59"/>
      <c r="E13" s="281" t="s">
        <v>535</v>
      </c>
      <c r="F13" s="593" t="s">
        <v>427</v>
      </c>
      <c r="G13" s="653">
        <f>'様式9-7'!D20</f>
        <v>0</v>
      </c>
      <c r="H13" s="653" t="e">
        <f>'様式9-7'!E20</f>
        <v>#DIV/0!</v>
      </c>
      <c r="I13" s="594" t="e">
        <f t="shared" si="0"/>
        <v>#DIV/0!</v>
      </c>
      <c r="J13" s="1218"/>
      <c r="K13" s="672" t="e">
        <f>'様式9-7'!H20</f>
        <v>#DIV/0!</v>
      </c>
      <c r="L13" s="600">
        <f>IF(K4-G4=14," ",IF(K4-G4=13,"",0))</f>
        <v>0</v>
      </c>
      <c r="M13" s="1211"/>
      <c r="N13" s="601">
        <f>IF(K4-G4=14,"",0)</f>
        <v>0</v>
      </c>
      <c r="O13" s="602" t="e">
        <f>H13*(K4-H4+1)+G13</f>
        <v>#DIV/0!</v>
      </c>
    </row>
    <row r="14" spans="2:19" s="43" customFormat="1" ht="13.5" customHeight="1">
      <c r="B14" s="1208"/>
      <c r="C14" s="59"/>
      <c r="D14" s="59"/>
      <c r="E14" s="281" t="s">
        <v>28</v>
      </c>
      <c r="F14" s="593" t="s">
        <v>427</v>
      </c>
      <c r="G14" s="653">
        <f>'様式9-7'!D21</f>
        <v>0</v>
      </c>
      <c r="H14" s="653" t="e">
        <f>'様式9-7'!E21</f>
        <v>#DIV/0!</v>
      </c>
      <c r="I14" s="594" t="e">
        <f t="shared" si="0"/>
        <v>#DIV/0!</v>
      </c>
      <c r="J14" s="1218"/>
      <c r="K14" s="672" t="e">
        <f>'様式9-7'!H21</f>
        <v>#DIV/0!</v>
      </c>
      <c r="L14" s="600">
        <f>IF(K4-G4=14," ",IF(K4-G4=13,"",0))</f>
        <v>0</v>
      </c>
      <c r="M14" s="1211"/>
      <c r="N14" s="601">
        <f>IF(K4-G4=14,"",0)</f>
        <v>0</v>
      </c>
      <c r="O14" s="602" t="e">
        <f>H14*(K4-H4+1)+G14</f>
        <v>#DIV/0!</v>
      </c>
    </row>
    <row r="15" spans="2:19" s="43" customFormat="1" ht="13.5" customHeight="1">
      <c r="B15" s="1208"/>
      <c r="C15" s="59"/>
      <c r="D15" s="59"/>
      <c r="E15" s="281" t="s">
        <v>454</v>
      </c>
      <c r="F15" s="593" t="s">
        <v>427</v>
      </c>
      <c r="G15" s="653">
        <f>'様式9-7'!D22</f>
        <v>0</v>
      </c>
      <c r="H15" s="653" t="e">
        <f>'様式9-7'!E22</f>
        <v>#DIV/0!</v>
      </c>
      <c r="I15" s="594" t="e">
        <f t="shared" si="0"/>
        <v>#DIV/0!</v>
      </c>
      <c r="J15" s="1218"/>
      <c r="K15" s="672" t="e">
        <f>'様式9-7'!H22</f>
        <v>#DIV/0!</v>
      </c>
      <c r="L15" s="600">
        <f>IF(K4-G4=14," ",IF(K4-G4=13,"",0))</f>
        <v>0</v>
      </c>
      <c r="M15" s="1211"/>
      <c r="N15" s="601">
        <f>IF(K4-G4=14,"",0)</f>
        <v>0</v>
      </c>
      <c r="O15" s="602" t="e">
        <f>H15*(K4-H4+1)+G15</f>
        <v>#DIV/0!</v>
      </c>
    </row>
    <row r="16" spans="2:19" s="43" customFormat="1" ht="13.5" customHeight="1">
      <c r="B16" s="1208"/>
      <c r="C16" s="59"/>
      <c r="D16" s="59"/>
      <c r="E16" s="281" t="s">
        <v>537</v>
      </c>
      <c r="F16" s="593" t="s">
        <v>427</v>
      </c>
      <c r="G16" s="653">
        <f>'様式9-7'!D23</f>
        <v>0</v>
      </c>
      <c r="H16" s="653" t="e">
        <f>'様式9-7'!E23</f>
        <v>#DIV/0!</v>
      </c>
      <c r="I16" s="594" t="e">
        <f t="shared" si="0"/>
        <v>#DIV/0!</v>
      </c>
      <c r="J16" s="1218"/>
      <c r="K16" s="672" t="e">
        <f>'様式9-7'!H23</f>
        <v>#DIV/0!</v>
      </c>
      <c r="L16" s="600">
        <f>IF(K4-G4=14," ",IF(K4-G4=13,"",0))</f>
        <v>0</v>
      </c>
      <c r="M16" s="1211"/>
      <c r="N16" s="601">
        <f>IF(K4-G4=14,"",0)</f>
        <v>0</v>
      </c>
      <c r="O16" s="602" t="e">
        <f>H16*(K4-H4+1)+G16</f>
        <v>#DIV/0!</v>
      </c>
    </row>
    <row r="17" spans="2:15" s="43" customFormat="1" ht="13.5" customHeight="1">
      <c r="B17" s="1208"/>
      <c r="C17" s="59"/>
      <c r="D17" s="59"/>
      <c r="E17" s="281" t="s">
        <v>29</v>
      </c>
      <c r="F17" s="593" t="s">
        <v>427</v>
      </c>
      <c r="G17" s="653">
        <f>'様式9-7'!D24</f>
        <v>0</v>
      </c>
      <c r="H17" s="653" t="e">
        <f>'様式9-7'!E24</f>
        <v>#DIV/0!</v>
      </c>
      <c r="I17" s="594" t="e">
        <f t="shared" si="0"/>
        <v>#DIV/0!</v>
      </c>
      <c r="J17" s="1218"/>
      <c r="K17" s="672" t="e">
        <f>'様式9-7'!H24</f>
        <v>#DIV/0!</v>
      </c>
      <c r="L17" s="600">
        <f>IF(K4-G4=14," ",IF(K4-G4=13,"",0))</f>
        <v>0</v>
      </c>
      <c r="M17" s="1211"/>
      <c r="N17" s="601">
        <f>IF(K4-G4=14,"",0)</f>
        <v>0</v>
      </c>
      <c r="O17" s="602" t="e">
        <f>H17*(K4-H4+1)+G17</f>
        <v>#DIV/0!</v>
      </c>
    </row>
    <row r="18" spans="2:15" s="43" customFormat="1" ht="13.5" customHeight="1">
      <c r="B18" s="1208"/>
      <c r="C18" s="59"/>
      <c r="D18" s="59"/>
      <c r="E18" s="281" t="s">
        <v>725</v>
      </c>
      <c r="F18" s="603" t="s">
        <v>427</v>
      </c>
      <c r="G18" s="653">
        <f>'様式9-7'!D25</f>
        <v>0</v>
      </c>
      <c r="H18" s="653">
        <f>'様式9-7'!E25</f>
        <v>0</v>
      </c>
      <c r="I18" s="600">
        <f t="shared" si="0"/>
        <v>0</v>
      </c>
      <c r="J18" s="1218"/>
      <c r="K18" s="673" t="e">
        <f>'様式9-7'!H25</f>
        <v>#DIV/0!</v>
      </c>
      <c r="L18" s="600">
        <f>IF(K4-G4=14," ",IF(K4-G4=13,"",0))</f>
        <v>0</v>
      </c>
      <c r="M18" s="1211"/>
      <c r="N18" s="601">
        <f>IF(K4-G4=14,"",0)</f>
        <v>0</v>
      </c>
      <c r="O18" s="602">
        <f>H18*(K4-H4+1)+G18</f>
        <v>0</v>
      </c>
    </row>
    <row r="19" spans="2:15" s="43" customFormat="1" ht="13.5" customHeight="1">
      <c r="B19" s="1208"/>
      <c r="C19" s="61" t="s">
        <v>37</v>
      </c>
      <c r="D19" s="62"/>
      <c r="E19" s="282"/>
      <c r="F19" s="605" t="e">
        <f>F20</f>
        <v>#DIV/0!</v>
      </c>
      <c r="G19" s="586">
        <f>SUM(G20:G29)</f>
        <v>0</v>
      </c>
      <c r="H19" s="586" t="e">
        <f>SUM(H20:H29)</f>
        <v>#DIV/0!</v>
      </c>
      <c r="I19" s="586" t="e">
        <f>SUM(I20:I29)</f>
        <v>#DIV/0!</v>
      </c>
      <c r="J19" s="1218"/>
      <c r="K19" s="586" t="e">
        <f>SUM(K20:K29)</f>
        <v>#DIV/0!</v>
      </c>
      <c r="L19" s="586">
        <f>IF(K4-G4=14," ",IF(K4-G4=13,"",0))</f>
        <v>0</v>
      </c>
      <c r="M19" s="1211"/>
      <c r="N19" s="587">
        <f>IF(K4-G4=14,"",0)</f>
        <v>0</v>
      </c>
      <c r="O19" s="588" t="e">
        <f>H19*(K4-H4+1)+G19</f>
        <v>#DIV/0!</v>
      </c>
    </row>
    <row r="20" spans="2:15" s="43" customFormat="1" ht="13.5" customHeight="1">
      <c r="B20" s="1208"/>
      <c r="C20" s="59"/>
      <c r="D20" s="63" t="s">
        <v>33</v>
      </c>
      <c r="E20" s="283"/>
      <c r="F20" s="654" t="e">
        <f>'様式9-7'!L15</f>
        <v>#DIV/0!</v>
      </c>
      <c r="G20" s="590">
        <f t="shared" ref="G20:I29" si="1">G8</f>
        <v>0</v>
      </c>
      <c r="H20" s="590" t="e">
        <f t="shared" si="1"/>
        <v>#DIV/0!</v>
      </c>
      <c r="I20" s="590" t="e">
        <f t="shared" si="1"/>
        <v>#DIV/0!</v>
      </c>
      <c r="J20" s="1218"/>
      <c r="K20" s="606" t="e">
        <f>K8</f>
        <v>#DIV/0!</v>
      </c>
      <c r="L20" s="590">
        <f>IF(K4-G4=14," ",IF(K4-G4=13,"",0))</f>
        <v>0</v>
      </c>
      <c r="M20" s="1211"/>
      <c r="N20" s="596">
        <f>IF(K4-G4=14,"",0)</f>
        <v>0</v>
      </c>
      <c r="O20" s="597" t="e">
        <f>H20*(K4-H4+1)+G20</f>
        <v>#DIV/0!</v>
      </c>
    </row>
    <row r="21" spans="2:15" s="43" customFormat="1" ht="13.5" customHeight="1">
      <c r="B21" s="1208"/>
      <c r="C21" s="59"/>
      <c r="D21" s="64" t="s">
        <v>38</v>
      </c>
      <c r="E21" s="284"/>
      <c r="F21" s="607" t="s">
        <v>427</v>
      </c>
      <c r="G21" s="594">
        <f t="shared" si="1"/>
        <v>0</v>
      </c>
      <c r="H21" s="594" t="e">
        <f t="shared" si="1"/>
        <v>#DIV/0!</v>
      </c>
      <c r="I21" s="600" t="e">
        <f t="shared" si="1"/>
        <v>#DIV/0!</v>
      </c>
      <c r="J21" s="1218"/>
      <c r="K21" s="608" t="e">
        <f>K9</f>
        <v>#DIV/0!</v>
      </c>
      <c r="L21" s="600">
        <f>IF(K4-G4=14," ",IF(K4-G4=13,"",0))</f>
        <v>0</v>
      </c>
      <c r="M21" s="1211"/>
      <c r="N21" s="596">
        <f>IF(K4-G4=14,"",0)</f>
        <v>0</v>
      </c>
      <c r="O21" s="597" t="e">
        <f>H21*(K4-H4+1)+G21</f>
        <v>#DIV/0!</v>
      </c>
    </row>
    <row r="22" spans="2:15" s="43" customFormat="1" ht="13.5" customHeight="1">
      <c r="B22" s="1208"/>
      <c r="C22" s="59"/>
      <c r="D22" s="64" t="s">
        <v>39</v>
      </c>
      <c r="E22" s="284"/>
      <c r="F22" s="607" t="s">
        <v>427</v>
      </c>
      <c r="G22" s="594">
        <f t="shared" si="1"/>
        <v>0</v>
      </c>
      <c r="H22" s="594" t="e">
        <f t="shared" si="1"/>
        <v>#DIV/0!</v>
      </c>
      <c r="I22" s="598" t="e">
        <f t="shared" si="1"/>
        <v>#DIV/0!</v>
      </c>
      <c r="J22" s="1218"/>
      <c r="K22" s="600" t="e">
        <f>K10</f>
        <v>#DIV/0!</v>
      </c>
      <c r="L22" s="608">
        <f>IF(K4-G4=14," ",IF(K4-G4=13,"",0))</f>
        <v>0</v>
      </c>
      <c r="M22" s="1211"/>
      <c r="N22" s="596">
        <f>IF(K4-G4=14,"",0)</f>
        <v>0</v>
      </c>
      <c r="O22" s="597" t="e">
        <f>H22*(K4-H4+1)+G22</f>
        <v>#DIV/0!</v>
      </c>
    </row>
    <row r="23" spans="2:15" s="43" customFormat="1" ht="13.5" customHeight="1">
      <c r="B23" s="1208"/>
      <c r="C23" s="59"/>
      <c r="D23" s="65" t="s">
        <v>40</v>
      </c>
      <c r="E23" s="285"/>
      <c r="F23" s="607" t="s">
        <v>427</v>
      </c>
      <c r="G23" s="600">
        <f t="shared" si="1"/>
        <v>0</v>
      </c>
      <c r="H23" s="600" t="e">
        <f t="shared" si="1"/>
        <v>#DIV/0!</v>
      </c>
      <c r="I23" s="598" t="e">
        <f t="shared" si="1"/>
        <v>#DIV/0!</v>
      </c>
      <c r="J23" s="1218"/>
      <c r="K23" s="600" t="e">
        <f t="shared" ref="K23:K29" si="2">K11</f>
        <v>#DIV/0!</v>
      </c>
      <c r="L23" s="600">
        <f>IF(K4-G4=14," ",IF(K4-G4=13,"",0))</f>
        <v>0</v>
      </c>
      <c r="M23" s="1211"/>
      <c r="N23" s="596">
        <f>IF(K4-G4=14,"",0)</f>
        <v>0</v>
      </c>
      <c r="O23" s="602" t="e">
        <f>H23*(K4-H4+1)+G23</f>
        <v>#DIV/0!</v>
      </c>
    </row>
    <row r="24" spans="2:15" s="43" customFormat="1" ht="13.5" customHeight="1">
      <c r="B24" s="1208"/>
      <c r="C24" s="59"/>
      <c r="D24" s="60" t="s">
        <v>534</v>
      </c>
      <c r="E24" s="281"/>
      <c r="F24" s="607" t="s">
        <v>427</v>
      </c>
      <c r="G24" s="600">
        <f t="shared" si="1"/>
        <v>0</v>
      </c>
      <c r="H24" s="600" t="e">
        <f t="shared" si="1"/>
        <v>#DIV/0!</v>
      </c>
      <c r="I24" s="598" t="e">
        <f t="shared" si="1"/>
        <v>#DIV/0!</v>
      </c>
      <c r="J24" s="1218"/>
      <c r="K24" s="600" t="e">
        <f t="shared" si="2"/>
        <v>#DIV/0!</v>
      </c>
      <c r="L24" s="608">
        <f>IF(K4-G4=14," ",IF(K4-G4=13,"",0))</f>
        <v>0</v>
      </c>
      <c r="M24" s="1211"/>
      <c r="N24" s="596">
        <f>IF(K4-G4=14,"",0)</f>
        <v>0</v>
      </c>
      <c r="O24" s="602" t="e">
        <f>H24*(K4-H4+1)+G24</f>
        <v>#DIV/0!</v>
      </c>
    </row>
    <row r="25" spans="2:15" s="43" customFormat="1" ht="13.5" customHeight="1">
      <c r="B25" s="1208"/>
      <c r="C25" s="59"/>
      <c r="D25" s="60" t="s">
        <v>535</v>
      </c>
      <c r="E25" s="281"/>
      <c r="F25" s="607" t="s">
        <v>427</v>
      </c>
      <c r="G25" s="600">
        <f t="shared" si="1"/>
        <v>0</v>
      </c>
      <c r="H25" s="600" t="e">
        <f t="shared" si="1"/>
        <v>#DIV/0!</v>
      </c>
      <c r="I25" s="598" t="e">
        <f t="shared" si="1"/>
        <v>#DIV/0!</v>
      </c>
      <c r="J25" s="1218"/>
      <c r="K25" s="600" t="e">
        <f t="shared" si="2"/>
        <v>#DIV/0!</v>
      </c>
      <c r="L25" s="595">
        <f>IF(K4-G4=14," ",IF(K4-G4=13,"",0))</f>
        <v>0</v>
      </c>
      <c r="M25" s="1211"/>
      <c r="N25" s="596">
        <f>IF(K4-G4=14,"",0)</f>
        <v>0</v>
      </c>
      <c r="O25" s="602" t="e">
        <f>H25*(K4-H4+1)+G25</f>
        <v>#DIV/0!</v>
      </c>
    </row>
    <row r="26" spans="2:15" s="43" customFormat="1" ht="13.5" customHeight="1">
      <c r="B26" s="1208"/>
      <c r="C26" s="59"/>
      <c r="D26" s="66" t="s">
        <v>28</v>
      </c>
      <c r="E26" s="284"/>
      <c r="F26" s="607" t="s">
        <v>427</v>
      </c>
      <c r="G26" s="600">
        <f t="shared" si="1"/>
        <v>0</v>
      </c>
      <c r="H26" s="600" t="e">
        <f t="shared" si="1"/>
        <v>#DIV/0!</v>
      </c>
      <c r="I26" s="598" t="e">
        <f t="shared" si="1"/>
        <v>#DIV/0!</v>
      </c>
      <c r="J26" s="1218"/>
      <c r="K26" s="600" t="e">
        <f t="shared" si="2"/>
        <v>#DIV/0!</v>
      </c>
      <c r="L26" s="599">
        <f>IF(K4-G4=14," ",IF(K4-G4=13,"",0))</f>
        <v>0</v>
      </c>
      <c r="M26" s="1211"/>
      <c r="N26" s="596">
        <f>IF(K4-G4=14,"",0)</f>
        <v>0</v>
      </c>
      <c r="O26" s="597" t="e">
        <f>H26*(K4-H4+1)+G26</f>
        <v>#DIV/0!</v>
      </c>
    </row>
    <row r="27" spans="2:15" s="43" customFormat="1" ht="13.5" customHeight="1">
      <c r="B27" s="1208"/>
      <c r="C27" s="59"/>
      <c r="D27" s="281" t="s">
        <v>454</v>
      </c>
      <c r="E27" s="285"/>
      <c r="F27" s="607" t="s">
        <v>427</v>
      </c>
      <c r="G27" s="600">
        <f t="shared" si="1"/>
        <v>0</v>
      </c>
      <c r="H27" s="600" t="e">
        <f t="shared" si="1"/>
        <v>#DIV/0!</v>
      </c>
      <c r="I27" s="598" t="e">
        <f t="shared" si="1"/>
        <v>#DIV/0!</v>
      </c>
      <c r="J27" s="1218"/>
      <c r="K27" s="600" t="e">
        <f t="shared" si="2"/>
        <v>#DIV/0!</v>
      </c>
      <c r="L27" s="599">
        <f>IF(K4-G4=14," ",IF(K4-G4=13,"",0))</f>
        <v>0</v>
      </c>
      <c r="M27" s="1211"/>
      <c r="N27" s="596">
        <f>IF(K4-G4=14,"",0)</f>
        <v>0</v>
      </c>
      <c r="O27" s="602" t="e">
        <f>H27*(K4-H4+1)+G27</f>
        <v>#DIV/0!</v>
      </c>
    </row>
    <row r="28" spans="2:15" s="43" customFormat="1" ht="13.5" customHeight="1">
      <c r="B28" s="1208"/>
      <c r="C28" s="59"/>
      <c r="D28" s="281" t="s">
        <v>537</v>
      </c>
      <c r="E28" s="285"/>
      <c r="F28" s="607" t="s">
        <v>427</v>
      </c>
      <c r="G28" s="600">
        <f t="shared" si="1"/>
        <v>0</v>
      </c>
      <c r="H28" s="600" t="e">
        <f t="shared" si="1"/>
        <v>#DIV/0!</v>
      </c>
      <c r="I28" s="598" t="e">
        <f t="shared" si="1"/>
        <v>#DIV/0!</v>
      </c>
      <c r="J28" s="1218"/>
      <c r="K28" s="600" t="e">
        <f t="shared" si="2"/>
        <v>#DIV/0!</v>
      </c>
      <c r="L28" s="599">
        <f>IF(K4-G4=14," ",IF(K4-G4=13,"",0))</f>
        <v>0</v>
      </c>
      <c r="M28" s="1211"/>
      <c r="N28" s="596">
        <f>IF(K4-G4=14,"",0)</f>
        <v>0</v>
      </c>
      <c r="O28" s="602" t="e">
        <f>H28*(K4-H4+1)+G28</f>
        <v>#DIV/0!</v>
      </c>
    </row>
    <row r="29" spans="2:15" s="43" customFormat="1" ht="13.5" customHeight="1">
      <c r="B29" s="1208"/>
      <c r="C29" s="67"/>
      <c r="D29" s="68" t="s">
        <v>29</v>
      </c>
      <c r="E29" s="286"/>
      <c r="F29" s="607" t="s">
        <v>427</v>
      </c>
      <c r="G29" s="600">
        <f>G17</f>
        <v>0</v>
      </c>
      <c r="H29" s="600" t="e">
        <f>H17</f>
        <v>#DIV/0!</v>
      </c>
      <c r="I29" s="599" t="e">
        <f t="shared" si="1"/>
        <v>#DIV/0!</v>
      </c>
      <c r="J29" s="1218"/>
      <c r="K29" s="594" t="e">
        <f t="shared" si="2"/>
        <v>#DIV/0!</v>
      </c>
      <c r="L29" s="594">
        <f>IF(K4-G4=14," ",IF(K4-G4=13,"",0))</f>
        <v>0</v>
      </c>
      <c r="M29" s="1211"/>
      <c r="N29" s="596">
        <f>IF(K4-G4=14,"",0)</f>
        <v>0</v>
      </c>
      <c r="O29" s="609" t="e">
        <f>H29*(K4-H4+1)+G29</f>
        <v>#DIV/0!</v>
      </c>
    </row>
    <row r="30" spans="2:15" s="43" customFormat="1" ht="13.5" customHeight="1">
      <c r="B30" s="1208"/>
      <c r="C30" s="46" t="s">
        <v>41</v>
      </c>
      <c r="D30" s="42"/>
      <c r="E30" s="287"/>
      <c r="F30" s="584" t="s">
        <v>427</v>
      </c>
      <c r="G30" s="586">
        <f>G13+G18</f>
        <v>0</v>
      </c>
      <c r="H30" s="586" t="e">
        <f>H13+H18</f>
        <v>#DIV/0!</v>
      </c>
      <c r="I30" s="586" t="e">
        <f>I13+I18</f>
        <v>#DIV/0!</v>
      </c>
      <c r="J30" s="1218"/>
      <c r="K30" s="586" t="e">
        <f>K13+K18</f>
        <v>#DIV/0!</v>
      </c>
      <c r="L30" s="586">
        <f>IF(K4-G4=14," ",IF(K4-G4=13,"",0))</f>
        <v>0</v>
      </c>
      <c r="M30" s="1211"/>
      <c r="N30" s="587">
        <f>IF(K4-G4=14,"",0)</f>
        <v>0</v>
      </c>
      <c r="O30" s="588" t="e">
        <f>H30*(K4-H4+1)+G30</f>
        <v>#DIV/0!</v>
      </c>
    </row>
    <row r="31" spans="2:15" s="43" customFormat="1" ht="13.5" customHeight="1" thickBot="1">
      <c r="B31" s="1209"/>
      <c r="C31" s="69" t="s">
        <v>42</v>
      </c>
      <c r="D31" s="70"/>
      <c r="E31" s="288"/>
      <c r="F31" s="610" t="s">
        <v>427</v>
      </c>
      <c r="G31" s="611">
        <f>G18</f>
        <v>0</v>
      </c>
      <c r="H31" s="611">
        <f>H18</f>
        <v>0</v>
      </c>
      <c r="I31" s="611">
        <f>I18</f>
        <v>0</v>
      </c>
      <c r="J31" s="1219"/>
      <c r="K31" s="611" t="e">
        <f>K18</f>
        <v>#DIV/0!</v>
      </c>
      <c r="L31" s="612">
        <f>IF(K4-G4=14," ",IF(K4-G4=13,"",0))</f>
        <v>0</v>
      </c>
      <c r="M31" s="1212"/>
      <c r="N31" s="613">
        <f>IF(K4-G4=14,"",0)</f>
        <v>0</v>
      </c>
      <c r="O31" s="614">
        <f>H31*(K4-H4+1)+G31</f>
        <v>0</v>
      </c>
    </row>
    <row r="32" spans="2:15" s="43" customFormat="1" ht="13.5" customHeight="1">
      <c r="B32" s="1207" t="s">
        <v>43</v>
      </c>
      <c r="C32" s="46" t="s">
        <v>44</v>
      </c>
      <c r="D32" s="42"/>
      <c r="E32" s="289"/>
      <c r="F32" s="615">
        <f>SUM(F33:F35)</f>
        <v>0</v>
      </c>
      <c r="G32" s="581">
        <f>SUM(G33:G35)</f>
        <v>0</v>
      </c>
      <c r="H32" s="581">
        <f>SUM(H33:H35)</f>
        <v>0</v>
      </c>
      <c r="I32" s="581">
        <f>SUM(I33:I35)</f>
        <v>0</v>
      </c>
      <c r="J32" s="1210" t="s">
        <v>392</v>
      </c>
      <c r="K32" s="581">
        <f>SUM(K33:K35)</f>
        <v>0</v>
      </c>
      <c r="L32" s="604">
        <f>IF(K4-G4=14," ",IF(K4-G4=13,"",0))</f>
        <v>0</v>
      </c>
      <c r="M32" s="1210" t="s">
        <v>392</v>
      </c>
      <c r="N32" s="616">
        <f>IF(K4-G4=14,"",0)</f>
        <v>0</v>
      </c>
      <c r="O32" s="667" t="s">
        <v>427</v>
      </c>
    </row>
    <row r="33" spans="1:16" s="43" customFormat="1" ht="13.5" customHeight="1">
      <c r="B33" s="1208"/>
      <c r="C33" s="46"/>
      <c r="D33" s="71" t="s">
        <v>45</v>
      </c>
      <c r="E33" s="290"/>
      <c r="F33" s="740"/>
      <c r="G33" s="740"/>
      <c r="H33" s="749"/>
      <c r="I33" s="749"/>
      <c r="J33" s="1211"/>
      <c r="K33" s="749"/>
      <c r="L33" s="590">
        <f>IF(K4-G4=14," ",IF(K4-G4=13,"",0))</f>
        <v>0</v>
      </c>
      <c r="M33" s="1211"/>
      <c r="N33" s="591">
        <f>IF(K4-G4=14,"",0)</f>
        <v>0</v>
      </c>
      <c r="O33" s="750"/>
    </row>
    <row r="34" spans="1:16" s="43" customFormat="1" ht="13.5" customHeight="1">
      <c r="B34" s="1208"/>
      <c r="C34" s="46"/>
      <c r="D34" s="72" t="s">
        <v>46</v>
      </c>
      <c r="E34" s="291"/>
      <c r="F34" s="741"/>
      <c r="G34" s="741"/>
      <c r="H34" s="742"/>
      <c r="I34" s="742"/>
      <c r="J34" s="1211"/>
      <c r="K34" s="742"/>
      <c r="L34" s="594">
        <f>IF(K4-G4=14," ",IF(K4-G4=13,"",0))</f>
        <v>0</v>
      </c>
      <c r="M34" s="1211"/>
      <c r="N34" s="596">
        <f>IF(K4-G4=14,"",0)</f>
        <v>0</v>
      </c>
      <c r="O34" s="751"/>
    </row>
    <row r="35" spans="1:16" s="43" customFormat="1" ht="13.5" customHeight="1">
      <c r="B35" s="1208"/>
      <c r="C35" s="67"/>
      <c r="D35" s="68" t="s">
        <v>47</v>
      </c>
      <c r="E35" s="286"/>
      <c r="F35" s="743"/>
      <c r="G35" s="743"/>
      <c r="H35" s="744"/>
      <c r="I35" s="744"/>
      <c r="J35" s="1211"/>
      <c r="K35" s="744"/>
      <c r="L35" s="617">
        <f>IF(K4-G4=14," ",IF(K4-G4=13,"",0))</f>
        <v>0</v>
      </c>
      <c r="M35" s="1211"/>
      <c r="N35" s="618">
        <f>IF(K4-G4=14,"",0)</f>
        <v>0</v>
      </c>
      <c r="O35" s="752"/>
    </row>
    <row r="36" spans="1:16" s="43" customFormat="1" ht="13.5" customHeight="1">
      <c r="B36" s="1208"/>
      <c r="C36" s="58" t="s">
        <v>48</v>
      </c>
      <c r="D36" s="73"/>
      <c r="E36" s="278"/>
      <c r="F36" s="619">
        <f>SUM(F37:F40)</f>
        <v>0</v>
      </c>
      <c r="G36" s="585">
        <f>SUM(G37:G40)</f>
        <v>0</v>
      </c>
      <c r="H36" s="585">
        <f>SUM(H37:H40)</f>
        <v>0</v>
      </c>
      <c r="I36" s="585">
        <f>SUM(I37:I40)</f>
        <v>0</v>
      </c>
      <c r="J36" s="1211"/>
      <c r="K36" s="585">
        <f>SUM(K37:K40)</f>
        <v>0</v>
      </c>
      <c r="L36" s="586">
        <f>IF(K4-G4=14," ",IF(K4-G4=13,"",0))</f>
        <v>0</v>
      </c>
      <c r="M36" s="1211"/>
      <c r="N36" s="587">
        <f>IF(K4-G4=14,"",0)</f>
        <v>0</v>
      </c>
      <c r="O36" s="620" t="s">
        <v>427</v>
      </c>
    </row>
    <row r="37" spans="1:16" s="43" customFormat="1" ht="13.5" customHeight="1">
      <c r="B37" s="1208"/>
      <c r="C37" s="46"/>
      <c r="D37" s="71" t="s">
        <v>49</v>
      </c>
      <c r="E37" s="290"/>
      <c r="F37" s="740"/>
      <c r="G37" s="740"/>
      <c r="H37" s="740"/>
      <c r="I37" s="740"/>
      <c r="J37" s="1211"/>
      <c r="K37" s="740"/>
      <c r="L37" s="590">
        <f>IF(K4-G4=14," ",IF(K4-G4=13,"",0))</f>
        <v>0</v>
      </c>
      <c r="M37" s="1211"/>
      <c r="N37" s="591">
        <f>IF(K4-G4=14,"",0)</f>
        <v>0</v>
      </c>
      <c r="O37" s="750"/>
    </row>
    <row r="38" spans="1:16" s="43" customFormat="1" ht="13.5" customHeight="1">
      <c r="B38" s="1208"/>
      <c r="C38" s="46"/>
      <c r="D38" s="72" t="s">
        <v>50</v>
      </c>
      <c r="E38" s="291"/>
      <c r="F38" s="741"/>
      <c r="G38" s="741"/>
      <c r="H38" s="742"/>
      <c r="I38" s="742"/>
      <c r="J38" s="1211"/>
      <c r="K38" s="742"/>
      <c r="L38" s="594">
        <f>IF(K4-G4=14," ",IF(K4-G4=13,"",0))</f>
        <v>0</v>
      </c>
      <c r="M38" s="1211"/>
      <c r="N38" s="596">
        <f>IF(K4-G4=14,"",0)</f>
        <v>0</v>
      </c>
      <c r="O38" s="751"/>
    </row>
    <row r="39" spans="1:16" s="43" customFormat="1" ht="13.5" customHeight="1">
      <c r="B39" s="1208"/>
      <c r="C39" s="46"/>
      <c r="D39" s="72" t="s">
        <v>51</v>
      </c>
      <c r="E39" s="291"/>
      <c r="F39" s="741"/>
      <c r="G39" s="741"/>
      <c r="H39" s="742"/>
      <c r="I39" s="742"/>
      <c r="J39" s="1211"/>
      <c r="K39" s="742"/>
      <c r="L39" s="594">
        <f>IF(K4-G4=14," ",IF(K4-G4=13,"",0))</f>
        <v>0</v>
      </c>
      <c r="M39" s="1211"/>
      <c r="N39" s="596">
        <f>IF(K4-G4=14,"",0)</f>
        <v>0</v>
      </c>
      <c r="O39" s="751"/>
    </row>
    <row r="40" spans="1:16" s="43" customFormat="1" ht="13.5" customHeight="1">
      <c r="B40" s="1208"/>
      <c r="C40" s="67"/>
      <c r="D40" s="647" t="s">
        <v>543</v>
      </c>
      <c r="E40" s="286"/>
      <c r="F40" s="743"/>
      <c r="G40" s="743"/>
      <c r="H40" s="744"/>
      <c r="I40" s="744"/>
      <c r="J40" s="1211"/>
      <c r="K40" s="744"/>
      <c r="L40" s="617">
        <f>IF(K4-G4=14," ",IF(K4-G4=13,"",0))</f>
        <v>0</v>
      </c>
      <c r="M40" s="1211"/>
      <c r="N40" s="618">
        <f>IF(K4-G4=14,"",0)</f>
        <v>0</v>
      </c>
      <c r="O40" s="752"/>
    </row>
    <row r="41" spans="1:16" s="43" customFormat="1" ht="13.5" customHeight="1">
      <c r="B41" s="1208"/>
      <c r="C41" s="74" t="s">
        <v>52</v>
      </c>
      <c r="D41" s="75"/>
      <c r="E41" s="292"/>
      <c r="F41" s="619">
        <f>F33-F38</f>
        <v>0</v>
      </c>
      <c r="G41" s="585">
        <f>G36-G32</f>
        <v>0</v>
      </c>
      <c r="H41" s="585">
        <f>H36-H32</f>
        <v>0</v>
      </c>
      <c r="I41" s="585">
        <f>I36-I32</f>
        <v>0</v>
      </c>
      <c r="J41" s="1211"/>
      <c r="K41" s="585">
        <f>K36-K32</f>
        <v>0</v>
      </c>
      <c r="L41" s="586">
        <f>IF(K4-G4=14," ",IF(K4-G4=13,"",0))</f>
        <v>0</v>
      </c>
      <c r="M41" s="1211"/>
      <c r="N41" s="587">
        <f>IF(K4-G4=14,"",0)</f>
        <v>0</v>
      </c>
      <c r="O41" s="668" t="s">
        <v>427</v>
      </c>
    </row>
    <row r="42" spans="1:16" s="43" customFormat="1" ht="13.5" customHeight="1">
      <c r="B42" s="1208"/>
      <c r="C42" s="46" t="s">
        <v>53</v>
      </c>
      <c r="D42" s="42"/>
      <c r="E42" s="287"/>
      <c r="F42" s="745"/>
      <c r="G42" s="745"/>
      <c r="H42" s="746"/>
      <c r="I42" s="746"/>
      <c r="J42" s="1211"/>
      <c r="K42" s="746"/>
      <c r="L42" s="586">
        <f>IF(K4-G4=14," ",IF(K4-G4=13,"",0))</f>
        <v>0</v>
      </c>
      <c r="M42" s="1211"/>
      <c r="N42" s="587">
        <f>IF(K4-G4=14,"",0)</f>
        <v>0</v>
      </c>
      <c r="O42" s="620" t="s">
        <v>427</v>
      </c>
    </row>
    <row r="43" spans="1:16" s="43" customFormat="1" ht="13.5" customHeight="1" thickBot="1">
      <c r="B43" s="1209"/>
      <c r="C43" s="69" t="s">
        <v>54</v>
      </c>
      <c r="D43" s="70"/>
      <c r="E43" s="288"/>
      <c r="F43" s="747"/>
      <c r="G43" s="952"/>
      <c r="H43" s="748"/>
      <c r="I43" s="748"/>
      <c r="J43" s="1212"/>
      <c r="K43" s="748"/>
      <c r="L43" s="612">
        <f>IF(K4-G4=14," ",IF(K4-G4=13,"",0))</f>
        <v>0</v>
      </c>
      <c r="M43" s="1212"/>
      <c r="N43" s="613">
        <f>IF(K4-G4=14,"",0)</f>
        <v>0</v>
      </c>
      <c r="O43" s="621" t="s">
        <v>427</v>
      </c>
    </row>
    <row r="44" spans="1:16" s="43" customFormat="1" ht="13.5" customHeight="1">
      <c r="A44" s="663"/>
      <c r="B44" s="664" t="s">
        <v>532</v>
      </c>
      <c r="C44" s="663"/>
      <c r="D44" s="663"/>
      <c r="E44" s="663"/>
      <c r="F44" s="663"/>
      <c r="G44" s="663"/>
      <c r="H44" s="663"/>
      <c r="I44" s="663"/>
      <c r="J44" s="663"/>
      <c r="K44" s="663"/>
      <c r="L44" s="663"/>
      <c r="M44" s="663"/>
      <c r="N44" s="663"/>
      <c r="O44" s="663"/>
      <c r="P44" s="663"/>
    </row>
    <row r="45" spans="1:16" s="43" customFormat="1" ht="13.5" customHeight="1">
      <c r="A45" s="663"/>
      <c r="B45" s="664" t="s">
        <v>536</v>
      </c>
      <c r="C45" s="663"/>
      <c r="D45" s="663"/>
      <c r="E45" s="663"/>
      <c r="F45" s="663"/>
      <c r="G45" s="663"/>
      <c r="H45" s="663"/>
      <c r="I45" s="663"/>
      <c r="J45" s="663"/>
      <c r="K45" s="663"/>
      <c r="L45" s="663"/>
      <c r="M45" s="663"/>
      <c r="N45" s="663"/>
      <c r="O45" s="663"/>
      <c r="P45" s="663"/>
    </row>
    <row r="46" spans="1:16" s="43" customFormat="1" ht="13.5" customHeight="1">
      <c r="A46" s="663"/>
      <c r="B46" s="664" t="s">
        <v>533</v>
      </c>
      <c r="C46" s="663"/>
      <c r="D46" s="663"/>
      <c r="E46" s="663"/>
      <c r="F46" s="663"/>
      <c r="G46" s="663"/>
      <c r="H46" s="663"/>
      <c r="I46" s="663"/>
      <c r="J46" s="663"/>
      <c r="K46" s="663"/>
      <c r="L46" s="663"/>
      <c r="M46" s="663"/>
      <c r="N46" s="663"/>
      <c r="O46" s="663"/>
      <c r="P46" s="663"/>
    </row>
    <row r="47" spans="1:16" s="43" customFormat="1" ht="14.25" customHeight="1">
      <c r="A47" s="862"/>
      <c r="B47" s="664" t="s">
        <v>538</v>
      </c>
      <c r="C47" s="862"/>
      <c r="D47" s="862"/>
      <c r="E47" s="862"/>
      <c r="F47" s="862"/>
      <c r="G47" s="862"/>
      <c r="H47" s="862"/>
      <c r="I47" s="862"/>
      <c r="J47" s="862"/>
      <c r="K47" s="862"/>
      <c r="L47" s="862"/>
      <c r="M47" s="862"/>
      <c r="N47" s="862"/>
      <c r="O47" s="862"/>
      <c r="P47" s="862"/>
    </row>
    <row r="48" spans="1:16" s="43" customFormat="1" ht="13.5" customHeight="1">
      <c r="A48" s="862"/>
      <c r="B48" s="664" t="s">
        <v>539</v>
      </c>
      <c r="C48" s="862"/>
      <c r="D48" s="862"/>
      <c r="E48" s="862"/>
      <c r="F48" s="862"/>
      <c r="G48" s="862"/>
      <c r="H48" s="862"/>
      <c r="I48" s="862"/>
      <c r="J48" s="862"/>
      <c r="K48" s="862"/>
      <c r="L48" s="862"/>
      <c r="M48" s="862"/>
      <c r="N48" s="862"/>
      <c r="O48" s="862"/>
      <c r="P48" s="862"/>
    </row>
    <row r="49" spans="2:16">
      <c r="B49" s="664" t="s">
        <v>516</v>
      </c>
      <c r="N49" s="76"/>
      <c r="O49" s="13"/>
    </row>
    <row r="50" spans="2:16">
      <c r="I50" t="s">
        <v>783</v>
      </c>
      <c r="P50" s="9" t="str">
        <f>様式7!$F$4</f>
        <v>○○○○○○○○○○○ＥＳＣＯ事業</v>
      </c>
    </row>
  </sheetData>
  <mergeCells count="9">
    <mergeCell ref="B32:B43"/>
    <mergeCell ref="J32:J43"/>
    <mergeCell ref="M32:M43"/>
    <mergeCell ref="I1:J1"/>
    <mergeCell ref="J4:J5"/>
    <mergeCell ref="M4:M5"/>
    <mergeCell ref="B6:B31"/>
    <mergeCell ref="J6:J31"/>
    <mergeCell ref="M6:M31"/>
  </mergeCells>
  <phoneticPr fontId="5"/>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67"/>
  <sheetViews>
    <sheetView view="pageBreakPreview" topLeftCell="A28" zoomScale="85" zoomScaleNormal="100" zoomScaleSheetLayoutView="85" workbookViewId="0">
      <selection activeCell="P47" sqref="P47"/>
    </sheetView>
  </sheetViews>
  <sheetFormatPr defaultRowHeight="13.2"/>
  <cols>
    <col min="1" max="1" width="2.6640625" customWidth="1"/>
    <col min="2" max="2" width="14.109375" customWidth="1"/>
    <col min="3" max="3" width="17.6640625" customWidth="1"/>
    <col min="4" max="4" width="4.33203125" customWidth="1"/>
    <col min="5" max="5" width="3.6640625" customWidth="1"/>
    <col min="6" max="6" width="15.6640625" customWidth="1"/>
    <col min="7" max="7" width="17.6640625" customWidth="1"/>
    <col min="8" max="8" width="4.33203125" customWidth="1"/>
    <col min="9" max="9" width="17.44140625" customWidth="1"/>
    <col min="10" max="10" width="4.33203125" customWidth="1"/>
    <col min="11" max="11" width="17.44140625" customWidth="1"/>
    <col min="12" max="12" width="4.44140625" customWidth="1"/>
    <col min="17" max="17" width="9" customWidth="1"/>
    <col min="18" max="18" width="7.88671875" customWidth="1"/>
    <col min="19" max="19" width="11" customWidth="1"/>
    <col min="260" max="260" width="2.6640625" customWidth="1"/>
    <col min="261" max="261" width="15.6640625" customWidth="1"/>
    <col min="262" max="262" width="17.6640625" customWidth="1"/>
    <col min="263" max="263" width="3.6640625" customWidth="1"/>
    <col min="264" max="264" width="15.6640625" customWidth="1"/>
    <col min="265" max="267" width="20.6640625" customWidth="1"/>
    <col min="516" max="516" width="2.6640625" customWidth="1"/>
    <col min="517" max="517" width="15.6640625" customWidth="1"/>
    <col min="518" max="518" width="17.6640625" customWidth="1"/>
    <col min="519" max="519" width="3.6640625" customWidth="1"/>
    <col min="520" max="520" width="15.6640625" customWidth="1"/>
    <col min="521" max="523" width="20.6640625" customWidth="1"/>
    <col min="772" max="772" width="2.6640625" customWidth="1"/>
    <col min="773" max="773" width="15.6640625" customWidth="1"/>
    <col min="774" max="774" width="17.6640625" customWidth="1"/>
    <col min="775" max="775" width="3.6640625" customWidth="1"/>
    <col min="776" max="776" width="15.6640625" customWidth="1"/>
    <col min="777" max="779" width="20.6640625" customWidth="1"/>
    <col min="1028" max="1028" width="2.6640625" customWidth="1"/>
    <col min="1029" max="1029" width="15.6640625" customWidth="1"/>
    <col min="1030" max="1030" width="17.6640625" customWidth="1"/>
    <col min="1031" max="1031" width="3.6640625" customWidth="1"/>
    <col min="1032" max="1032" width="15.6640625" customWidth="1"/>
    <col min="1033" max="1035" width="20.6640625" customWidth="1"/>
    <col min="1284" max="1284" width="2.6640625" customWidth="1"/>
    <col min="1285" max="1285" width="15.6640625" customWidth="1"/>
    <col min="1286" max="1286" width="17.6640625" customWidth="1"/>
    <col min="1287" max="1287" width="3.6640625" customWidth="1"/>
    <col min="1288" max="1288" width="15.6640625" customWidth="1"/>
    <col min="1289" max="1291" width="20.6640625" customWidth="1"/>
    <col min="1540" max="1540" width="2.6640625" customWidth="1"/>
    <col min="1541" max="1541" width="15.6640625" customWidth="1"/>
    <col min="1542" max="1542" width="17.6640625" customWidth="1"/>
    <col min="1543" max="1543" width="3.6640625" customWidth="1"/>
    <col min="1544" max="1544" width="15.6640625" customWidth="1"/>
    <col min="1545" max="1547" width="20.6640625" customWidth="1"/>
    <col min="1796" max="1796" width="2.6640625" customWidth="1"/>
    <col min="1797" max="1797" width="15.6640625" customWidth="1"/>
    <col min="1798" max="1798" width="17.6640625" customWidth="1"/>
    <col min="1799" max="1799" width="3.6640625" customWidth="1"/>
    <col min="1800" max="1800" width="15.6640625" customWidth="1"/>
    <col min="1801" max="1803" width="20.6640625" customWidth="1"/>
    <col min="2052" max="2052" width="2.6640625" customWidth="1"/>
    <col min="2053" max="2053" width="15.6640625" customWidth="1"/>
    <col min="2054" max="2054" width="17.6640625" customWidth="1"/>
    <col min="2055" max="2055" width="3.6640625" customWidth="1"/>
    <col min="2056" max="2056" width="15.6640625" customWidth="1"/>
    <col min="2057" max="2059" width="20.6640625" customWidth="1"/>
    <col min="2308" max="2308" width="2.6640625" customWidth="1"/>
    <col min="2309" max="2309" width="15.6640625" customWidth="1"/>
    <col min="2310" max="2310" width="17.6640625" customWidth="1"/>
    <col min="2311" max="2311" width="3.6640625" customWidth="1"/>
    <col min="2312" max="2312" width="15.6640625" customWidth="1"/>
    <col min="2313" max="2315" width="20.6640625" customWidth="1"/>
    <col min="2564" max="2564" width="2.6640625" customWidth="1"/>
    <col min="2565" max="2565" width="15.6640625" customWidth="1"/>
    <col min="2566" max="2566" width="17.6640625" customWidth="1"/>
    <col min="2567" max="2567" width="3.6640625" customWidth="1"/>
    <col min="2568" max="2568" width="15.6640625" customWidth="1"/>
    <col min="2569" max="2571" width="20.6640625" customWidth="1"/>
    <col min="2820" max="2820" width="2.6640625" customWidth="1"/>
    <col min="2821" max="2821" width="15.6640625" customWidth="1"/>
    <col min="2822" max="2822" width="17.6640625" customWidth="1"/>
    <col min="2823" max="2823" width="3.6640625" customWidth="1"/>
    <col min="2824" max="2824" width="15.6640625" customWidth="1"/>
    <col min="2825" max="2827" width="20.6640625" customWidth="1"/>
    <col min="3076" max="3076" width="2.6640625" customWidth="1"/>
    <col min="3077" max="3077" width="15.6640625" customWidth="1"/>
    <col min="3078" max="3078" width="17.6640625" customWidth="1"/>
    <col min="3079" max="3079" width="3.6640625" customWidth="1"/>
    <col min="3080" max="3080" width="15.6640625" customWidth="1"/>
    <col min="3081" max="3083" width="20.6640625" customWidth="1"/>
    <col min="3332" max="3332" width="2.6640625" customWidth="1"/>
    <col min="3333" max="3333" width="15.6640625" customWidth="1"/>
    <col min="3334" max="3334" width="17.6640625" customWidth="1"/>
    <col min="3335" max="3335" width="3.6640625" customWidth="1"/>
    <col min="3336" max="3336" width="15.6640625" customWidth="1"/>
    <col min="3337" max="3339" width="20.6640625" customWidth="1"/>
    <col min="3588" max="3588" width="2.6640625" customWidth="1"/>
    <col min="3589" max="3589" width="15.6640625" customWidth="1"/>
    <col min="3590" max="3590" width="17.6640625" customWidth="1"/>
    <col min="3591" max="3591" width="3.6640625" customWidth="1"/>
    <col min="3592" max="3592" width="15.6640625" customWidth="1"/>
    <col min="3593" max="3595" width="20.6640625" customWidth="1"/>
    <col min="3844" max="3844" width="2.6640625" customWidth="1"/>
    <col min="3845" max="3845" width="15.6640625" customWidth="1"/>
    <col min="3846" max="3846" width="17.6640625" customWidth="1"/>
    <col min="3847" max="3847" width="3.6640625" customWidth="1"/>
    <col min="3848" max="3848" width="15.6640625" customWidth="1"/>
    <col min="3849" max="3851" width="20.6640625" customWidth="1"/>
    <col min="4100" max="4100" width="2.6640625" customWidth="1"/>
    <col min="4101" max="4101" width="15.6640625" customWidth="1"/>
    <col min="4102" max="4102" width="17.6640625" customWidth="1"/>
    <col min="4103" max="4103" width="3.6640625" customWidth="1"/>
    <col min="4104" max="4104" width="15.6640625" customWidth="1"/>
    <col min="4105" max="4107" width="20.6640625" customWidth="1"/>
    <col min="4356" max="4356" width="2.6640625" customWidth="1"/>
    <col min="4357" max="4357" width="15.6640625" customWidth="1"/>
    <col min="4358" max="4358" width="17.6640625" customWidth="1"/>
    <col min="4359" max="4359" width="3.6640625" customWidth="1"/>
    <col min="4360" max="4360" width="15.6640625" customWidth="1"/>
    <col min="4361" max="4363" width="20.6640625" customWidth="1"/>
    <col min="4612" max="4612" width="2.6640625" customWidth="1"/>
    <col min="4613" max="4613" width="15.6640625" customWidth="1"/>
    <col min="4614" max="4614" width="17.6640625" customWidth="1"/>
    <col min="4615" max="4615" width="3.6640625" customWidth="1"/>
    <col min="4616" max="4616" width="15.6640625" customWidth="1"/>
    <col min="4617" max="4619" width="20.6640625" customWidth="1"/>
    <col min="4868" max="4868" width="2.6640625" customWidth="1"/>
    <col min="4869" max="4869" width="15.6640625" customWidth="1"/>
    <col min="4870" max="4870" width="17.6640625" customWidth="1"/>
    <col min="4871" max="4871" width="3.6640625" customWidth="1"/>
    <col min="4872" max="4872" width="15.6640625" customWidth="1"/>
    <col min="4873" max="4875" width="20.6640625" customWidth="1"/>
    <col min="5124" max="5124" width="2.6640625" customWidth="1"/>
    <col min="5125" max="5125" width="15.6640625" customWidth="1"/>
    <col min="5126" max="5126" width="17.6640625" customWidth="1"/>
    <col min="5127" max="5127" width="3.6640625" customWidth="1"/>
    <col min="5128" max="5128" width="15.6640625" customWidth="1"/>
    <col min="5129" max="5131" width="20.6640625" customWidth="1"/>
    <col min="5380" max="5380" width="2.6640625" customWidth="1"/>
    <col min="5381" max="5381" width="15.6640625" customWidth="1"/>
    <col min="5382" max="5382" width="17.6640625" customWidth="1"/>
    <col min="5383" max="5383" width="3.6640625" customWidth="1"/>
    <col min="5384" max="5384" width="15.6640625" customWidth="1"/>
    <col min="5385" max="5387" width="20.6640625" customWidth="1"/>
    <col min="5636" max="5636" width="2.6640625" customWidth="1"/>
    <col min="5637" max="5637" width="15.6640625" customWidth="1"/>
    <col min="5638" max="5638" width="17.6640625" customWidth="1"/>
    <col min="5639" max="5639" width="3.6640625" customWidth="1"/>
    <col min="5640" max="5640" width="15.6640625" customWidth="1"/>
    <col min="5641" max="5643" width="20.6640625" customWidth="1"/>
    <col min="5892" max="5892" width="2.6640625" customWidth="1"/>
    <col min="5893" max="5893" width="15.6640625" customWidth="1"/>
    <col min="5894" max="5894" width="17.6640625" customWidth="1"/>
    <col min="5895" max="5895" width="3.6640625" customWidth="1"/>
    <col min="5896" max="5896" width="15.6640625" customWidth="1"/>
    <col min="5897" max="5899" width="20.6640625" customWidth="1"/>
    <col min="6148" max="6148" width="2.6640625" customWidth="1"/>
    <col min="6149" max="6149" width="15.6640625" customWidth="1"/>
    <col min="6150" max="6150" width="17.6640625" customWidth="1"/>
    <col min="6151" max="6151" width="3.6640625" customWidth="1"/>
    <col min="6152" max="6152" width="15.6640625" customWidth="1"/>
    <col min="6153" max="6155" width="20.6640625" customWidth="1"/>
    <col min="6404" max="6404" width="2.6640625" customWidth="1"/>
    <col min="6405" max="6405" width="15.6640625" customWidth="1"/>
    <col min="6406" max="6406" width="17.6640625" customWidth="1"/>
    <col min="6407" max="6407" width="3.6640625" customWidth="1"/>
    <col min="6408" max="6408" width="15.6640625" customWidth="1"/>
    <col min="6409" max="6411" width="20.6640625" customWidth="1"/>
    <col min="6660" max="6660" width="2.6640625" customWidth="1"/>
    <col min="6661" max="6661" width="15.6640625" customWidth="1"/>
    <col min="6662" max="6662" width="17.6640625" customWidth="1"/>
    <col min="6663" max="6663" width="3.6640625" customWidth="1"/>
    <col min="6664" max="6664" width="15.6640625" customWidth="1"/>
    <col min="6665" max="6667" width="20.6640625" customWidth="1"/>
    <col min="6916" max="6916" width="2.6640625" customWidth="1"/>
    <col min="6917" max="6917" width="15.6640625" customWidth="1"/>
    <col min="6918" max="6918" width="17.6640625" customWidth="1"/>
    <col min="6919" max="6919" width="3.6640625" customWidth="1"/>
    <col min="6920" max="6920" width="15.6640625" customWidth="1"/>
    <col min="6921" max="6923" width="20.6640625" customWidth="1"/>
    <col min="7172" max="7172" width="2.6640625" customWidth="1"/>
    <col min="7173" max="7173" width="15.6640625" customWidth="1"/>
    <col min="7174" max="7174" width="17.6640625" customWidth="1"/>
    <col min="7175" max="7175" width="3.6640625" customWidth="1"/>
    <col min="7176" max="7176" width="15.6640625" customWidth="1"/>
    <col min="7177" max="7179" width="20.6640625" customWidth="1"/>
    <col min="7428" max="7428" width="2.6640625" customWidth="1"/>
    <col min="7429" max="7429" width="15.6640625" customWidth="1"/>
    <col min="7430" max="7430" width="17.6640625" customWidth="1"/>
    <col min="7431" max="7431" width="3.6640625" customWidth="1"/>
    <col min="7432" max="7432" width="15.6640625" customWidth="1"/>
    <col min="7433" max="7435" width="20.6640625" customWidth="1"/>
    <col min="7684" max="7684" width="2.6640625" customWidth="1"/>
    <col min="7685" max="7685" width="15.6640625" customWidth="1"/>
    <col min="7686" max="7686" width="17.6640625" customWidth="1"/>
    <col min="7687" max="7687" width="3.6640625" customWidth="1"/>
    <col min="7688" max="7688" width="15.6640625" customWidth="1"/>
    <col min="7689" max="7691" width="20.6640625" customWidth="1"/>
    <col min="7940" max="7940" width="2.6640625" customWidth="1"/>
    <col min="7941" max="7941" width="15.6640625" customWidth="1"/>
    <col min="7942" max="7942" width="17.6640625" customWidth="1"/>
    <col min="7943" max="7943" width="3.6640625" customWidth="1"/>
    <col min="7944" max="7944" width="15.6640625" customWidth="1"/>
    <col min="7945" max="7947" width="20.6640625" customWidth="1"/>
    <col min="8196" max="8196" width="2.6640625" customWidth="1"/>
    <col min="8197" max="8197" width="15.6640625" customWidth="1"/>
    <col min="8198" max="8198" width="17.6640625" customWidth="1"/>
    <col min="8199" max="8199" width="3.6640625" customWidth="1"/>
    <col min="8200" max="8200" width="15.6640625" customWidth="1"/>
    <col min="8201" max="8203" width="20.6640625" customWidth="1"/>
    <col min="8452" max="8452" width="2.6640625" customWidth="1"/>
    <col min="8453" max="8453" width="15.6640625" customWidth="1"/>
    <col min="8454" max="8454" width="17.6640625" customWidth="1"/>
    <col min="8455" max="8455" width="3.6640625" customWidth="1"/>
    <col min="8456" max="8456" width="15.6640625" customWidth="1"/>
    <col min="8457" max="8459" width="20.6640625" customWidth="1"/>
    <col min="8708" max="8708" width="2.6640625" customWidth="1"/>
    <col min="8709" max="8709" width="15.6640625" customWidth="1"/>
    <col min="8710" max="8710" width="17.6640625" customWidth="1"/>
    <col min="8711" max="8711" width="3.6640625" customWidth="1"/>
    <col min="8712" max="8712" width="15.6640625" customWidth="1"/>
    <col min="8713" max="8715" width="20.6640625" customWidth="1"/>
    <col min="8964" max="8964" width="2.6640625" customWidth="1"/>
    <col min="8965" max="8965" width="15.6640625" customWidth="1"/>
    <col min="8966" max="8966" width="17.6640625" customWidth="1"/>
    <col min="8967" max="8967" width="3.6640625" customWidth="1"/>
    <col min="8968" max="8968" width="15.6640625" customWidth="1"/>
    <col min="8969" max="8971" width="20.6640625" customWidth="1"/>
    <col min="9220" max="9220" width="2.6640625" customWidth="1"/>
    <col min="9221" max="9221" width="15.6640625" customWidth="1"/>
    <col min="9222" max="9222" width="17.6640625" customWidth="1"/>
    <col min="9223" max="9223" width="3.6640625" customWidth="1"/>
    <col min="9224" max="9224" width="15.6640625" customWidth="1"/>
    <col min="9225" max="9227" width="20.6640625" customWidth="1"/>
    <col min="9476" max="9476" width="2.6640625" customWidth="1"/>
    <col min="9477" max="9477" width="15.6640625" customWidth="1"/>
    <col min="9478" max="9478" width="17.6640625" customWidth="1"/>
    <col min="9479" max="9479" width="3.6640625" customWidth="1"/>
    <col min="9480" max="9480" width="15.6640625" customWidth="1"/>
    <col min="9481" max="9483" width="20.6640625" customWidth="1"/>
    <col min="9732" max="9732" width="2.6640625" customWidth="1"/>
    <col min="9733" max="9733" width="15.6640625" customWidth="1"/>
    <col min="9734" max="9734" width="17.6640625" customWidth="1"/>
    <col min="9735" max="9735" width="3.6640625" customWidth="1"/>
    <col min="9736" max="9736" width="15.6640625" customWidth="1"/>
    <col min="9737" max="9739" width="20.6640625" customWidth="1"/>
    <col min="9988" max="9988" width="2.6640625" customWidth="1"/>
    <col min="9989" max="9989" width="15.6640625" customWidth="1"/>
    <col min="9990" max="9990" width="17.6640625" customWidth="1"/>
    <col min="9991" max="9991" width="3.6640625" customWidth="1"/>
    <col min="9992" max="9992" width="15.6640625" customWidth="1"/>
    <col min="9993" max="9995" width="20.6640625" customWidth="1"/>
    <col min="10244" max="10244" width="2.6640625" customWidth="1"/>
    <col min="10245" max="10245" width="15.6640625" customWidth="1"/>
    <col min="10246" max="10246" width="17.6640625" customWidth="1"/>
    <col min="10247" max="10247" width="3.6640625" customWidth="1"/>
    <col min="10248" max="10248" width="15.6640625" customWidth="1"/>
    <col min="10249" max="10251" width="20.6640625" customWidth="1"/>
    <col min="10500" max="10500" width="2.6640625" customWidth="1"/>
    <col min="10501" max="10501" width="15.6640625" customWidth="1"/>
    <col min="10502" max="10502" width="17.6640625" customWidth="1"/>
    <col min="10503" max="10503" width="3.6640625" customWidth="1"/>
    <col min="10504" max="10504" width="15.6640625" customWidth="1"/>
    <col min="10505" max="10507" width="20.6640625" customWidth="1"/>
    <col min="10756" max="10756" width="2.6640625" customWidth="1"/>
    <col min="10757" max="10757" width="15.6640625" customWidth="1"/>
    <col min="10758" max="10758" width="17.6640625" customWidth="1"/>
    <col min="10759" max="10759" width="3.6640625" customWidth="1"/>
    <col min="10760" max="10760" width="15.6640625" customWidth="1"/>
    <col min="10761" max="10763" width="20.6640625" customWidth="1"/>
    <col min="11012" max="11012" width="2.6640625" customWidth="1"/>
    <col min="11013" max="11013" width="15.6640625" customWidth="1"/>
    <col min="11014" max="11014" width="17.6640625" customWidth="1"/>
    <col min="11015" max="11015" width="3.6640625" customWidth="1"/>
    <col min="11016" max="11016" width="15.6640625" customWidth="1"/>
    <col min="11017" max="11019" width="20.6640625" customWidth="1"/>
    <col min="11268" max="11268" width="2.6640625" customWidth="1"/>
    <col min="11269" max="11269" width="15.6640625" customWidth="1"/>
    <col min="11270" max="11270" width="17.6640625" customWidth="1"/>
    <col min="11271" max="11271" width="3.6640625" customWidth="1"/>
    <col min="11272" max="11272" width="15.6640625" customWidth="1"/>
    <col min="11273" max="11275" width="20.6640625" customWidth="1"/>
    <col min="11524" max="11524" width="2.6640625" customWidth="1"/>
    <col min="11525" max="11525" width="15.6640625" customWidth="1"/>
    <col min="11526" max="11526" width="17.6640625" customWidth="1"/>
    <col min="11527" max="11527" width="3.6640625" customWidth="1"/>
    <col min="11528" max="11528" width="15.6640625" customWidth="1"/>
    <col min="11529" max="11531" width="20.6640625" customWidth="1"/>
    <col min="11780" max="11780" width="2.6640625" customWidth="1"/>
    <col min="11781" max="11781" width="15.6640625" customWidth="1"/>
    <col min="11782" max="11782" width="17.6640625" customWidth="1"/>
    <col min="11783" max="11783" width="3.6640625" customWidth="1"/>
    <col min="11784" max="11784" width="15.6640625" customWidth="1"/>
    <col min="11785" max="11787" width="20.6640625" customWidth="1"/>
    <col min="12036" max="12036" width="2.6640625" customWidth="1"/>
    <col min="12037" max="12037" width="15.6640625" customWidth="1"/>
    <col min="12038" max="12038" width="17.6640625" customWidth="1"/>
    <col min="12039" max="12039" width="3.6640625" customWidth="1"/>
    <col min="12040" max="12040" width="15.6640625" customWidth="1"/>
    <col min="12041" max="12043" width="20.6640625" customWidth="1"/>
    <col min="12292" max="12292" width="2.6640625" customWidth="1"/>
    <col min="12293" max="12293" width="15.6640625" customWidth="1"/>
    <col min="12294" max="12294" width="17.6640625" customWidth="1"/>
    <col min="12295" max="12295" width="3.6640625" customWidth="1"/>
    <col min="12296" max="12296" width="15.6640625" customWidth="1"/>
    <col min="12297" max="12299" width="20.6640625" customWidth="1"/>
    <col min="12548" max="12548" width="2.6640625" customWidth="1"/>
    <col min="12549" max="12549" width="15.6640625" customWidth="1"/>
    <col min="12550" max="12550" width="17.6640625" customWidth="1"/>
    <col min="12551" max="12551" width="3.6640625" customWidth="1"/>
    <col min="12552" max="12552" width="15.6640625" customWidth="1"/>
    <col min="12553" max="12555" width="20.6640625" customWidth="1"/>
    <col min="12804" max="12804" width="2.6640625" customWidth="1"/>
    <col min="12805" max="12805" width="15.6640625" customWidth="1"/>
    <col min="12806" max="12806" width="17.6640625" customWidth="1"/>
    <col min="12807" max="12807" width="3.6640625" customWidth="1"/>
    <col min="12808" max="12808" width="15.6640625" customWidth="1"/>
    <col min="12809" max="12811" width="20.6640625" customWidth="1"/>
    <col min="13060" max="13060" width="2.6640625" customWidth="1"/>
    <col min="13061" max="13061" width="15.6640625" customWidth="1"/>
    <col min="13062" max="13062" width="17.6640625" customWidth="1"/>
    <col min="13063" max="13063" width="3.6640625" customWidth="1"/>
    <col min="13064" max="13064" width="15.6640625" customWidth="1"/>
    <col min="13065" max="13067" width="20.6640625" customWidth="1"/>
    <col min="13316" max="13316" width="2.6640625" customWidth="1"/>
    <col min="13317" max="13317" width="15.6640625" customWidth="1"/>
    <col min="13318" max="13318" width="17.6640625" customWidth="1"/>
    <col min="13319" max="13319" width="3.6640625" customWidth="1"/>
    <col min="13320" max="13320" width="15.6640625" customWidth="1"/>
    <col min="13321" max="13323" width="20.6640625" customWidth="1"/>
    <col min="13572" max="13572" width="2.6640625" customWidth="1"/>
    <col min="13573" max="13573" width="15.6640625" customWidth="1"/>
    <col min="13574" max="13574" width="17.6640625" customWidth="1"/>
    <col min="13575" max="13575" width="3.6640625" customWidth="1"/>
    <col min="13576" max="13576" width="15.6640625" customWidth="1"/>
    <col min="13577" max="13579" width="20.6640625" customWidth="1"/>
    <col min="13828" max="13828" width="2.6640625" customWidth="1"/>
    <col min="13829" max="13829" width="15.6640625" customWidth="1"/>
    <col min="13830" max="13830" width="17.6640625" customWidth="1"/>
    <col min="13831" max="13831" width="3.6640625" customWidth="1"/>
    <col min="13832" max="13832" width="15.6640625" customWidth="1"/>
    <col min="13833" max="13835" width="20.6640625" customWidth="1"/>
    <col min="14084" max="14084" width="2.6640625" customWidth="1"/>
    <col min="14085" max="14085" width="15.6640625" customWidth="1"/>
    <col min="14086" max="14086" width="17.6640625" customWidth="1"/>
    <col min="14087" max="14087" width="3.6640625" customWidth="1"/>
    <col min="14088" max="14088" width="15.6640625" customWidth="1"/>
    <col min="14089" max="14091" width="20.6640625" customWidth="1"/>
    <col min="14340" max="14340" width="2.6640625" customWidth="1"/>
    <col min="14341" max="14341" width="15.6640625" customWidth="1"/>
    <col min="14342" max="14342" width="17.6640625" customWidth="1"/>
    <col min="14343" max="14343" width="3.6640625" customWidth="1"/>
    <col min="14344" max="14344" width="15.6640625" customWidth="1"/>
    <col min="14345" max="14347" width="20.6640625" customWidth="1"/>
    <col min="14596" max="14596" width="2.6640625" customWidth="1"/>
    <col min="14597" max="14597" width="15.6640625" customWidth="1"/>
    <col min="14598" max="14598" width="17.6640625" customWidth="1"/>
    <col min="14599" max="14599" width="3.6640625" customWidth="1"/>
    <col min="14600" max="14600" width="15.6640625" customWidth="1"/>
    <col min="14601" max="14603" width="20.6640625" customWidth="1"/>
    <col min="14852" max="14852" width="2.6640625" customWidth="1"/>
    <col min="14853" max="14853" width="15.6640625" customWidth="1"/>
    <col min="14854" max="14854" width="17.6640625" customWidth="1"/>
    <col min="14855" max="14855" width="3.6640625" customWidth="1"/>
    <col min="14856" max="14856" width="15.6640625" customWidth="1"/>
    <col min="14857" max="14859" width="20.6640625" customWidth="1"/>
    <col min="15108" max="15108" width="2.6640625" customWidth="1"/>
    <col min="15109" max="15109" width="15.6640625" customWidth="1"/>
    <col min="15110" max="15110" width="17.6640625" customWidth="1"/>
    <col min="15111" max="15111" width="3.6640625" customWidth="1"/>
    <col min="15112" max="15112" width="15.6640625" customWidth="1"/>
    <col min="15113" max="15115" width="20.6640625" customWidth="1"/>
    <col min="15364" max="15364" width="2.6640625" customWidth="1"/>
    <col min="15365" max="15365" width="15.6640625" customWidth="1"/>
    <col min="15366" max="15366" width="17.6640625" customWidth="1"/>
    <col min="15367" max="15367" width="3.6640625" customWidth="1"/>
    <col min="15368" max="15368" width="15.6640625" customWidth="1"/>
    <col min="15369" max="15371" width="20.6640625" customWidth="1"/>
    <col min="15620" max="15620" width="2.6640625" customWidth="1"/>
    <col min="15621" max="15621" width="15.6640625" customWidth="1"/>
    <col min="15622" max="15622" width="17.6640625" customWidth="1"/>
    <col min="15623" max="15623" width="3.6640625" customWidth="1"/>
    <col min="15624" max="15624" width="15.6640625" customWidth="1"/>
    <col min="15625" max="15627" width="20.6640625" customWidth="1"/>
    <col min="15876" max="15876" width="2.6640625" customWidth="1"/>
    <col min="15877" max="15877" width="15.6640625" customWidth="1"/>
    <col min="15878" max="15878" width="17.6640625" customWidth="1"/>
    <col min="15879" max="15879" width="3.6640625" customWidth="1"/>
    <col min="15880" max="15880" width="15.6640625" customWidth="1"/>
    <col min="15881" max="15883" width="20.6640625" customWidth="1"/>
    <col min="16132" max="16132" width="2.6640625" customWidth="1"/>
    <col min="16133" max="16133" width="15.6640625" customWidth="1"/>
    <col min="16134" max="16134" width="17.6640625" customWidth="1"/>
    <col min="16135" max="16135" width="3.6640625" customWidth="1"/>
    <col min="16136" max="16136" width="15.6640625" customWidth="1"/>
    <col min="16137" max="16139" width="20.6640625" customWidth="1"/>
  </cols>
  <sheetData>
    <row r="1" spans="1:19">
      <c r="K1" s="1244"/>
      <c r="L1" s="1244"/>
    </row>
    <row r="2" spans="1:19" ht="6.75" customHeight="1"/>
    <row r="3" spans="1:19" ht="16.2">
      <c r="A3" s="1243" t="s">
        <v>269</v>
      </c>
      <c r="B3" s="1243"/>
      <c r="C3" s="1243"/>
      <c r="D3" s="1243"/>
      <c r="E3" s="1243"/>
      <c r="F3" s="1243"/>
      <c r="G3" s="1243"/>
      <c r="H3" s="1243"/>
      <c r="I3" s="1243"/>
      <c r="J3" s="1243"/>
      <c r="K3" s="1243"/>
      <c r="L3" s="1243"/>
      <c r="M3" s="308"/>
      <c r="N3" s="308"/>
      <c r="O3" s="308"/>
      <c r="P3" s="308"/>
      <c r="Q3" s="308"/>
      <c r="R3" s="242"/>
    </row>
    <row r="4" spans="1:19" ht="14.25" customHeight="1">
      <c r="J4" s="659"/>
      <c r="K4" s="401" t="s">
        <v>395</v>
      </c>
      <c r="O4" s="305"/>
    </row>
    <row r="5" spans="1:19" ht="18" customHeight="1">
      <c r="B5" s="207" t="s">
        <v>249</v>
      </c>
      <c r="C5" s="77"/>
      <c r="D5" s="77"/>
      <c r="E5" s="77"/>
      <c r="F5" s="77"/>
      <c r="G5" s="77"/>
      <c r="H5" s="77"/>
      <c r="I5" s="77"/>
      <c r="J5" s="77"/>
      <c r="K5" s="77"/>
      <c r="L5" s="77"/>
    </row>
    <row r="6" spans="1:19" ht="23.25" customHeight="1" thickBot="1">
      <c r="B6" s="257" t="s">
        <v>251</v>
      </c>
      <c r="C6" s="77"/>
      <c r="D6" s="77"/>
      <c r="E6" s="77"/>
      <c r="F6" s="77"/>
      <c r="G6" s="77"/>
      <c r="H6" s="77"/>
      <c r="I6" s="77"/>
      <c r="J6" s="77"/>
      <c r="K6" s="77"/>
      <c r="L6" s="77"/>
    </row>
    <row r="7" spans="1:19" ht="19.5" customHeight="1">
      <c r="B7" s="1291" t="s">
        <v>316</v>
      </c>
      <c r="C7" s="1294" t="e">
        <f>'様式9-9'!F20</f>
        <v>#DIV/0!</v>
      </c>
      <c r="D7" s="1297" t="s">
        <v>252</v>
      </c>
      <c r="E7" s="1289" t="s">
        <v>55</v>
      </c>
      <c r="F7" s="1240"/>
      <c r="G7" s="1289" t="s">
        <v>56</v>
      </c>
      <c r="H7" s="1240"/>
      <c r="I7" s="1289" t="s">
        <v>57</v>
      </c>
      <c r="J7" s="1240"/>
      <c r="K7" s="1289" t="s">
        <v>58</v>
      </c>
      <c r="L7" s="1290"/>
    </row>
    <row r="8" spans="1:19" ht="19.5" customHeight="1">
      <c r="B8" s="1292"/>
      <c r="C8" s="1295"/>
      <c r="D8" s="1298"/>
      <c r="E8" s="78"/>
      <c r="F8" s="294" t="s">
        <v>60</v>
      </c>
      <c r="G8" s="78"/>
      <c r="H8" s="79" t="s">
        <v>59</v>
      </c>
      <c r="I8" s="78"/>
      <c r="J8" s="245" t="s">
        <v>253</v>
      </c>
      <c r="K8" s="78"/>
      <c r="L8" s="247" t="s">
        <v>59</v>
      </c>
      <c r="O8" s="1"/>
    </row>
    <row r="9" spans="1:19" ht="19.5" customHeight="1" thickBot="1">
      <c r="B9" s="1293"/>
      <c r="C9" s="1296"/>
      <c r="D9" s="1299"/>
      <c r="E9" s="80"/>
      <c r="F9" s="295" t="s">
        <v>61</v>
      </c>
      <c r="G9" s="244"/>
      <c r="H9" s="81" t="s">
        <v>59</v>
      </c>
      <c r="I9" s="244"/>
      <c r="J9" s="246" t="s">
        <v>253</v>
      </c>
      <c r="K9" s="244"/>
      <c r="L9" s="248" t="s">
        <v>59</v>
      </c>
      <c r="M9" s="1"/>
      <c r="O9" s="1"/>
    </row>
    <row r="10" spans="1:19" ht="14.25" customHeight="1">
      <c r="B10" s="158"/>
      <c r="C10" s="316"/>
      <c r="D10" s="158"/>
      <c r="E10" s="5"/>
      <c r="F10" s="317"/>
      <c r="G10" s="89"/>
      <c r="H10" s="89"/>
      <c r="I10" s="89"/>
      <c r="J10" s="89"/>
      <c r="K10" s="89"/>
      <c r="L10" s="89"/>
      <c r="M10" s="1"/>
      <c r="O10" s="1"/>
    </row>
    <row r="11" spans="1:19">
      <c r="B11" s="77"/>
      <c r="C11" s="77"/>
      <c r="D11" s="77"/>
      <c r="E11" s="77"/>
      <c r="F11" s="77"/>
      <c r="G11" s="77"/>
      <c r="H11" s="77"/>
      <c r="I11" s="77"/>
      <c r="J11" s="77"/>
      <c r="K11" s="77"/>
      <c r="L11" s="77"/>
    </row>
    <row r="12" spans="1:19" ht="18" customHeight="1">
      <c r="B12" s="318" t="s">
        <v>250</v>
      </c>
      <c r="C12" s="77"/>
      <c r="D12" s="77"/>
      <c r="E12" s="77"/>
      <c r="F12" s="77"/>
      <c r="G12" s="77"/>
      <c r="H12" s="77"/>
      <c r="I12" s="77"/>
      <c r="J12" s="77"/>
      <c r="K12" s="77"/>
      <c r="L12" s="77"/>
    </row>
    <row r="13" spans="1:19">
      <c r="B13" s="77" t="s">
        <v>254</v>
      </c>
      <c r="C13" s="77"/>
      <c r="D13" s="77"/>
      <c r="E13" s="77"/>
      <c r="F13" s="77"/>
      <c r="G13" s="77"/>
      <c r="H13" s="77"/>
      <c r="I13" s="77"/>
      <c r="J13" s="77"/>
      <c r="K13" s="77"/>
      <c r="L13" s="77"/>
    </row>
    <row r="14" spans="1:19" s="258" customFormat="1" ht="23.25" customHeight="1" thickBot="1">
      <c r="B14" s="259" t="s">
        <v>651</v>
      </c>
      <c r="C14" s="259"/>
      <c r="D14" s="259"/>
      <c r="E14" s="259"/>
      <c r="F14" s="259"/>
      <c r="G14" s="259"/>
      <c r="H14" s="259"/>
      <c r="I14" s="259"/>
      <c r="J14" s="259"/>
      <c r="K14" s="259"/>
      <c r="L14" s="259"/>
      <c r="M14" s="310"/>
      <c r="N14" s="310"/>
      <c r="O14" s="310"/>
      <c r="P14" s="310"/>
      <c r="Q14" s="310"/>
      <c r="R14" s="310"/>
      <c r="S14" s="310"/>
    </row>
    <row r="15" spans="1:19" ht="18.75" customHeight="1">
      <c r="B15" s="1305" t="s">
        <v>61</v>
      </c>
      <c r="C15" s="1300">
        <f>SUM(H15+H20+H25)</f>
        <v>0</v>
      </c>
      <c r="D15" s="1297" t="s">
        <v>253</v>
      </c>
      <c r="E15" s="293" t="s">
        <v>62</v>
      </c>
      <c r="F15" s="30"/>
      <c r="G15" s="82"/>
      <c r="H15" s="1303"/>
      <c r="I15" s="1304"/>
      <c r="J15" s="1304"/>
      <c r="K15" s="1304"/>
      <c r="L15" s="311" t="s">
        <v>59</v>
      </c>
      <c r="M15" s="310"/>
      <c r="N15" s="310"/>
      <c r="O15" s="310"/>
      <c r="P15" s="310"/>
      <c r="Q15" s="310"/>
      <c r="R15" s="310"/>
    </row>
    <row r="16" spans="1:19" ht="18.75" customHeight="1">
      <c r="B16" s="1292"/>
      <c r="C16" s="1301"/>
      <c r="D16" s="1298"/>
      <c r="E16" s="83"/>
      <c r="F16" s="1245" t="s">
        <v>310</v>
      </c>
      <c r="G16" s="1246"/>
      <c r="H16" s="1251"/>
      <c r="I16" s="1252"/>
      <c r="J16" s="1252"/>
      <c r="K16" s="1252"/>
      <c r="L16" s="1253"/>
      <c r="M16" s="260"/>
      <c r="N16" s="260"/>
      <c r="O16" s="260"/>
      <c r="P16" s="260"/>
      <c r="Q16" s="260"/>
      <c r="R16" s="260"/>
    </row>
    <row r="17" spans="2:18" ht="18.75" customHeight="1">
      <c r="B17" s="1292"/>
      <c r="C17" s="1301"/>
      <c r="D17" s="1298"/>
      <c r="E17" s="83"/>
      <c r="F17" s="1247"/>
      <c r="G17" s="1248"/>
      <c r="H17" s="1254"/>
      <c r="I17" s="1255"/>
      <c r="J17" s="1255"/>
      <c r="K17" s="1255"/>
      <c r="L17" s="1256"/>
      <c r="M17" s="260"/>
      <c r="N17" s="260"/>
      <c r="O17" s="260"/>
      <c r="P17" s="260"/>
      <c r="Q17" s="260"/>
      <c r="R17" s="260"/>
    </row>
    <row r="18" spans="2:18" ht="18.75" customHeight="1">
      <c r="B18" s="1292"/>
      <c r="C18" s="1301"/>
      <c r="D18" s="1298"/>
      <c r="E18" s="83"/>
      <c r="F18" s="1247"/>
      <c r="G18" s="1248"/>
      <c r="H18" s="1254"/>
      <c r="I18" s="1255"/>
      <c r="J18" s="1255"/>
      <c r="K18" s="1255"/>
      <c r="L18" s="1256"/>
      <c r="M18" s="260"/>
      <c r="N18" s="260"/>
      <c r="O18" s="260"/>
      <c r="P18" s="260"/>
      <c r="Q18" s="260"/>
      <c r="R18" s="260"/>
    </row>
    <row r="19" spans="2:18" ht="18.75" customHeight="1">
      <c r="B19" s="1292"/>
      <c r="C19" s="1301"/>
      <c r="D19" s="1298"/>
      <c r="E19" s="83"/>
      <c r="F19" s="1249"/>
      <c r="G19" s="1250"/>
      <c r="H19" s="1257"/>
      <c r="I19" s="1258"/>
      <c r="J19" s="1258"/>
      <c r="K19" s="1258"/>
      <c r="L19" s="1259"/>
      <c r="M19" s="260"/>
      <c r="N19" s="260"/>
      <c r="O19" s="260"/>
      <c r="P19" s="260"/>
      <c r="Q19" s="260"/>
      <c r="R19" s="260"/>
    </row>
    <row r="20" spans="2:18" ht="18.75" customHeight="1">
      <c r="B20" s="1292"/>
      <c r="C20" s="1301"/>
      <c r="D20" s="1298"/>
      <c r="E20" s="148" t="s">
        <v>63</v>
      </c>
      <c r="F20" s="85"/>
      <c r="G20" s="84"/>
      <c r="H20" s="1237"/>
      <c r="I20" s="1238"/>
      <c r="J20" s="1238"/>
      <c r="K20" s="1238"/>
      <c r="L20" s="312" t="s">
        <v>59</v>
      </c>
      <c r="M20" s="310"/>
      <c r="N20" s="310"/>
      <c r="O20" s="310"/>
      <c r="P20" s="310"/>
      <c r="Q20" s="310"/>
      <c r="R20" s="310"/>
    </row>
    <row r="21" spans="2:18" ht="18.75" customHeight="1">
      <c r="B21" s="1292"/>
      <c r="C21" s="1301"/>
      <c r="D21" s="1298"/>
      <c r="E21" s="86"/>
      <c r="F21" s="1245" t="s">
        <v>310</v>
      </c>
      <c r="G21" s="1246"/>
      <c r="H21" s="1251"/>
      <c r="I21" s="1252"/>
      <c r="J21" s="1252"/>
      <c r="K21" s="1252"/>
      <c r="L21" s="1253"/>
      <c r="M21" s="260"/>
      <c r="N21" s="260"/>
      <c r="O21" s="260"/>
      <c r="P21" s="260"/>
      <c r="Q21" s="260"/>
      <c r="R21" s="260"/>
    </row>
    <row r="22" spans="2:18" ht="18.75" customHeight="1">
      <c r="B22" s="1292"/>
      <c r="C22" s="1301"/>
      <c r="D22" s="1298"/>
      <c r="E22" s="86"/>
      <c r="F22" s="1247"/>
      <c r="G22" s="1248"/>
      <c r="H22" s="1254"/>
      <c r="I22" s="1255"/>
      <c r="J22" s="1255"/>
      <c r="K22" s="1255"/>
      <c r="L22" s="1256"/>
      <c r="M22" s="260"/>
      <c r="N22" s="260"/>
      <c r="O22" s="260"/>
      <c r="P22" s="260"/>
      <c r="Q22" s="260"/>
      <c r="R22" s="260"/>
    </row>
    <row r="23" spans="2:18" ht="18.75" customHeight="1">
      <c r="B23" s="1292"/>
      <c r="C23" s="1301"/>
      <c r="D23" s="1298"/>
      <c r="E23" s="86"/>
      <c r="F23" s="1247"/>
      <c r="G23" s="1248"/>
      <c r="H23" s="1254"/>
      <c r="I23" s="1255"/>
      <c r="J23" s="1255"/>
      <c r="K23" s="1255"/>
      <c r="L23" s="1256"/>
      <c r="M23" s="260"/>
      <c r="N23" s="260"/>
      <c r="O23" s="260"/>
      <c r="P23" s="260"/>
      <c r="Q23" s="260"/>
      <c r="R23" s="260"/>
    </row>
    <row r="24" spans="2:18" ht="18.75" customHeight="1">
      <c r="B24" s="1292"/>
      <c r="C24" s="1301"/>
      <c r="D24" s="1298"/>
      <c r="E24" s="83"/>
      <c r="F24" s="1249"/>
      <c r="G24" s="1250"/>
      <c r="H24" s="1257"/>
      <c r="I24" s="1258"/>
      <c r="J24" s="1258"/>
      <c r="K24" s="1258"/>
      <c r="L24" s="1259"/>
      <c r="M24" s="260"/>
      <c r="N24" s="260"/>
      <c r="O24" s="260"/>
      <c r="P24" s="260"/>
      <c r="Q24" s="260"/>
      <c r="R24" s="260"/>
    </row>
    <row r="25" spans="2:18" ht="18.75" customHeight="1">
      <c r="B25" s="1292"/>
      <c r="C25" s="1301"/>
      <c r="D25" s="1298"/>
      <c r="E25" s="148" t="s">
        <v>64</v>
      </c>
      <c r="F25" s="85"/>
      <c r="G25" s="84"/>
      <c r="H25" s="1237"/>
      <c r="I25" s="1238"/>
      <c r="J25" s="1238"/>
      <c r="K25" s="1238"/>
      <c r="L25" s="312" t="s">
        <v>59</v>
      </c>
      <c r="M25" s="310"/>
      <c r="N25" s="310"/>
      <c r="O25" s="310"/>
      <c r="P25" s="310"/>
      <c r="Q25" s="310"/>
      <c r="R25" s="310"/>
    </row>
    <row r="26" spans="2:18" ht="18.75" customHeight="1">
      <c r="B26" s="1292"/>
      <c r="C26" s="1301"/>
      <c r="D26" s="1298"/>
      <c r="E26" s="83"/>
      <c r="F26" s="1245" t="s">
        <v>311</v>
      </c>
      <c r="G26" s="1246"/>
      <c r="H26" s="1251"/>
      <c r="I26" s="1252"/>
      <c r="J26" s="1252"/>
      <c r="K26" s="1252"/>
      <c r="L26" s="1253"/>
      <c r="M26" s="260"/>
      <c r="N26" s="260"/>
      <c r="O26" s="260"/>
      <c r="P26" s="260"/>
      <c r="Q26" s="260"/>
      <c r="R26" s="260"/>
    </row>
    <row r="27" spans="2:18" ht="18.75" customHeight="1">
      <c r="B27" s="1292"/>
      <c r="C27" s="1301"/>
      <c r="D27" s="1298"/>
      <c r="E27" s="83"/>
      <c r="F27" s="1247"/>
      <c r="G27" s="1248"/>
      <c r="H27" s="1254"/>
      <c r="I27" s="1255"/>
      <c r="J27" s="1255"/>
      <c r="K27" s="1255"/>
      <c r="L27" s="1256"/>
      <c r="M27" s="260"/>
      <c r="N27" s="260"/>
      <c r="O27" s="260"/>
      <c r="P27" s="260"/>
      <c r="Q27" s="260"/>
      <c r="R27" s="260"/>
    </row>
    <row r="28" spans="2:18" ht="18.75" customHeight="1">
      <c r="B28" s="1292"/>
      <c r="C28" s="1301"/>
      <c r="D28" s="1298"/>
      <c r="E28" s="83"/>
      <c r="F28" s="1247"/>
      <c r="G28" s="1248"/>
      <c r="H28" s="1254"/>
      <c r="I28" s="1255"/>
      <c r="J28" s="1255"/>
      <c r="K28" s="1255"/>
      <c r="L28" s="1256"/>
      <c r="M28" s="260"/>
      <c r="N28" s="260"/>
      <c r="O28" s="260"/>
      <c r="P28" s="260"/>
      <c r="Q28" s="260"/>
      <c r="R28" s="260"/>
    </row>
    <row r="29" spans="2:18" ht="18.75" customHeight="1" thickBot="1">
      <c r="B29" s="1293"/>
      <c r="C29" s="1302"/>
      <c r="D29" s="1299"/>
      <c r="E29" s="87"/>
      <c r="F29" s="1260"/>
      <c r="G29" s="1261"/>
      <c r="H29" s="1262"/>
      <c r="I29" s="1263"/>
      <c r="J29" s="1263"/>
      <c r="K29" s="1263"/>
      <c r="L29" s="1264"/>
      <c r="M29" s="260"/>
      <c r="N29" s="260"/>
      <c r="O29" s="260"/>
      <c r="P29" s="260"/>
      <c r="Q29" s="260"/>
      <c r="R29" s="260"/>
    </row>
    <row r="30" spans="2:18" ht="12.75" customHeight="1">
      <c r="B30" t="s">
        <v>256</v>
      </c>
      <c r="C30" s="243"/>
      <c r="D30" s="158"/>
      <c r="E30" s="5"/>
      <c r="F30" s="5"/>
      <c r="G30" s="5"/>
      <c r="H30" s="243"/>
      <c r="I30" s="243"/>
      <c r="J30" s="243"/>
      <c r="K30" s="243"/>
      <c r="L30" s="243"/>
      <c r="Q30" s="1"/>
      <c r="R30" s="1"/>
    </row>
    <row r="31" spans="2:18" ht="12.75" customHeight="1">
      <c r="B31" t="s">
        <v>257</v>
      </c>
      <c r="C31" s="243"/>
      <c r="D31" s="158"/>
      <c r="E31" s="5"/>
      <c r="F31" s="5"/>
      <c r="G31" s="5"/>
      <c r="H31" s="243"/>
      <c r="I31" s="243"/>
      <c r="J31" s="243"/>
      <c r="K31" s="243"/>
      <c r="L31" s="243"/>
    </row>
    <row r="32" spans="2:18">
      <c r="B32" s="77"/>
      <c r="C32" s="77"/>
      <c r="D32" s="77"/>
      <c r="E32" s="77"/>
      <c r="F32" s="77"/>
      <c r="G32" s="77"/>
      <c r="H32" s="77"/>
      <c r="I32" s="77"/>
      <c r="J32" s="77"/>
      <c r="K32" s="77"/>
      <c r="L32" s="88"/>
    </row>
    <row r="33" spans="2:18">
      <c r="B33" s="77"/>
      <c r="C33" s="77"/>
      <c r="D33" s="77"/>
      <c r="E33" s="77"/>
      <c r="F33" s="77"/>
      <c r="G33" s="77"/>
      <c r="H33" s="77"/>
      <c r="I33" s="77"/>
      <c r="J33" s="77"/>
      <c r="K33" s="77"/>
      <c r="L33" s="88"/>
    </row>
    <row r="34" spans="2:18" s="258" customFormat="1" ht="18" customHeight="1">
      <c r="B34" s="314" t="s">
        <v>612</v>
      </c>
    </row>
    <row r="35" spans="2:18" ht="13.8" thickBot="1">
      <c r="C35" s="260"/>
      <c r="D35" s="260"/>
      <c r="E35" s="260"/>
      <c r="F35" s="259"/>
      <c r="G35" s="259"/>
      <c r="H35" s="259"/>
      <c r="I35" s="259"/>
      <c r="J35" s="259"/>
      <c r="K35" s="259"/>
      <c r="L35" s="259"/>
      <c r="M35" s="261"/>
      <c r="N35" s="262"/>
      <c r="O35" s="258"/>
      <c r="P35" s="258"/>
      <c r="Q35" s="258"/>
      <c r="R35" s="258"/>
    </row>
    <row r="36" spans="2:18">
      <c r="B36" s="1265"/>
      <c r="C36" s="1266"/>
      <c r="D36" s="1266"/>
      <c r="E36" s="1266"/>
      <c r="F36" s="1266"/>
      <c r="G36" s="1266"/>
      <c r="H36" s="1266"/>
      <c r="I36" s="1266"/>
      <c r="J36" s="1266"/>
      <c r="K36" s="1266"/>
      <c r="L36" s="1267"/>
      <c r="M36" s="313"/>
      <c r="N36" s="260"/>
      <c r="O36" s="260"/>
      <c r="P36" s="260"/>
      <c r="Q36" s="260"/>
      <c r="R36" s="260"/>
    </row>
    <row r="37" spans="2:18">
      <c r="B37" s="1268"/>
      <c r="C37" s="1269"/>
      <c r="D37" s="1269"/>
      <c r="E37" s="1269"/>
      <c r="F37" s="1269"/>
      <c r="G37" s="1269"/>
      <c r="H37" s="1269"/>
      <c r="I37" s="1269"/>
      <c r="J37" s="1269"/>
      <c r="K37" s="1269"/>
      <c r="L37" s="1270"/>
      <c r="M37" s="260"/>
      <c r="N37" s="260"/>
      <c r="O37" s="260"/>
      <c r="P37" s="260"/>
      <c r="Q37" s="260"/>
      <c r="R37" s="260"/>
    </row>
    <row r="38" spans="2:18">
      <c r="B38" s="1268"/>
      <c r="C38" s="1269"/>
      <c r="D38" s="1269"/>
      <c r="E38" s="1269"/>
      <c r="F38" s="1269"/>
      <c r="G38" s="1269"/>
      <c r="H38" s="1269"/>
      <c r="I38" s="1269"/>
      <c r="J38" s="1269"/>
      <c r="K38" s="1269"/>
      <c r="L38" s="1270"/>
      <c r="M38" s="313"/>
      <c r="N38" s="260"/>
      <c r="O38" s="260"/>
      <c r="P38" s="260"/>
      <c r="Q38" s="260"/>
      <c r="R38" s="260"/>
    </row>
    <row r="39" spans="2:18">
      <c r="B39" s="1268"/>
      <c r="C39" s="1269"/>
      <c r="D39" s="1269"/>
      <c r="E39" s="1269"/>
      <c r="F39" s="1269"/>
      <c r="G39" s="1269"/>
      <c r="H39" s="1269"/>
      <c r="I39" s="1269"/>
      <c r="J39" s="1269"/>
      <c r="K39" s="1269"/>
      <c r="L39" s="1270"/>
      <c r="Q39" s="1"/>
    </row>
    <row r="40" spans="2:18">
      <c r="B40" s="1268"/>
      <c r="C40" s="1269"/>
      <c r="D40" s="1269"/>
      <c r="E40" s="1269"/>
      <c r="F40" s="1269"/>
      <c r="G40" s="1269"/>
      <c r="H40" s="1269"/>
      <c r="I40" s="1269"/>
      <c r="J40" s="1269"/>
      <c r="K40" s="1269"/>
      <c r="L40" s="1270"/>
    </row>
    <row r="41" spans="2:18" s="258" customFormat="1" ht="23.25" customHeight="1">
      <c r="B41" s="1268"/>
      <c r="C41" s="1269"/>
      <c r="D41" s="1269"/>
      <c r="E41" s="1269"/>
      <c r="F41" s="1269"/>
      <c r="G41" s="1269"/>
      <c r="H41" s="1269"/>
      <c r="I41" s="1269"/>
      <c r="J41" s="1269"/>
      <c r="K41" s="1269"/>
      <c r="L41" s="1270"/>
    </row>
    <row r="42" spans="2:18" ht="13.8" thickBot="1">
      <c r="B42" s="1271"/>
      <c r="C42" s="1272"/>
      <c r="D42" s="1272"/>
      <c r="E42" s="1272"/>
      <c r="F42" s="1272"/>
      <c r="G42" s="1272"/>
      <c r="H42" s="1272"/>
      <c r="I42" s="1272"/>
      <c r="J42" s="1272"/>
      <c r="K42" s="1272"/>
      <c r="L42" s="1273"/>
    </row>
    <row r="44" spans="2:18">
      <c r="B44" s="5"/>
      <c r="C44" s="5"/>
      <c r="D44" s="5"/>
      <c r="E44" s="5"/>
    </row>
    <row r="45" spans="2:18" ht="18" customHeight="1">
      <c r="B45" s="314" t="s">
        <v>315</v>
      </c>
      <c r="C45" s="5"/>
      <c r="D45" s="5"/>
      <c r="E45" s="5"/>
    </row>
    <row r="46" spans="2:18">
      <c r="B46" s="5" t="s">
        <v>804</v>
      </c>
      <c r="C46" s="5"/>
      <c r="D46" s="5"/>
      <c r="E46" s="5"/>
    </row>
    <row r="47" spans="2:18">
      <c r="B47" s="260" t="s">
        <v>805</v>
      </c>
      <c r="C47" s="260"/>
      <c r="D47" s="260"/>
      <c r="E47" s="260"/>
      <c r="F47" s="258"/>
      <c r="G47" s="258"/>
      <c r="H47" s="258"/>
      <c r="I47" s="258"/>
      <c r="J47" s="258"/>
      <c r="K47" s="258"/>
      <c r="L47" s="258"/>
      <c r="M47" s="258"/>
      <c r="N47" s="258"/>
      <c r="O47" s="258"/>
      <c r="P47" s="258"/>
      <c r="Q47" s="258"/>
      <c r="R47" s="258"/>
    </row>
    <row r="48" spans="2:18" ht="13.8" thickBot="1">
      <c r="B48" s="260" t="s">
        <v>255</v>
      </c>
      <c r="C48" s="260"/>
      <c r="D48" s="260"/>
      <c r="E48" s="260"/>
      <c r="F48" s="258"/>
      <c r="G48" s="258"/>
      <c r="H48" s="258"/>
      <c r="I48" s="258"/>
      <c r="J48" s="258"/>
      <c r="K48" s="258"/>
      <c r="L48" s="258"/>
      <c r="M48" s="258"/>
      <c r="N48" s="258"/>
      <c r="O48" s="258"/>
      <c r="P48" s="258"/>
      <c r="Q48" s="258"/>
      <c r="R48" s="258"/>
    </row>
    <row r="49" spans="1:19">
      <c r="B49" s="251" t="s">
        <v>65</v>
      </c>
      <c r="C49" s="1239"/>
      <c r="D49" s="1239"/>
      <c r="E49" s="1239"/>
      <c r="F49" s="1240"/>
      <c r="G49" s="1233"/>
      <c r="H49" s="1234"/>
      <c r="I49" s="1234"/>
      <c r="J49" s="1234"/>
      <c r="K49" s="1234"/>
      <c r="L49" s="306" t="s">
        <v>314</v>
      </c>
      <c r="M49" s="315"/>
      <c r="N49" s="315"/>
      <c r="O49" s="315"/>
      <c r="P49" s="315"/>
      <c r="Q49" s="315"/>
      <c r="R49" s="315"/>
    </row>
    <row r="50" spans="1:19" ht="13.5" customHeight="1">
      <c r="B50" s="252"/>
      <c r="C50" s="1245" t="s">
        <v>312</v>
      </c>
      <c r="D50" s="1274"/>
      <c r="E50" s="1274"/>
      <c r="F50" s="1246"/>
      <c r="G50" s="1221"/>
      <c r="H50" s="1222"/>
      <c r="I50" s="1222"/>
      <c r="J50" s="1222"/>
      <c r="K50" s="1222"/>
      <c r="L50" s="1223"/>
      <c r="M50" s="315"/>
      <c r="N50" s="315"/>
      <c r="O50" s="315"/>
      <c r="P50" s="315"/>
      <c r="Q50" s="315"/>
      <c r="R50" s="315"/>
    </row>
    <row r="51" spans="1:19">
      <c r="B51" s="252"/>
      <c r="C51" s="1247"/>
      <c r="D51" s="1275"/>
      <c r="E51" s="1275"/>
      <c r="F51" s="1248"/>
      <c r="G51" s="1224"/>
      <c r="H51" s="1225"/>
      <c r="I51" s="1225"/>
      <c r="J51" s="1225"/>
      <c r="K51" s="1225"/>
      <c r="L51" s="1226"/>
      <c r="M51" s="315"/>
      <c r="N51" s="315"/>
      <c r="O51" s="315"/>
      <c r="P51" s="315"/>
      <c r="Q51" s="315"/>
      <c r="R51" s="315"/>
    </row>
    <row r="52" spans="1:19">
      <c r="B52" s="252"/>
      <c r="C52" s="1247"/>
      <c r="D52" s="1275"/>
      <c r="E52" s="1275"/>
      <c r="F52" s="1248"/>
      <c r="G52" s="1224"/>
      <c r="H52" s="1225"/>
      <c r="I52" s="1225"/>
      <c r="J52" s="1225"/>
      <c r="K52" s="1225"/>
      <c r="L52" s="1226"/>
      <c r="M52" s="315"/>
      <c r="N52" s="315"/>
      <c r="O52" s="315"/>
      <c r="P52" s="315"/>
      <c r="Q52" s="315"/>
      <c r="R52" s="315"/>
    </row>
    <row r="53" spans="1:19">
      <c r="B53" s="253"/>
      <c r="C53" s="1249"/>
      <c r="D53" s="1276"/>
      <c r="E53" s="1276"/>
      <c r="F53" s="1250"/>
      <c r="G53" s="1227"/>
      <c r="H53" s="1228"/>
      <c r="I53" s="1228"/>
      <c r="J53" s="1228"/>
      <c r="K53" s="1228"/>
      <c r="L53" s="1229"/>
      <c r="M53" s="315"/>
      <c r="N53" s="315"/>
      <c r="O53" s="315"/>
      <c r="P53" s="315"/>
      <c r="Q53" s="315"/>
      <c r="R53" s="315"/>
    </row>
    <row r="54" spans="1:19">
      <c r="B54" s="249" t="s">
        <v>66</v>
      </c>
      <c r="C54" s="1241"/>
      <c r="D54" s="1241"/>
      <c r="E54" s="1241"/>
      <c r="F54" s="1242"/>
      <c r="G54" s="1235"/>
      <c r="H54" s="1236"/>
      <c r="I54" s="1236"/>
      <c r="J54" s="1236"/>
      <c r="K54" s="1236"/>
      <c r="L54" s="307" t="s">
        <v>314</v>
      </c>
      <c r="M54" s="315"/>
      <c r="N54" s="315"/>
      <c r="O54" s="315"/>
      <c r="P54" s="315"/>
      <c r="Q54" s="315"/>
      <c r="R54" s="315"/>
    </row>
    <row r="55" spans="1:19">
      <c r="A55" s="309"/>
      <c r="B55" s="254"/>
      <c r="C55" s="1245" t="s">
        <v>312</v>
      </c>
      <c r="D55" s="1277"/>
      <c r="E55" s="1277"/>
      <c r="F55" s="1278"/>
      <c r="G55" s="1221"/>
      <c r="H55" s="1222"/>
      <c r="I55" s="1222"/>
      <c r="J55" s="1222"/>
      <c r="K55" s="1222"/>
      <c r="L55" s="1223"/>
      <c r="M55" s="315"/>
      <c r="N55" s="315"/>
      <c r="O55" s="315"/>
      <c r="P55" s="315"/>
      <c r="Q55" s="315"/>
      <c r="R55" s="315"/>
      <c r="S55" s="309"/>
    </row>
    <row r="56" spans="1:19">
      <c r="A56" s="309"/>
      <c r="B56" s="254"/>
      <c r="C56" s="1279"/>
      <c r="D56" s="1280"/>
      <c r="E56" s="1280"/>
      <c r="F56" s="1281"/>
      <c r="G56" s="1224"/>
      <c r="H56" s="1225"/>
      <c r="I56" s="1225"/>
      <c r="J56" s="1225"/>
      <c r="K56" s="1225"/>
      <c r="L56" s="1226"/>
      <c r="M56" s="315"/>
      <c r="N56" s="315"/>
      <c r="O56" s="315"/>
      <c r="P56" s="315"/>
      <c r="Q56" s="315"/>
      <c r="R56" s="315"/>
      <c r="S56" s="309"/>
    </row>
    <row r="57" spans="1:19">
      <c r="A57" s="309"/>
      <c r="B57" s="254"/>
      <c r="C57" s="1279"/>
      <c r="D57" s="1280"/>
      <c r="E57" s="1280"/>
      <c r="F57" s="1281"/>
      <c r="G57" s="1224"/>
      <c r="H57" s="1225"/>
      <c r="I57" s="1225"/>
      <c r="J57" s="1225"/>
      <c r="K57" s="1225"/>
      <c r="L57" s="1226"/>
      <c r="M57" s="315"/>
      <c r="N57" s="315"/>
      <c r="O57" s="315"/>
      <c r="P57" s="315"/>
      <c r="Q57" s="315"/>
      <c r="R57" s="315"/>
      <c r="S57" s="309"/>
    </row>
    <row r="58" spans="1:19">
      <c r="B58" s="253"/>
      <c r="C58" s="1282"/>
      <c r="D58" s="1283"/>
      <c r="E58" s="1283"/>
      <c r="F58" s="1284"/>
      <c r="G58" s="1227"/>
      <c r="H58" s="1228"/>
      <c r="I58" s="1228"/>
      <c r="J58" s="1228"/>
      <c r="K58" s="1228"/>
      <c r="L58" s="1229"/>
      <c r="M58" s="315"/>
      <c r="N58" s="315"/>
      <c r="O58" s="315"/>
      <c r="P58" s="315"/>
      <c r="Q58" s="315"/>
      <c r="R58" s="315"/>
      <c r="S58" s="47"/>
    </row>
    <row r="59" spans="1:19">
      <c r="B59" s="256" t="s">
        <v>67</v>
      </c>
      <c r="C59" s="1241"/>
      <c r="D59" s="1241"/>
      <c r="E59" s="1241"/>
      <c r="F59" s="1242"/>
      <c r="G59" s="1235"/>
      <c r="H59" s="1236"/>
      <c r="I59" s="1236"/>
      <c r="J59" s="1236"/>
      <c r="K59" s="1236"/>
      <c r="L59" s="307" t="s">
        <v>314</v>
      </c>
      <c r="M59" s="315"/>
      <c r="N59" s="315"/>
      <c r="O59" s="315"/>
      <c r="P59" s="315"/>
      <c r="Q59" s="315"/>
      <c r="R59" s="315"/>
    </row>
    <row r="60" spans="1:19">
      <c r="B60" s="252"/>
      <c r="C60" s="1245" t="s">
        <v>313</v>
      </c>
      <c r="D60" s="1277"/>
      <c r="E60" s="1277"/>
      <c r="F60" s="1278"/>
      <c r="G60" s="1221"/>
      <c r="H60" s="1222"/>
      <c r="I60" s="1222"/>
      <c r="J60" s="1222"/>
      <c r="K60" s="1222"/>
      <c r="L60" s="1223"/>
      <c r="M60" s="315"/>
      <c r="N60" s="315"/>
      <c r="O60" s="315"/>
      <c r="P60" s="315"/>
      <c r="Q60" s="315"/>
      <c r="R60" s="315"/>
    </row>
    <row r="61" spans="1:19">
      <c r="B61" s="252"/>
      <c r="C61" s="1279"/>
      <c r="D61" s="1280"/>
      <c r="E61" s="1280"/>
      <c r="F61" s="1281"/>
      <c r="G61" s="1224"/>
      <c r="H61" s="1225"/>
      <c r="I61" s="1225"/>
      <c r="J61" s="1225"/>
      <c r="K61" s="1225"/>
      <c r="L61" s="1226"/>
      <c r="M61" s="315"/>
      <c r="N61" s="315"/>
      <c r="O61" s="315"/>
      <c r="P61" s="315"/>
      <c r="Q61" s="315"/>
      <c r="R61" s="315"/>
    </row>
    <row r="62" spans="1:19">
      <c r="B62" s="252"/>
      <c r="C62" s="1279"/>
      <c r="D62" s="1280"/>
      <c r="E62" s="1280"/>
      <c r="F62" s="1281"/>
      <c r="G62" s="1224"/>
      <c r="H62" s="1225"/>
      <c r="I62" s="1225"/>
      <c r="J62" s="1225"/>
      <c r="K62" s="1225"/>
      <c r="L62" s="1226"/>
      <c r="M62" s="315"/>
      <c r="N62" s="315"/>
      <c r="O62" s="315"/>
      <c r="P62" s="315"/>
      <c r="Q62" s="315"/>
      <c r="R62" s="315"/>
    </row>
    <row r="63" spans="1:19" ht="13.8" thickBot="1">
      <c r="B63" s="255"/>
      <c r="C63" s="1285"/>
      <c r="D63" s="1286"/>
      <c r="E63" s="1286"/>
      <c r="F63" s="1287"/>
      <c r="G63" s="1230"/>
      <c r="H63" s="1231"/>
      <c r="I63" s="1231"/>
      <c r="J63" s="1231"/>
      <c r="K63" s="1231"/>
      <c r="L63" s="1232"/>
      <c r="M63" s="315"/>
      <c r="N63" s="315"/>
      <c r="O63" s="315"/>
      <c r="P63" s="315"/>
      <c r="Q63" s="315"/>
      <c r="R63" s="315"/>
    </row>
    <row r="64" spans="1:19">
      <c r="B64" t="s">
        <v>258</v>
      </c>
    </row>
    <row r="66" spans="1:12">
      <c r="A66" s="1288" t="s">
        <v>783</v>
      </c>
      <c r="B66" s="1288"/>
      <c r="C66" s="1288"/>
      <c r="D66" s="1288"/>
      <c r="E66" s="1288"/>
      <c r="F66" s="1288"/>
      <c r="G66" s="1288"/>
      <c r="H66" s="1288"/>
      <c r="I66" s="1288"/>
      <c r="J66" s="1288"/>
      <c r="K66" s="1288"/>
      <c r="L66" s="1288"/>
    </row>
    <row r="67" spans="1:12">
      <c r="L67" s="369" t="str">
        <f>様式7!$F$4</f>
        <v>○○○○○○○○○○○ＥＳＣＯ事業</v>
      </c>
    </row>
  </sheetData>
  <mergeCells count="35">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G55:L58"/>
    <mergeCell ref="G60:L63"/>
    <mergeCell ref="G49:K49"/>
    <mergeCell ref="G54:K54"/>
    <mergeCell ref="G59:K59"/>
  </mergeCells>
  <phoneticPr fontId="5"/>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42"/>
  <sheetViews>
    <sheetView view="pageBreakPreview" zoomScaleNormal="85" zoomScaleSheetLayoutView="100" workbookViewId="0">
      <selection activeCell="I25" sqref="I25"/>
    </sheetView>
  </sheetViews>
  <sheetFormatPr defaultColWidth="9" defaultRowHeight="19.2"/>
  <cols>
    <col min="1" max="16" width="5.44140625" style="12" customWidth="1"/>
    <col min="17" max="16384" width="9" style="12"/>
  </cols>
  <sheetData>
    <row r="1" spans="1:16" ht="22.5" customHeight="1">
      <c r="A1" s="90"/>
      <c r="B1" s="90"/>
      <c r="C1" s="90"/>
      <c r="D1" s="90"/>
      <c r="E1" s="90"/>
      <c r="F1" s="90"/>
      <c r="G1" s="90"/>
      <c r="H1" s="90"/>
      <c r="I1" s="90"/>
      <c r="J1" s="90"/>
      <c r="K1" s="90"/>
      <c r="L1" s="90"/>
      <c r="M1" s="90"/>
      <c r="N1" s="1308" t="s">
        <v>419</v>
      </c>
      <c r="O1" s="1309"/>
      <c r="P1" s="90"/>
    </row>
    <row r="2" spans="1:16" ht="15" customHeight="1">
      <c r="A2" s="90"/>
      <c r="B2" s="90"/>
      <c r="C2" s="90"/>
      <c r="D2" s="90"/>
      <c r="E2" s="90"/>
      <c r="F2" s="90"/>
      <c r="G2" s="90"/>
      <c r="H2" s="90"/>
      <c r="I2" s="90"/>
      <c r="J2" s="90"/>
      <c r="K2" s="90"/>
      <c r="L2" s="90"/>
      <c r="M2" s="90"/>
      <c r="P2" s="90"/>
    </row>
    <row r="3" spans="1:16" ht="24" customHeight="1">
      <c r="A3" s="413"/>
      <c r="B3" s="413"/>
      <c r="C3" s="413"/>
      <c r="D3" s="413"/>
      <c r="E3" s="413"/>
      <c r="F3" s="413"/>
      <c r="G3" s="413"/>
      <c r="H3" s="413"/>
      <c r="I3" s="413"/>
      <c r="J3" s="413"/>
      <c r="K3" s="413"/>
      <c r="L3" s="413"/>
      <c r="M3" s="413"/>
      <c r="N3" s="413"/>
      <c r="O3" s="413"/>
    </row>
    <row r="4" spans="1:16">
      <c r="A4" s="91"/>
      <c r="B4" s="91"/>
      <c r="C4" s="91"/>
      <c r="D4" s="91"/>
      <c r="E4" s="91"/>
      <c r="F4" s="91"/>
      <c r="G4" s="91"/>
      <c r="H4" s="91"/>
      <c r="I4" s="91"/>
      <c r="J4" s="91"/>
      <c r="K4" s="91"/>
      <c r="L4" s="91"/>
      <c r="M4" s="91"/>
      <c r="N4" s="91"/>
      <c r="O4" s="91"/>
      <c r="P4" s="91"/>
    </row>
    <row r="5" spans="1:16">
      <c r="A5" s="91"/>
      <c r="B5" s="91"/>
      <c r="C5" s="91"/>
      <c r="D5" s="91"/>
      <c r="E5" s="91"/>
      <c r="F5" s="91"/>
      <c r="G5" s="91"/>
      <c r="H5" s="91"/>
      <c r="I5" s="91"/>
      <c r="J5" s="91"/>
      <c r="K5" s="91"/>
      <c r="L5" s="91"/>
      <c r="M5" s="91"/>
      <c r="N5" s="91"/>
      <c r="O5" s="91"/>
      <c r="P5" s="91"/>
    </row>
    <row r="6" spans="1:16">
      <c r="A6" s="90"/>
      <c r="B6" s="90"/>
      <c r="C6" s="90"/>
      <c r="D6" s="90"/>
      <c r="E6" s="90"/>
      <c r="F6" s="90"/>
      <c r="G6" s="90"/>
      <c r="H6" s="90"/>
      <c r="I6" s="90"/>
      <c r="J6" s="90"/>
      <c r="K6" s="90"/>
      <c r="L6" s="90"/>
      <c r="M6" s="90"/>
      <c r="N6" s="90"/>
      <c r="O6" s="90"/>
      <c r="P6" s="90"/>
    </row>
    <row r="7" spans="1:16" ht="24" customHeight="1">
      <c r="A7" s="1307" t="s">
        <v>625</v>
      </c>
      <c r="B7" s="1307"/>
      <c r="C7" s="1307"/>
      <c r="D7" s="1307"/>
      <c r="E7" s="1307"/>
      <c r="F7" s="1307"/>
      <c r="G7" s="1307"/>
      <c r="H7" s="1307"/>
      <c r="I7" s="1307"/>
      <c r="J7" s="1307"/>
      <c r="K7" s="1307"/>
      <c r="L7" s="1307"/>
      <c r="M7" s="1307"/>
      <c r="N7" s="1307"/>
      <c r="O7" s="1307"/>
    </row>
    <row r="8" spans="1:16">
      <c r="A8" s="426"/>
      <c r="B8" s="426"/>
      <c r="C8" s="426"/>
      <c r="D8" s="426"/>
      <c r="E8" s="426"/>
      <c r="F8" s="426"/>
      <c r="G8" s="426"/>
      <c r="H8" s="426"/>
      <c r="I8" s="426"/>
      <c r="J8" s="426"/>
      <c r="K8" s="426"/>
      <c r="L8" s="426"/>
      <c r="M8" s="426"/>
      <c r="N8" s="426"/>
      <c r="O8" s="426"/>
      <c r="P8" s="92"/>
    </row>
    <row r="9" spans="1:16">
      <c r="A9" s="413"/>
      <c r="B9" s="413"/>
      <c r="C9" s="413"/>
      <c r="D9" s="413"/>
      <c r="E9" s="413"/>
      <c r="F9" s="427"/>
      <c r="G9" s="427"/>
      <c r="H9" s="413"/>
      <c r="I9" s="413"/>
      <c r="J9" s="413"/>
      <c r="K9" s="413"/>
      <c r="L9" s="413"/>
      <c r="M9" s="413"/>
      <c r="N9" s="413"/>
      <c r="O9" s="413"/>
      <c r="P9" s="93"/>
    </row>
    <row r="10" spans="1:16">
      <c r="A10" s="426"/>
      <c r="B10" s="426"/>
      <c r="C10" s="426"/>
      <c r="D10" s="426"/>
      <c r="E10" s="426"/>
      <c r="H10" s="426"/>
      <c r="I10" s="426"/>
      <c r="J10" s="426"/>
      <c r="K10" s="426"/>
      <c r="L10" s="426"/>
      <c r="M10" s="426"/>
      <c r="N10" s="426"/>
      <c r="O10" s="426"/>
      <c r="P10" s="92"/>
    </row>
    <row r="11" spans="1:16">
      <c r="A11" s="45"/>
      <c r="B11" s="45"/>
      <c r="C11" s="45"/>
      <c r="D11" s="45"/>
      <c r="E11" s="45"/>
      <c r="F11" s="415">
        <v>1</v>
      </c>
      <c r="G11" s="414" t="s">
        <v>270</v>
      </c>
      <c r="H11" s="45"/>
      <c r="I11" s="45"/>
      <c r="J11" s="45"/>
      <c r="K11" s="45"/>
      <c r="L11" s="45"/>
      <c r="M11" s="45"/>
      <c r="N11" s="45"/>
      <c r="O11" s="45"/>
      <c r="P11" s="92"/>
    </row>
    <row r="12" spans="1:16">
      <c r="A12" s="45"/>
      <c r="B12" s="45"/>
      <c r="C12" s="45"/>
      <c r="D12" s="45"/>
      <c r="E12" s="45"/>
      <c r="F12" s="416"/>
      <c r="G12" s="416"/>
      <c r="H12" s="45"/>
      <c r="I12" s="45"/>
      <c r="J12" s="45"/>
      <c r="K12" s="45"/>
      <c r="L12" s="45"/>
      <c r="M12" s="45"/>
      <c r="N12" s="45"/>
      <c r="O12" s="45"/>
      <c r="P12" s="92"/>
    </row>
    <row r="13" spans="1:16">
      <c r="A13" s="45"/>
      <c r="B13" s="45"/>
      <c r="C13" s="45"/>
      <c r="D13" s="45"/>
      <c r="E13" s="45"/>
      <c r="F13" s="425">
        <v>2</v>
      </c>
      <c r="G13" s="416" t="s">
        <v>271</v>
      </c>
      <c r="H13" s="45"/>
      <c r="I13" s="45"/>
      <c r="J13" s="45"/>
      <c r="K13" s="45"/>
      <c r="L13" s="45"/>
      <c r="M13" s="45"/>
      <c r="N13" s="45"/>
      <c r="O13" s="45"/>
      <c r="P13" s="92"/>
    </row>
    <row r="14" spans="1:16">
      <c r="A14" s="45"/>
      <c r="B14" s="45"/>
      <c r="C14" s="45"/>
      <c r="D14" s="45"/>
      <c r="E14" s="45"/>
      <c r="F14" s="424"/>
      <c r="G14" s="424"/>
      <c r="H14" s="45"/>
      <c r="I14" s="45"/>
      <c r="J14" s="45"/>
      <c r="K14" s="45"/>
      <c r="L14" s="45"/>
      <c r="M14" s="45"/>
      <c r="N14" s="45"/>
      <c r="O14" s="45"/>
      <c r="P14" s="92"/>
    </row>
    <row r="15" spans="1:16">
      <c r="A15" s="45"/>
      <c r="B15" s="45"/>
      <c r="C15" s="45"/>
      <c r="D15" s="45"/>
      <c r="E15" s="45"/>
      <c r="F15" s="415">
        <v>3</v>
      </c>
      <c r="G15" s="416" t="s">
        <v>408</v>
      </c>
      <c r="H15" s="45"/>
      <c r="I15" s="45"/>
      <c r="J15" s="45"/>
      <c r="K15" s="45"/>
      <c r="L15" s="45"/>
      <c r="M15" s="45"/>
      <c r="N15" s="45"/>
      <c r="O15" s="45"/>
      <c r="P15" s="92"/>
    </row>
    <row r="16" spans="1:16">
      <c r="P16" s="92"/>
    </row>
    <row r="17" spans="1:16">
      <c r="A17" s="426"/>
      <c r="B17" s="426"/>
      <c r="C17" s="426"/>
      <c r="D17" s="426"/>
      <c r="E17" s="426"/>
      <c r="F17" s="426"/>
      <c r="G17" s="426"/>
      <c r="H17" s="426"/>
      <c r="I17" s="426"/>
      <c r="J17" s="426"/>
      <c r="K17" s="426"/>
      <c r="L17" s="426"/>
      <c r="M17" s="426"/>
      <c r="N17" s="426"/>
      <c r="O17" s="426"/>
      <c r="P17" s="92"/>
    </row>
    <row r="18" spans="1:16">
      <c r="A18" s="413"/>
      <c r="B18" s="413"/>
      <c r="C18" s="413"/>
      <c r="I18" s="413"/>
      <c r="J18" s="413"/>
      <c r="K18" s="413"/>
      <c r="L18" s="413"/>
      <c r="M18" s="413"/>
      <c r="N18" s="413"/>
      <c r="O18" s="413"/>
      <c r="P18" s="90"/>
    </row>
    <row r="19" spans="1:16" s="90" customFormat="1">
      <c r="A19" s="426"/>
      <c r="B19" s="426"/>
      <c r="C19" s="426"/>
      <c r="I19" s="426"/>
      <c r="J19" s="426"/>
      <c r="K19" s="426"/>
      <c r="L19" s="426"/>
      <c r="M19" s="426"/>
      <c r="N19" s="426"/>
      <c r="O19" s="426"/>
    </row>
    <row r="20" spans="1:16">
      <c r="A20" s="426"/>
      <c r="B20" s="426"/>
      <c r="C20" s="426"/>
      <c r="I20" s="426"/>
      <c r="J20" s="426"/>
      <c r="K20" s="426"/>
      <c r="L20" s="426"/>
      <c r="M20" s="426"/>
      <c r="N20" s="426"/>
      <c r="O20" s="426"/>
      <c r="P20" s="90"/>
    </row>
    <row r="21" spans="1:16">
      <c r="A21" s="90"/>
      <c r="B21" s="90"/>
      <c r="C21" s="90"/>
      <c r="D21" s="90"/>
      <c r="E21" s="90"/>
      <c r="H21" s="90"/>
      <c r="I21" s="90"/>
      <c r="J21" s="90"/>
      <c r="K21" s="90"/>
      <c r="L21" s="90"/>
      <c r="M21" s="90"/>
      <c r="N21" s="90"/>
      <c r="O21" s="90"/>
      <c r="P21" s="90"/>
    </row>
    <row r="22" spans="1:16">
      <c r="A22" s="90"/>
      <c r="B22" s="90"/>
      <c r="C22" s="90"/>
      <c r="D22" s="90"/>
      <c r="E22" s="90"/>
      <c r="H22" s="90"/>
      <c r="I22" s="90"/>
      <c r="J22" s="90"/>
      <c r="K22" s="90"/>
      <c r="L22" s="90"/>
      <c r="M22" s="90"/>
      <c r="N22" s="90"/>
      <c r="O22" s="90"/>
      <c r="P22" s="90"/>
    </row>
    <row r="23" spans="1:16">
      <c r="A23" s="90"/>
      <c r="B23" s="90"/>
      <c r="C23" s="90"/>
      <c r="D23" s="90"/>
      <c r="E23" s="90"/>
      <c r="F23" s="90"/>
      <c r="G23" s="90"/>
      <c r="H23" s="90"/>
      <c r="I23" s="90"/>
      <c r="J23" s="90"/>
      <c r="K23" s="90"/>
      <c r="L23" s="90"/>
      <c r="M23" s="90"/>
      <c r="N23" s="90"/>
      <c r="O23" s="90"/>
      <c r="P23" s="90"/>
    </row>
    <row r="24" spans="1:16">
      <c r="A24" s="90"/>
      <c r="B24" s="90"/>
      <c r="C24" s="90"/>
      <c r="D24" s="90"/>
      <c r="E24" s="90"/>
      <c r="F24" s="90"/>
      <c r="G24" s="90"/>
      <c r="H24" s="90"/>
      <c r="I24" s="90"/>
      <c r="J24" s="90"/>
      <c r="K24" s="90"/>
      <c r="L24" s="90"/>
      <c r="M24" s="90"/>
      <c r="N24" s="90"/>
      <c r="O24" s="90"/>
      <c r="P24" s="90"/>
    </row>
    <row r="25" spans="1:16">
      <c r="A25" s="90"/>
      <c r="B25" s="90"/>
      <c r="C25" s="90"/>
      <c r="D25" s="90"/>
      <c r="E25" s="90"/>
      <c r="F25" s="90"/>
      <c r="G25" s="90"/>
      <c r="H25" s="90"/>
      <c r="I25" s="90"/>
      <c r="J25" s="90"/>
      <c r="K25" s="90"/>
      <c r="L25" s="90"/>
      <c r="M25" s="90"/>
      <c r="N25" s="90"/>
      <c r="O25" s="90"/>
      <c r="P25" s="90"/>
    </row>
    <row r="26" spans="1:16" ht="18.75" customHeight="1">
      <c r="A26" s="90"/>
      <c r="B26" s="90"/>
      <c r="C26" s="90"/>
      <c r="D26" s="90"/>
      <c r="E26" s="90"/>
      <c r="F26" s="90"/>
      <c r="G26" s="90"/>
      <c r="H26" s="90"/>
      <c r="I26" s="90"/>
      <c r="J26" s="90"/>
      <c r="K26" s="90"/>
      <c r="L26" s="90"/>
      <c r="M26" s="90"/>
      <c r="N26" s="90"/>
      <c r="O26" s="90"/>
      <c r="P26" s="90"/>
    </row>
    <row r="27" spans="1:16">
      <c r="A27" s="90"/>
      <c r="B27" s="90"/>
      <c r="C27" s="90"/>
      <c r="D27" s="90"/>
      <c r="E27" s="90"/>
      <c r="F27" s="90"/>
      <c r="G27" s="90"/>
      <c r="H27" s="90"/>
      <c r="I27" s="90"/>
      <c r="J27" s="90"/>
      <c r="K27" s="90"/>
      <c r="L27" s="90"/>
      <c r="M27" s="90"/>
      <c r="N27" s="90"/>
      <c r="O27" s="90"/>
      <c r="P27" s="90"/>
    </row>
    <row r="28" spans="1:16">
      <c r="A28" s="426"/>
      <c r="B28" s="426"/>
      <c r="C28" s="426"/>
      <c r="D28" s="426"/>
      <c r="E28" s="426"/>
      <c r="F28" s="426"/>
      <c r="G28" s="426"/>
      <c r="H28" s="426"/>
      <c r="I28" s="426"/>
      <c r="J28" s="426"/>
      <c r="K28" s="426"/>
      <c r="L28" s="426"/>
      <c r="M28" s="426"/>
      <c r="N28" s="426"/>
      <c r="O28" s="426"/>
      <c r="P28" s="92"/>
    </row>
    <row r="29" spans="1:16">
      <c r="A29" s="426"/>
      <c r="B29" s="426"/>
      <c r="C29" s="426"/>
      <c r="D29" s="426"/>
      <c r="E29" s="426"/>
      <c r="F29" s="426"/>
      <c r="G29" s="426"/>
      <c r="H29" s="426"/>
      <c r="I29" s="426"/>
      <c r="J29" s="426"/>
      <c r="K29" s="426"/>
      <c r="L29" s="426"/>
      <c r="M29" s="426"/>
      <c r="N29" s="426"/>
      <c r="O29" s="426"/>
      <c r="P29" s="92"/>
    </row>
    <row r="30" spans="1:16">
      <c r="A30" s="426"/>
      <c r="B30" s="426"/>
      <c r="C30" s="426"/>
      <c r="D30" s="426"/>
      <c r="E30" s="426"/>
      <c r="F30" s="426"/>
      <c r="G30" s="426"/>
      <c r="H30" s="426"/>
      <c r="I30" s="426"/>
      <c r="J30" s="426"/>
      <c r="K30" s="426"/>
      <c r="L30" s="426"/>
      <c r="M30" s="426"/>
      <c r="N30" s="426"/>
      <c r="O30" s="426"/>
      <c r="P30" s="92"/>
    </row>
    <row r="31" spans="1:16">
      <c r="A31" s="90"/>
      <c r="B31" s="90"/>
      <c r="C31" s="90"/>
      <c r="D31" s="90"/>
      <c r="E31" s="90"/>
      <c r="F31" s="90"/>
      <c r="G31" s="90"/>
      <c r="H31" s="90"/>
      <c r="I31" s="90"/>
      <c r="J31" s="90"/>
      <c r="K31" s="90"/>
      <c r="L31" s="90"/>
      <c r="M31" s="90"/>
      <c r="N31" s="90"/>
      <c r="O31" s="90"/>
      <c r="P31" s="90"/>
    </row>
    <row r="32" spans="1:16">
      <c r="A32" s="90"/>
      <c r="B32" s="90"/>
      <c r="C32" s="90"/>
      <c r="D32" s="90"/>
      <c r="E32" s="90"/>
      <c r="F32" s="90"/>
      <c r="G32" s="90"/>
      <c r="H32" s="90"/>
      <c r="I32" s="90"/>
      <c r="J32" s="90"/>
      <c r="K32" s="90"/>
      <c r="L32" s="90"/>
      <c r="M32" s="90"/>
      <c r="N32" s="90"/>
      <c r="O32" s="90"/>
      <c r="P32" s="90"/>
    </row>
    <row r="33" spans="1:16">
      <c r="A33" s="90"/>
      <c r="B33" s="90"/>
      <c r="C33" s="90"/>
      <c r="D33" s="90"/>
      <c r="E33" s="90"/>
      <c r="F33" s="90"/>
      <c r="G33" s="90"/>
      <c r="H33" s="90"/>
      <c r="I33" s="90"/>
      <c r="J33" s="90"/>
      <c r="K33" s="90"/>
      <c r="L33" s="90"/>
      <c r="M33" s="90"/>
      <c r="N33" s="90"/>
      <c r="O33" s="90"/>
      <c r="P33" s="90"/>
    </row>
    <row r="41" spans="1:16">
      <c r="A41" s="1306" t="s">
        <v>782</v>
      </c>
      <c r="B41" s="1306"/>
      <c r="C41" s="1306"/>
      <c r="D41" s="1306"/>
      <c r="E41" s="1306"/>
      <c r="F41" s="1306"/>
      <c r="G41" s="1306"/>
      <c r="H41" s="1306"/>
      <c r="I41" s="1306"/>
      <c r="J41" s="1306"/>
      <c r="K41" s="1306"/>
      <c r="L41" s="1306"/>
      <c r="M41" s="1306"/>
      <c r="N41" s="1306"/>
      <c r="O41" s="1306"/>
    </row>
    <row r="42" spans="1:16">
      <c r="O42" s="9" t="str">
        <f>様式7!$F$4</f>
        <v>○○○○○○○○○○○ＥＳＣＯ事業</v>
      </c>
    </row>
  </sheetData>
  <mergeCells count="3">
    <mergeCell ref="A41:O41"/>
    <mergeCell ref="A7:O7"/>
    <mergeCell ref="N1:O1"/>
  </mergeCells>
  <phoneticPr fontId="5"/>
  <pageMargins left="0.98425196850393704" right="0.59055118110236227" top="0.78740157480314965" bottom="0.78740157480314965" header="0" footer="0"/>
  <pageSetup paperSize="9" scale="96"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57"/>
  <sheetViews>
    <sheetView view="pageBreakPreview" topLeftCell="A22" zoomScaleNormal="85" zoomScaleSheetLayoutView="100" workbookViewId="0">
      <selection activeCell="A4" sqref="A4:J12"/>
    </sheetView>
  </sheetViews>
  <sheetFormatPr defaultRowHeight="13.2"/>
  <cols>
    <col min="1" max="1" width="2.6640625" customWidth="1"/>
    <col min="10" max="10" width="11.33203125" customWidth="1"/>
    <col min="11" max="11" width="2.6640625" customWidth="1"/>
  </cols>
  <sheetData>
    <row r="1" spans="1:10" ht="16.5" customHeight="1">
      <c r="A1" s="296"/>
      <c r="B1" s="296"/>
      <c r="C1" s="296"/>
      <c r="D1" s="296"/>
      <c r="E1" s="296"/>
      <c r="F1" s="296"/>
      <c r="G1" s="296"/>
      <c r="H1" s="296"/>
      <c r="I1" s="296"/>
      <c r="J1" s="417" t="s">
        <v>68</v>
      </c>
    </row>
    <row r="2" spans="1:10" ht="28.5" customHeight="1">
      <c r="A2" s="1310" t="s">
        <v>655</v>
      </c>
      <c r="B2" s="1310"/>
      <c r="C2" s="1310"/>
      <c r="D2" s="1310"/>
      <c r="E2" s="1310"/>
      <c r="F2" s="1310"/>
      <c r="G2" s="1310"/>
      <c r="H2" s="1310"/>
      <c r="I2" s="1310"/>
      <c r="J2" s="1310"/>
    </row>
    <row r="3" spans="1:10" ht="18.75" customHeight="1">
      <c r="A3" s="297" t="s">
        <v>272</v>
      </c>
      <c r="B3" s="94"/>
      <c r="C3" s="418"/>
      <c r="D3" s="418"/>
      <c r="E3" s="418"/>
      <c r="F3" s="418"/>
      <c r="G3" s="418"/>
      <c r="H3" s="418"/>
      <c r="I3" s="418"/>
      <c r="J3" s="418"/>
    </row>
    <row r="4" spans="1:10" ht="21" customHeight="1">
      <c r="A4" s="1312"/>
      <c r="B4" s="1313"/>
      <c r="C4" s="1313"/>
      <c r="D4" s="1313"/>
      <c r="E4" s="1313"/>
      <c r="F4" s="1313"/>
      <c r="G4" s="1313"/>
      <c r="H4" s="1313"/>
      <c r="I4" s="1313"/>
      <c r="J4" s="1314"/>
    </row>
    <row r="5" spans="1:10" ht="21" customHeight="1">
      <c r="A5" s="1315"/>
      <c r="B5" s="1316"/>
      <c r="C5" s="1316"/>
      <c r="D5" s="1316"/>
      <c r="E5" s="1316"/>
      <c r="F5" s="1316"/>
      <c r="G5" s="1316"/>
      <c r="H5" s="1316"/>
      <c r="I5" s="1316"/>
      <c r="J5" s="1317"/>
    </row>
    <row r="6" spans="1:10" ht="21" customHeight="1">
      <c r="A6" s="1315"/>
      <c r="B6" s="1316"/>
      <c r="C6" s="1316"/>
      <c r="D6" s="1316"/>
      <c r="E6" s="1316"/>
      <c r="F6" s="1316"/>
      <c r="G6" s="1316"/>
      <c r="H6" s="1316"/>
      <c r="I6" s="1316"/>
      <c r="J6" s="1317"/>
    </row>
    <row r="7" spans="1:10" ht="21" customHeight="1">
      <c r="A7" s="1315"/>
      <c r="B7" s="1316"/>
      <c r="C7" s="1316"/>
      <c r="D7" s="1316"/>
      <c r="E7" s="1316"/>
      <c r="F7" s="1316"/>
      <c r="G7" s="1316"/>
      <c r="H7" s="1316"/>
      <c r="I7" s="1316"/>
      <c r="J7" s="1317"/>
    </row>
    <row r="8" spans="1:10" ht="21" customHeight="1">
      <c r="A8" s="1315"/>
      <c r="B8" s="1316"/>
      <c r="C8" s="1316"/>
      <c r="D8" s="1316"/>
      <c r="E8" s="1316"/>
      <c r="F8" s="1316"/>
      <c r="G8" s="1316"/>
      <c r="H8" s="1316"/>
      <c r="I8" s="1316"/>
      <c r="J8" s="1317"/>
    </row>
    <row r="9" spans="1:10" ht="21" customHeight="1">
      <c r="A9" s="1315"/>
      <c r="B9" s="1316"/>
      <c r="C9" s="1316"/>
      <c r="D9" s="1316"/>
      <c r="E9" s="1316"/>
      <c r="F9" s="1316"/>
      <c r="G9" s="1316"/>
      <c r="H9" s="1316"/>
      <c r="I9" s="1316"/>
      <c r="J9" s="1317"/>
    </row>
    <row r="10" spans="1:10" ht="21" customHeight="1">
      <c r="A10" s="1315"/>
      <c r="B10" s="1316"/>
      <c r="C10" s="1316"/>
      <c r="D10" s="1316"/>
      <c r="E10" s="1316"/>
      <c r="F10" s="1316"/>
      <c r="G10" s="1316"/>
      <c r="H10" s="1316"/>
      <c r="I10" s="1316"/>
      <c r="J10" s="1317"/>
    </row>
    <row r="11" spans="1:10" ht="21" customHeight="1">
      <c r="A11" s="1315"/>
      <c r="B11" s="1316"/>
      <c r="C11" s="1316"/>
      <c r="D11" s="1316"/>
      <c r="E11" s="1316"/>
      <c r="F11" s="1316"/>
      <c r="G11" s="1316"/>
      <c r="H11" s="1316"/>
      <c r="I11" s="1316"/>
      <c r="J11" s="1317"/>
    </row>
    <row r="12" spans="1:10" ht="21" customHeight="1">
      <c r="A12" s="1318"/>
      <c r="B12" s="1319"/>
      <c r="C12" s="1319"/>
      <c r="D12" s="1319"/>
      <c r="E12" s="1319"/>
      <c r="F12" s="1319"/>
      <c r="G12" s="1319"/>
      <c r="H12" s="1319"/>
      <c r="I12" s="1319"/>
      <c r="J12" s="1320"/>
    </row>
    <row r="13" spans="1:10" ht="11.25" customHeight="1">
      <c r="A13" s="94"/>
      <c r="B13" s="94"/>
      <c r="C13" s="94"/>
      <c r="D13" s="94"/>
      <c r="E13" s="94"/>
      <c r="F13" s="94"/>
      <c r="G13" s="94"/>
      <c r="H13" s="94"/>
      <c r="I13" s="94"/>
      <c r="J13" s="94"/>
    </row>
    <row r="14" spans="1:10" ht="21" customHeight="1">
      <c r="A14" s="297" t="s">
        <v>626</v>
      </c>
      <c r="B14" s="94"/>
      <c r="C14" s="94"/>
      <c r="D14" s="94"/>
      <c r="E14" s="94"/>
      <c r="F14" s="94"/>
      <c r="G14" s="94"/>
      <c r="H14" s="94"/>
      <c r="I14" s="94"/>
      <c r="J14" s="94"/>
    </row>
    <row r="15" spans="1:10" ht="21" customHeight="1">
      <c r="A15" s="1312"/>
      <c r="B15" s="1313"/>
      <c r="C15" s="1313"/>
      <c r="D15" s="1313"/>
      <c r="E15" s="1313"/>
      <c r="F15" s="1313"/>
      <c r="G15" s="1313"/>
      <c r="H15" s="1313"/>
      <c r="I15" s="1313"/>
      <c r="J15" s="1314"/>
    </row>
    <row r="16" spans="1:10" ht="21" customHeight="1">
      <c r="A16" s="1315"/>
      <c r="B16" s="1316"/>
      <c r="C16" s="1316"/>
      <c r="D16" s="1316"/>
      <c r="E16" s="1316"/>
      <c r="F16" s="1316"/>
      <c r="G16" s="1316"/>
      <c r="H16" s="1316"/>
      <c r="I16" s="1316"/>
      <c r="J16" s="1317"/>
    </row>
    <row r="17" spans="1:10" ht="21" customHeight="1">
      <c r="A17" s="1315"/>
      <c r="B17" s="1316"/>
      <c r="C17" s="1316"/>
      <c r="D17" s="1316"/>
      <c r="E17" s="1316"/>
      <c r="F17" s="1316"/>
      <c r="G17" s="1316"/>
      <c r="H17" s="1316"/>
      <c r="I17" s="1316"/>
      <c r="J17" s="1317"/>
    </row>
    <row r="18" spans="1:10" ht="21" customHeight="1">
      <c r="A18" s="1315"/>
      <c r="B18" s="1316"/>
      <c r="C18" s="1316"/>
      <c r="D18" s="1316"/>
      <c r="E18" s="1316"/>
      <c r="F18" s="1316"/>
      <c r="G18" s="1316"/>
      <c r="H18" s="1316"/>
      <c r="I18" s="1316"/>
      <c r="J18" s="1317"/>
    </row>
    <row r="19" spans="1:10" ht="21" customHeight="1">
      <c r="A19" s="1315"/>
      <c r="B19" s="1316"/>
      <c r="C19" s="1316"/>
      <c r="D19" s="1316"/>
      <c r="E19" s="1316"/>
      <c r="F19" s="1316"/>
      <c r="G19" s="1316"/>
      <c r="H19" s="1316"/>
      <c r="I19" s="1316"/>
      <c r="J19" s="1317"/>
    </row>
    <row r="20" spans="1:10" ht="21" customHeight="1">
      <c r="A20" s="1315"/>
      <c r="B20" s="1316"/>
      <c r="C20" s="1316"/>
      <c r="D20" s="1316"/>
      <c r="E20" s="1316"/>
      <c r="F20" s="1316"/>
      <c r="G20" s="1316"/>
      <c r="H20" s="1316"/>
      <c r="I20" s="1316"/>
      <c r="J20" s="1317"/>
    </row>
    <row r="21" spans="1:10" ht="21" customHeight="1">
      <c r="A21" s="1315"/>
      <c r="B21" s="1316"/>
      <c r="C21" s="1316"/>
      <c r="D21" s="1316"/>
      <c r="E21" s="1316"/>
      <c r="F21" s="1316"/>
      <c r="G21" s="1316"/>
      <c r="H21" s="1316"/>
      <c r="I21" s="1316"/>
      <c r="J21" s="1317"/>
    </row>
    <row r="22" spans="1:10" ht="21" customHeight="1">
      <c r="A22" s="1315"/>
      <c r="B22" s="1316"/>
      <c r="C22" s="1316"/>
      <c r="D22" s="1316"/>
      <c r="E22" s="1316"/>
      <c r="F22" s="1316"/>
      <c r="G22" s="1316"/>
      <c r="H22" s="1316"/>
      <c r="I22" s="1316"/>
      <c r="J22" s="1317"/>
    </row>
    <row r="23" spans="1:10" ht="21" customHeight="1">
      <c r="A23" s="1318"/>
      <c r="B23" s="1319"/>
      <c r="C23" s="1319"/>
      <c r="D23" s="1319"/>
      <c r="E23" s="1319"/>
      <c r="F23" s="1319"/>
      <c r="G23" s="1319"/>
      <c r="H23" s="1319"/>
      <c r="I23" s="1319"/>
      <c r="J23" s="1320"/>
    </row>
    <row r="24" spans="1:10" ht="10.5" customHeight="1">
      <c r="A24" s="401"/>
      <c r="B24" s="94"/>
      <c r="C24" s="94"/>
      <c r="D24" s="94"/>
      <c r="E24" s="94"/>
      <c r="F24" s="94"/>
      <c r="G24" s="94"/>
      <c r="H24" s="94"/>
      <c r="I24" s="94"/>
      <c r="J24" s="401"/>
    </row>
    <row r="25" spans="1:10" ht="21" customHeight="1">
      <c r="A25" s="297" t="s">
        <v>429</v>
      </c>
      <c r="B25" s="419"/>
      <c r="C25" s="419"/>
      <c r="D25" s="419"/>
      <c r="E25" s="419"/>
      <c r="F25" s="419"/>
      <c r="G25" s="419"/>
      <c r="H25" s="419"/>
      <c r="I25" s="419"/>
      <c r="J25" s="420"/>
    </row>
    <row r="26" spans="1:10" ht="21" customHeight="1">
      <c r="A26" s="1312"/>
      <c r="B26" s="1313"/>
      <c r="C26" s="1313"/>
      <c r="D26" s="1313"/>
      <c r="E26" s="1313"/>
      <c r="F26" s="1313"/>
      <c r="G26" s="1313"/>
      <c r="H26" s="1313"/>
      <c r="I26" s="1313"/>
      <c r="J26" s="1314"/>
    </row>
    <row r="27" spans="1:10" ht="21" customHeight="1">
      <c r="A27" s="1315"/>
      <c r="B27" s="1316"/>
      <c r="C27" s="1316"/>
      <c r="D27" s="1316"/>
      <c r="E27" s="1316"/>
      <c r="F27" s="1316"/>
      <c r="G27" s="1316"/>
      <c r="H27" s="1316"/>
      <c r="I27" s="1316"/>
      <c r="J27" s="1317"/>
    </row>
    <row r="28" spans="1:10" ht="21" customHeight="1">
      <c r="A28" s="1315"/>
      <c r="B28" s="1316"/>
      <c r="C28" s="1316"/>
      <c r="D28" s="1316"/>
      <c r="E28" s="1316"/>
      <c r="F28" s="1316"/>
      <c r="G28" s="1316"/>
      <c r="H28" s="1316"/>
      <c r="I28" s="1316"/>
      <c r="J28" s="1317"/>
    </row>
    <row r="29" spans="1:10" ht="21" customHeight="1">
      <c r="A29" s="1315"/>
      <c r="B29" s="1316"/>
      <c r="C29" s="1316"/>
      <c r="D29" s="1316"/>
      <c r="E29" s="1316"/>
      <c r="F29" s="1316"/>
      <c r="G29" s="1316"/>
      <c r="H29" s="1316"/>
      <c r="I29" s="1316"/>
      <c r="J29" s="1317"/>
    </row>
    <row r="30" spans="1:10" ht="21" customHeight="1">
      <c r="A30" s="1315"/>
      <c r="B30" s="1316"/>
      <c r="C30" s="1316"/>
      <c r="D30" s="1316"/>
      <c r="E30" s="1316"/>
      <c r="F30" s="1316"/>
      <c r="G30" s="1316"/>
      <c r="H30" s="1316"/>
      <c r="I30" s="1316"/>
      <c r="J30" s="1317"/>
    </row>
    <row r="31" spans="1:10" ht="21" customHeight="1">
      <c r="A31" s="1315"/>
      <c r="B31" s="1316"/>
      <c r="C31" s="1316"/>
      <c r="D31" s="1316"/>
      <c r="E31" s="1316"/>
      <c r="F31" s="1316"/>
      <c r="G31" s="1316"/>
      <c r="H31" s="1316"/>
      <c r="I31" s="1316"/>
      <c r="J31" s="1317"/>
    </row>
    <row r="32" spans="1:10" ht="21" customHeight="1">
      <c r="A32" s="1315"/>
      <c r="B32" s="1316"/>
      <c r="C32" s="1316"/>
      <c r="D32" s="1316"/>
      <c r="E32" s="1316"/>
      <c r="F32" s="1316"/>
      <c r="G32" s="1316"/>
      <c r="H32" s="1316"/>
      <c r="I32" s="1316"/>
      <c r="J32" s="1317"/>
    </row>
    <row r="33" spans="1:10" ht="21" customHeight="1">
      <c r="A33" s="1315"/>
      <c r="B33" s="1316"/>
      <c r="C33" s="1316"/>
      <c r="D33" s="1316"/>
      <c r="E33" s="1316"/>
      <c r="F33" s="1316"/>
      <c r="G33" s="1316"/>
      <c r="H33" s="1316"/>
      <c r="I33" s="1316"/>
      <c r="J33" s="1317"/>
    </row>
    <row r="34" spans="1:10" ht="21" customHeight="1">
      <c r="A34" s="1318"/>
      <c r="B34" s="1319"/>
      <c r="C34" s="1319"/>
      <c r="D34" s="1319"/>
      <c r="E34" s="1319"/>
      <c r="F34" s="1319"/>
      <c r="G34" s="1319"/>
      <c r="H34" s="1319"/>
      <c r="I34" s="1319"/>
      <c r="J34" s="1320"/>
    </row>
    <row r="35" spans="1:10" ht="21" customHeight="1">
      <c r="A35" s="421"/>
      <c r="B35" s="421"/>
      <c r="C35" s="421"/>
      <c r="D35" s="421"/>
      <c r="E35" s="421"/>
      <c r="F35" s="421"/>
      <c r="G35" s="421"/>
      <c r="H35" s="421"/>
      <c r="I35" s="421"/>
      <c r="J35" s="421"/>
    </row>
    <row r="36" spans="1:10" ht="21" customHeight="1">
      <c r="A36" s="429" t="s">
        <v>439</v>
      </c>
      <c r="B36" s="428"/>
      <c r="C36" s="421"/>
      <c r="D36" s="421"/>
      <c r="E36" s="421"/>
      <c r="F36" s="421"/>
      <c r="G36" s="421"/>
      <c r="H36" s="421"/>
      <c r="I36" s="421"/>
      <c r="J36" s="421"/>
    </row>
    <row r="37" spans="1:10" ht="21" customHeight="1">
      <c r="A37" s="429" t="s">
        <v>440</v>
      </c>
      <c r="B37" s="428"/>
      <c r="C37" s="421"/>
      <c r="D37" s="421"/>
      <c r="E37" s="421"/>
      <c r="F37" s="421"/>
      <c r="G37" s="421"/>
      <c r="H37" s="421"/>
      <c r="I37" s="421"/>
      <c r="J37" s="421"/>
    </row>
    <row r="38" spans="1:10" ht="21" customHeight="1">
      <c r="A38" s="1311" t="s">
        <v>782</v>
      </c>
      <c r="B38" s="1311"/>
      <c r="C38" s="1311"/>
      <c r="D38" s="1311"/>
      <c r="E38" s="1311"/>
      <c r="F38" s="1311"/>
      <c r="G38" s="1311"/>
      <c r="H38" s="1311"/>
      <c r="I38" s="1311"/>
      <c r="J38" s="1311"/>
    </row>
    <row r="39" spans="1:10" ht="21" customHeight="1">
      <c r="A39" s="296"/>
      <c r="B39" s="296"/>
      <c r="C39" s="296"/>
      <c r="D39" s="296"/>
      <c r="E39" s="296"/>
      <c r="F39" s="296"/>
      <c r="G39" s="296"/>
      <c r="H39" s="296"/>
      <c r="I39" s="296"/>
      <c r="J39" s="25"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5"/>
  <pageMargins left="0.98425196850393704" right="0.59055118110236215" top="0.78740157480314965" bottom="0.78740157480314965" header="0" footer="0"/>
  <pageSetup paperSize="9" scale="98"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44"/>
  <sheetViews>
    <sheetView view="pageBreakPreview" topLeftCell="A22" zoomScaleNormal="70" zoomScaleSheetLayoutView="100" workbookViewId="0">
      <selection activeCell="P37" sqref="P37"/>
    </sheetView>
  </sheetViews>
  <sheetFormatPr defaultRowHeight="13.2"/>
  <cols>
    <col min="1" max="1" width="1.44140625" customWidth="1"/>
    <col min="2" max="2" width="23.33203125" customWidth="1"/>
    <col min="3" max="3" width="2.21875" customWidth="1"/>
    <col min="4" max="4" width="13.44140625" customWidth="1"/>
    <col min="5" max="5" width="4.88671875" customWidth="1"/>
    <col min="6" max="6" width="11.6640625" bestFit="1" customWidth="1"/>
    <col min="7" max="7" width="6.6640625" customWidth="1"/>
    <col min="9" max="9" width="7.88671875" customWidth="1"/>
    <col min="10" max="10" width="6.6640625" customWidth="1"/>
    <col min="11" max="11" width="3.109375" customWidth="1"/>
    <col min="12" max="12" width="2.33203125" customWidth="1"/>
    <col min="13" max="13" width="1.21875" customWidth="1"/>
  </cols>
  <sheetData>
    <row r="1" spans="1:15" ht="16.5" customHeight="1">
      <c r="A1" s="296"/>
      <c r="B1" s="296"/>
      <c r="C1" s="296"/>
      <c r="D1" s="296"/>
      <c r="E1" s="296"/>
      <c r="F1" s="296"/>
      <c r="G1" s="296"/>
      <c r="H1" s="296"/>
      <c r="I1" s="296"/>
      <c r="J1" s="1131" t="s">
        <v>508</v>
      </c>
      <c r="K1" s="1324"/>
      <c r="L1" s="1132"/>
      <c r="M1" s="1"/>
    </row>
    <row r="2" spans="1:15" ht="28.5" customHeight="1">
      <c r="A2" s="1346" t="s">
        <v>69</v>
      </c>
      <c r="B2" s="1346"/>
      <c r="C2" s="1346"/>
      <c r="D2" s="1346"/>
      <c r="E2" s="1346"/>
      <c r="F2" s="1346"/>
      <c r="G2" s="1346"/>
      <c r="H2" s="1346"/>
      <c r="I2" s="1346"/>
      <c r="J2" s="1346"/>
      <c r="K2" s="1346"/>
      <c r="L2" s="1346"/>
      <c r="M2" s="1"/>
    </row>
    <row r="3" spans="1:15" ht="21.75" customHeight="1">
      <c r="A3" s="430" t="s">
        <v>649</v>
      </c>
      <c r="B3" s="401"/>
      <c r="C3" s="401"/>
      <c r="D3" s="401"/>
      <c r="E3" s="401"/>
      <c r="F3" s="401"/>
      <c r="G3" s="401"/>
      <c r="H3" s="401"/>
      <c r="I3" s="401"/>
      <c r="J3" s="401"/>
      <c r="K3" s="401"/>
      <c r="L3" s="401"/>
      <c r="M3" s="1"/>
    </row>
    <row r="4" spans="1:15" ht="18" customHeight="1">
      <c r="A4" s="430"/>
      <c r="B4" s="431" t="s">
        <v>733</v>
      </c>
      <c r="C4" s="401"/>
      <c r="D4" s="401"/>
      <c r="E4" s="401"/>
      <c r="F4" s="401"/>
      <c r="G4" s="401"/>
      <c r="H4" s="401"/>
      <c r="I4" s="401"/>
      <c r="J4" s="401"/>
      <c r="K4" s="401"/>
      <c r="L4" s="401"/>
      <c r="M4" s="1"/>
    </row>
    <row r="5" spans="1:15" s="123" customFormat="1" ht="15" customHeight="1">
      <c r="A5" s="263"/>
      <c r="B5" s="431" t="s">
        <v>542</v>
      </c>
      <c r="C5" s="263"/>
      <c r="D5" s="263"/>
      <c r="E5" s="263"/>
      <c r="F5" s="263"/>
      <c r="G5" s="263"/>
      <c r="H5" s="263"/>
      <c r="I5" s="263"/>
      <c r="J5" s="263"/>
      <c r="K5" s="263"/>
      <c r="L5" s="263"/>
      <c r="M5" s="124"/>
    </row>
    <row r="6" spans="1:15" s="123" customFormat="1" ht="15" customHeight="1">
      <c r="A6" s="263"/>
      <c r="B6" s="431" t="s">
        <v>396</v>
      </c>
      <c r="C6" s="263"/>
      <c r="D6" s="263"/>
      <c r="E6" s="263"/>
      <c r="F6" s="263"/>
      <c r="G6" s="263"/>
      <c r="H6" s="263"/>
      <c r="I6" s="263"/>
      <c r="J6" s="263"/>
      <c r="K6" s="263"/>
      <c r="L6" s="263"/>
      <c r="M6" s="124"/>
    </row>
    <row r="7" spans="1:15" s="123" customFormat="1" ht="15.75" customHeight="1">
      <c r="A7" s="263"/>
      <c r="B7" s="431" t="s">
        <v>397</v>
      </c>
      <c r="C7" s="263"/>
      <c r="D7" s="263"/>
      <c r="E7" s="263"/>
      <c r="F7" s="263"/>
      <c r="G7" s="263"/>
      <c r="H7" s="263"/>
      <c r="I7" s="263"/>
      <c r="J7" s="263"/>
      <c r="K7" s="263"/>
      <c r="L7" s="263"/>
      <c r="M7" s="124"/>
    </row>
    <row r="8" spans="1:15" s="123" customFormat="1" ht="6" customHeight="1">
      <c r="A8" s="263"/>
      <c r="B8" s="431"/>
      <c r="C8" s="263"/>
      <c r="D8" s="263"/>
      <c r="E8" s="263"/>
      <c r="F8" s="263"/>
      <c r="G8" s="263"/>
      <c r="H8" s="263"/>
      <c r="I8" s="263"/>
      <c r="J8" s="263"/>
      <c r="K8" s="263"/>
      <c r="L8" s="263"/>
      <c r="M8" s="124"/>
    </row>
    <row r="9" spans="1:15" ht="22.5" customHeight="1">
      <c r="A9" s="401"/>
      <c r="B9" s="432" t="s">
        <v>398</v>
      </c>
      <c r="C9" s="1347"/>
      <c r="D9" s="1348"/>
      <c r="E9" s="1348"/>
      <c r="F9" s="1348"/>
      <c r="G9" s="1348"/>
      <c r="H9" s="1348"/>
      <c r="I9" s="1348"/>
      <c r="J9" s="1348"/>
      <c r="K9" s="1348"/>
      <c r="L9" s="1349"/>
      <c r="M9" s="1"/>
    </row>
    <row r="10" spans="1:15" ht="21.75" customHeight="1">
      <c r="A10" s="401"/>
      <c r="B10" s="433" t="s">
        <v>409</v>
      </c>
      <c r="C10" s="1350" t="s">
        <v>417</v>
      </c>
      <c r="D10" s="1350"/>
      <c r="E10" s="1350"/>
      <c r="F10" s="1350"/>
      <c r="G10" s="1350"/>
      <c r="H10" s="1350"/>
      <c r="I10" s="1350"/>
      <c r="J10" s="1350"/>
      <c r="K10" s="1350"/>
      <c r="L10" s="1350"/>
      <c r="M10" s="1"/>
    </row>
    <row r="11" spans="1:15" ht="22.5" customHeight="1">
      <c r="A11" s="401"/>
      <c r="B11" s="434" t="s">
        <v>416</v>
      </c>
      <c r="C11" s="435"/>
      <c r="D11" s="435"/>
      <c r="E11" s="435"/>
      <c r="F11" s="435"/>
      <c r="G11" s="435"/>
      <c r="H11" s="435"/>
      <c r="I11" s="435"/>
      <c r="J11" s="435"/>
      <c r="K11" s="435"/>
      <c r="L11" s="435"/>
      <c r="M11" s="1"/>
    </row>
    <row r="12" spans="1:15" ht="21" customHeight="1">
      <c r="A12" s="401"/>
      <c r="B12" s="432" t="s">
        <v>410</v>
      </c>
      <c r="C12" s="1341"/>
      <c r="D12" s="1342"/>
      <c r="E12" s="1342"/>
      <c r="F12" s="1342"/>
      <c r="G12" s="1342"/>
      <c r="H12" s="1342"/>
      <c r="I12" s="1342"/>
      <c r="J12" s="1342"/>
      <c r="K12" s="1342"/>
      <c r="L12" s="1343"/>
      <c r="M12" s="1"/>
    </row>
    <row r="13" spans="1:15" ht="21" customHeight="1">
      <c r="A13" s="401"/>
      <c r="B13" s="433" t="s">
        <v>411</v>
      </c>
      <c r="C13" s="1347"/>
      <c r="D13" s="1348"/>
      <c r="E13" s="1348"/>
      <c r="F13" s="1348"/>
      <c r="G13" s="1348"/>
      <c r="H13" s="1348"/>
      <c r="I13" s="1348"/>
      <c r="J13" s="1348"/>
      <c r="K13" s="1348"/>
      <c r="L13" s="1349"/>
      <c r="M13" s="1"/>
    </row>
    <row r="14" spans="1:15" ht="25.5" customHeight="1">
      <c r="A14" s="401"/>
      <c r="B14" s="433" t="s">
        <v>412</v>
      </c>
      <c r="C14" s="436"/>
      <c r="D14" s="437"/>
      <c r="E14" s="437"/>
      <c r="F14" s="437"/>
      <c r="G14" s="437"/>
      <c r="H14" s="1351" t="s">
        <v>446</v>
      </c>
      <c r="I14" s="1351"/>
      <c r="J14" s="1351"/>
      <c r="K14" s="1351"/>
      <c r="L14" s="1352"/>
      <c r="M14" s="1"/>
    </row>
    <row r="15" spans="1:15" ht="21" customHeight="1">
      <c r="A15" s="401"/>
      <c r="B15" s="433" t="s">
        <v>413</v>
      </c>
      <c r="C15" s="1347"/>
      <c r="D15" s="1348"/>
      <c r="E15" s="1348"/>
      <c r="F15" s="1348"/>
      <c r="G15" s="1348"/>
      <c r="H15" s="1348"/>
      <c r="I15" s="1348"/>
      <c r="J15" s="1348"/>
      <c r="K15" s="1348"/>
      <c r="L15" s="1349"/>
      <c r="M15" s="1"/>
      <c r="O15" s="1"/>
    </row>
    <row r="16" spans="1:15" ht="24.75" customHeight="1">
      <c r="A16" s="401"/>
      <c r="B16" s="433" t="s">
        <v>414</v>
      </c>
      <c r="C16" s="1344"/>
      <c r="D16" s="1345"/>
      <c r="E16" s="438" t="s">
        <v>59</v>
      </c>
      <c r="F16" s="1353"/>
      <c r="G16" s="1354"/>
      <c r="H16" s="1354"/>
      <c r="I16" s="1354"/>
      <c r="J16" s="1354"/>
      <c r="K16" s="1354"/>
      <c r="L16" s="1355"/>
      <c r="M16" s="1"/>
    </row>
    <row r="17" spans="1:17" ht="21" customHeight="1">
      <c r="A17" s="401"/>
      <c r="B17" s="433" t="s">
        <v>415</v>
      </c>
      <c r="C17" s="1341"/>
      <c r="D17" s="1342"/>
      <c r="E17" s="1342"/>
      <c r="F17" s="1342"/>
      <c r="G17" s="1342"/>
      <c r="H17" s="1342"/>
      <c r="I17" s="1342"/>
      <c r="J17" s="1342"/>
      <c r="K17" s="1342"/>
      <c r="L17" s="1343"/>
      <c r="M17" s="1"/>
    </row>
    <row r="18" spans="1:17" ht="21.75" customHeight="1">
      <c r="A18" s="439"/>
      <c r="B18" s="440"/>
      <c r="C18" s="440"/>
      <c r="D18" s="401"/>
      <c r="E18" s="401"/>
      <c r="F18" s="401"/>
      <c r="G18" s="401"/>
      <c r="H18" s="401"/>
      <c r="I18" s="401"/>
      <c r="J18" s="401"/>
      <c r="K18" s="401"/>
      <c r="L18" s="401"/>
      <c r="M18" s="1"/>
      <c r="Q18" s="1"/>
    </row>
    <row r="19" spans="1:17" ht="21" customHeight="1">
      <c r="A19" s="430" t="s">
        <v>650</v>
      </c>
      <c r="B19" s="401"/>
      <c r="C19" s="401"/>
      <c r="D19" s="401"/>
      <c r="E19" s="401"/>
      <c r="F19" s="401"/>
      <c r="G19" s="401"/>
      <c r="H19" s="401"/>
      <c r="I19" s="401"/>
      <c r="J19" s="401"/>
      <c r="K19" s="401"/>
      <c r="L19" s="401"/>
      <c r="M19" s="1"/>
    </row>
    <row r="20" spans="1:17" ht="22.5" customHeight="1">
      <c r="A20" s="1325"/>
      <c r="B20" s="1326"/>
      <c r="C20" s="1326"/>
      <c r="D20" s="1326"/>
      <c r="E20" s="1326"/>
      <c r="F20" s="1326"/>
      <c r="G20" s="1326"/>
      <c r="H20" s="1326"/>
      <c r="I20" s="1326"/>
      <c r="J20" s="1326"/>
      <c r="K20" s="1326"/>
      <c r="L20" s="1327"/>
      <c r="M20" s="1"/>
    </row>
    <row r="21" spans="1:17" ht="21.75" customHeight="1">
      <c r="A21" s="1328"/>
      <c r="B21" s="1329"/>
      <c r="C21" s="1329"/>
      <c r="D21" s="1329"/>
      <c r="E21" s="1329"/>
      <c r="F21" s="1329"/>
      <c r="G21" s="1329"/>
      <c r="H21" s="1329"/>
      <c r="I21" s="1329"/>
      <c r="J21" s="1329"/>
      <c r="K21" s="1329"/>
      <c r="L21" s="1330"/>
      <c r="M21" s="1"/>
    </row>
    <row r="22" spans="1:17" ht="22.5" customHeight="1">
      <c r="A22" s="1328"/>
      <c r="B22" s="1329"/>
      <c r="C22" s="1329"/>
      <c r="D22" s="1329"/>
      <c r="E22" s="1329"/>
      <c r="F22" s="1329"/>
      <c r="G22" s="1329"/>
      <c r="H22" s="1329"/>
      <c r="I22" s="1329"/>
      <c r="J22" s="1329"/>
      <c r="K22" s="1329"/>
      <c r="L22" s="1330"/>
      <c r="M22" s="1"/>
    </row>
    <row r="23" spans="1:17" ht="24" customHeight="1">
      <c r="A23" s="1328"/>
      <c r="B23" s="1329"/>
      <c r="C23" s="1329"/>
      <c r="D23" s="1329"/>
      <c r="E23" s="1329"/>
      <c r="F23" s="1329"/>
      <c r="G23" s="1329"/>
      <c r="H23" s="1329"/>
      <c r="I23" s="1329"/>
      <c r="J23" s="1329"/>
      <c r="K23" s="1329"/>
      <c r="L23" s="1330"/>
      <c r="M23" s="1"/>
    </row>
    <row r="24" spans="1:17" ht="22.5" customHeight="1">
      <c r="A24" s="1331"/>
      <c r="B24" s="1332"/>
      <c r="C24" s="1332"/>
      <c r="D24" s="1332"/>
      <c r="E24" s="1332"/>
      <c r="F24" s="1332"/>
      <c r="G24" s="1332"/>
      <c r="H24" s="1332"/>
      <c r="I24" s="1332"/>
      <c r="J24" s="1332"/>
      <c r="K24" s="1332"/>
      <c r="L24" s="1333"/>
      <c r="M24" s="1"/>
    </row>
    <row r="25" spans="1:17" ht="21" customHeight="1">
      <c r="A25" s="430" t="s">
        <v>403</v>
      </c>
      <c r="B25" s="401"/>
      <c r="C25" s="401"/>
      <c r="D25" s="401"/>
      <c r="E25" s="401"/>
      <c r="F25" s="401"/>
      <c r="G25" s="401"/>
      <c r="H25" s="401"/>
      <c r="I25" s="401"/>
      <c r="J25" s="401"/>
      <c r="K25" s="401"/>
      <c r="L25" s="401"/>
      <c r="M25" s="1"/>
    </row>
    <row r="26" spans="1:17" ht="23.25" customHeight="1">
      <c r="A26" s="1340"/>
      <c r="B26" s="1340"/>
      <c r="C26" s="1362" t="s">
        <v>24</v>
      </c>
      <c r="D26" s="1363"/>
      <c r="E26" s="1364"/>
      <c r="F26" s="1362" t="s">
        <v>706</v>
      </c>
      <c r="G26" s="1364"/>
      <c r="H26" s="1362" t="s">
        <v>22</v>
      </c>
      <c r="I26" s="1363"/>
      <c r="J26" s="1364"/>
      <c r="K26" s="429"/>
      <c r="L26" s="441"/>
      <c r="M26" s="1"/>
    </row>
    <row r="27" spans="1:17" ht="22.5" customHeight="1">
      <c r="A27" s="1340" t="s">
        <v>420</v>
      </c>
      <c r="B27" s="1340"/>
      <c r="C27" s="1322">
        <f>'様式9-2'!C24:D24</f>
        <v>0</v>
      </c>
      <c r="D27" s="1356"/>
      <c r="E27" s="1323"/>
      <c r="F27" s="1322">
        <f>'様式9-2'!E24</f>
        <v>0</v>
      </c>
      <c r="G27" s="1323"/>
      <c r="H27" s="1322">
        <f>SUM(C27:G27)</f>
        <v>0</v>
      </c>
      <c r="I27" s="1356"/>
      <c r="J27" s="1323"/>
      <c r="K27" s="429"/>
      <c r="L27" s="441"/>
      <c r="M27" s="1"/>
    </row>
    <row r="28" spans="1:17" ht="21.75" customHeight="1">
      <c r="A28" s="1340" t="s">
        <v>421</v>
      </c>
      <c r="B28" s="1340"/>
      <c r="C28" s="1322" t="str">
        <f>'様式9-2'!C22:D22</f>
        <v>補助金対象経費（税抜）</v>
      </c>
      <c r="D28" s="1356"/>
      <c r="E28" s="1323"/>
      <c r="F28" s="1322">
        <f>'様式9-2'!E22</f>
        <v>0</v>
      </c>
      <c r="G28" s="1323"/>
      <c r="H28" s="1322">
        <f>SUM(C28:G28)</f>
        <v>0</v>
      </c>
      <c r="I28" s="1356"/>
      <c r="J28" s="1323"/>
      <c r="K28" s="429"/>
      <c r="L28" s="441"/>
      <c r="M28" s="1"/>
    </row>
    <row r="29" spans="1:17" ht="24.75" customHeight="1">
      <c r="A29" s="1340" t="s">
        <v>422</v>
      </c>
      <c r="B29" s="1340"/>
      <c r="C29" s="1357">
        <f>'様式9-2'!C25:F25</f>
        <v>0</v>
      </c>
      <c r="D29" s="1358"/>
      <c r="E29" s="1358"/>
      <c r="F29" s="1358"/>
      <c r="G29" s="1358"/>
      <c r="H29" s="1358"/>
      <c r="I29" s="1358"/>
      <c r="J29" s="1359"/>
      <c r="K29" s="429"/>
      <c r="L29" s="441"/>
      <c r="M29" s="1"/>
    </row>
    <row r="30" spans="1:17" ht="24.75" customHeight="1">
      <c r="A30" s="1360" t="s">
        <v>726</v>
      </c>
      <c r="B30" s="1361"/>
      <c r="C30" s="953"/>
      <c r="D30" s="953"/>
      <c r="E30" s="953"/>
      <c r="F30" s="953"/>
      <c r="G30" s="953"/>
      <c r="H30" s="953"/>
      <c r="I30" s="953"/>
      <c r="J30" s="953"/>
      <c r="K30" s="429"/>
      <c r="L30" s="441"/>
      <c r="M30" s="1"/>
    </row>
    <row r="31" spans="1:17" ht="24.75" customHeight="1">
      <c r="A31" s="1334"/>
      <c r="B31" s="1335"/>
      <c r="C31" s="1335"/>
      <c r="D31" s="1335"/>
      <c r="E31" s="1335"/>
      <c r="F31" s="1335"/>
      <c r="G31" s="1335"/>
      <c r="H31" s="1335"/>
      <c r="I31" s="1335"/>
      <c r="J31" s="1335"/>
      <c r="K31" s="1335"/>
      <c r="L31" s="1336"/>
      <c r="M31" s="1"/>
    </row>
    <row r="32" spans="1:17" ht="24.75" customHeight="1">
      <c r="A32" s="1337"/>
      <c r="B32" s="1338"/>
      <c r="C32" s="1338"/>
      <c r="D32" s="1338"/>
      <c r="E32" s="1338"/>
      <c r="F32" s="1338"/>
      <c r="G32" s="1338"/>
      <c r="H32" s="1338"/>
      <c r="I32" s="1338"/>
      <c r="J32" s="1338"/>
      <c r="K32" s="1338"/>
      <c r="L32" s="1339"/>
      <c r="M32" s="1"/>
    </row>
    <row r="33" spans="1:13" ht="21" customHeight="1">
      <c r="A33" s="423" t="s">
        <v>404</v>
      </c>
      <c r="B33" s="401"/>
      <c r="C33" s="401"/>
      <c r="D33" s="401"/>
      <c r="E33" s="401"/>
      <c r="F33" s="401"/>
      <c r="G33" s="401"/>
      <c r="H33" s="401"/>
      <c r="I33" s="401"/>
      <c r="J33" s="401"/>
      <c r="K33" s="401"/>
      <c r="L33" s="401"/>
      <c r="M33" s="1"/>
    </row>
    <row r="34" spans="1:13" ht="21.75" customHeight="1">
      <c r="A34" s="1312"/>
      <c r="B34" s="1313"/>
      <c r="C34" s="1313"/>
      <c r="D34" s="1313"/>
      <c r="E34" s="1313"/>
      <c r="F34" s="1313"/>
      <c r="G34" s="1313"/>
      <c r="H34" s="1313"/>
      <c r="I34" s="1313"/>
      <c r="J34" s="1313"/>
      <c r="K34" s="1313"/>
      <c r="L34" s="1314"/>
      <c r="M34" s="1"/>
    </row>
    <row r="35" spans="1:13" ht="22.5" customHeight="1">
      <c r="A35" s="1315"/>
      <c r="B35" s="1316"/>
      <c r="C35" s="1316"/>
      <c r="D35" s="1316"/>
      <c r="E35" s="1316"/>
      <c r="F35" s="1316"/>
      <c r="G35" s="1316"/>
      <c r="H35" s="1316"/>
      <c r="I35" s="1316"/>
      <c r="J35" s="1316"/>
      <c r="K35" s="1316"/>
      <c r="L35" s="1317"/>
      <c r="M35" s="1"/>
    </row>
    <row r="36" spans="1:13" ht="23.25" customHeight="1">
      <c r="A36" s="1315"/>
      <c r="B36" s="1316"/>
      <c r="C36" s="1316"/>
      <c r="D36" s="1316"/>
      <c r="E36" s="1316"/>
      <c r="F36" s="1316"/>
      <c r="G36" s="1316"/>
      <c r="H36" s="1316"/>
      <c r="I36" s="1316"/>
      <c r="J36" s="1316"/>
      <c r="K36" s="1316"/>
      <c r="L36" s="1317"/>
      <c r="M36" s="1"/>
    </row>
    <row r="37" spans="1:13" ht="23.25" customHeight="1">
      <c r="A37" s="1318"/>
      <c r="B37" s="1319"/>
      <c r="C37" s="1319"/>
      <c r="D37" s="1319"/>
      <c r="E37" s="1319"/>
      <c r="F37" s="1319"/>
      <c r="G37" s="1319"/>
      <c r="H37" s="1319"/>
      <c r="I37" s="1319"/>
      <c r="J37" s="1319"/>
      <c r="K37" s="1319"/>
      <c r="L37" s="1320"/>
      <c r="M37" s="1"/>
    </row>
    <row r="38" spans="1:13" ht="23.25" customHeight="1">
      <c r="A38" s="429" t="s">
        <v>439</v>
      </c>
      <c r="B38" s="428"/>
      <c r="C38" s="421"/>
      <c r="D38" s="421"/>
      <c r="E38" s="421"/>
      <c r="F38" s="421"/>
      <c r="G38" s="421"/>
      <c r="H38" s="421"/>
      <c r="I38" s="421"/>
      <c r="J38" s="421"/>
      <c r="K38" s="421"/>
      <c r="L38" s="421"/>
      <c r="M38" s="1"/>
    </row>
    <row r="39" spans="1:13" ht="23.25" customHeight="1">
      <c r="A39" s="429" t="s">
        <v>440</v>
      </c>
      <c r="B39" s="428"/>
      <c r="C39" s="421"/>
      <c r="D39" s="421"/>
      <c r="E39" s="421"/>
      <c r="F39" s="421"/>
      <c r="G39" s="421"/>
      <c r="H39" s="421"/>
      <c r="I39" s="421"/>
      <c r="J39" s="421"/>
      <c r="K39" s="421"/>
      <c r="L39" s="421"/>
      <c r="M39" s="1"/>
    </row>
    <row r="40" spans="1:13" ht="23.25" customHeight="1">
      <c r="A40" s="1321" t="s">
        <v>782</v>
      </c>
      <c r="B40" s="1321"/>
      <c r="C40" s="1321"/>
      <c r="D40" s="1321"/>
      <c r="E40" s="1321"/>
      <c r="F40" s="1321"/>
      <c r="G40" s="123"/>
      <c r="H40" s="123"/>
      <c r="I40" s="123"/>
      <c r="J40" s="123"/>
      <c r="L40" s="9" t="str">
        <f>様式7!$F$4</f>
        <v>○○○○○○○○○○○ＥＳＣＯ事業</v>
      </c>
      <c r="M40" s="1"/>
    </row>
    <row r="41" spans="1:13" ht="23.25" customHeight="1">
      <c r="A41" s="296"/>
      <c r="B41" s="296"/>
      <c r="C41" s="296"/>
      <c r="D41" s="296"/>
      <c r="E41" s="296"/>
      <c r="F41" s="296"/>
      <c r="G41" s="296"/>
      <c r="H41" s="296"/>
      <c r="I41" s="296"/>
      <c r="J41" s="296"/>
      <c r="K41" s="296"/>
      <c r="M41" s="1"/>
    </row>
    <row r="42" spans="1:13" ht="23.25" customHeight="1">
      <c r="A42" s="296"/>
      <c r="B42" s="296"/>
      <c r="C42" s="296"/>
      <c r="D42" s="296"/>
      <c r="E42" s="296"/>
      <c r="F42" s="296"/>
      <c r="G42" s="296"/>
      <c r="H42" s="296"/>
      <c r="I42" s="296"/>
      <c r="J42" s="296"/>
      <c r="K42" s="296"/>
      <c r="L42" s="296"/>
      <c r="M42" s="1"/>
    </row>
    <row r="43" spans="1:13" ht="23.25" customHeight="1">
      <c r="A43" s="296"/>
      <c r="B43" s="296"/>
      <c r="C43" s="296"/>
      <c r="D43" s="296"/>
      <c r="E43" s="296"/>
      <c r="F43" s="296"/>
      <c r="G43" s="296"/>
      <c r="H43" s="296"/>
      <c r="I43" s="296"/>
      <c r="J43" s="296"/>
      <c r="K43" s="296"/>
      <c r="L43" s="296"/>
      <c r="M43" s="1"/>
    </row>
    <row r="44" spans="1:13" ht="23.25" customHeight="1">
      <c r="A44" s="296"/>
      <c r="B44" s="296"/>
      <c r="C44" s="296"/>
      <c r="D44" s="296"/>
      <c r="E44" s="296"/>
      <c r="F44" s="296"/>
      <c r="G44" s="296"/>
      <c r="H44" s="296"/>
      <c r="I44" s="296"/>
      <c r="J44" s="296"/>
      <c r="K44" s="296"/>
      <c r="L44" s="296"/>
      <c r="M44" s="1"/>
    </row>
  </sheetData>
  <mergeCells count="30">
    <mergeCell ref="F16:L16"/>
    <mergeCell ref="H28:J28"/>
    <mergeCell ref="A29:B29"/>
    <mergeCell ref="C29:J29"/>
    <mergeCell ref="A30:B30"/>
    <mergeCell ref="C26:E26"/>
    <mergeCell ref="F26:G26"/>
    <mergeCell ref="H26:J26"/>
    <mergeCell ref="C27:E27"/>
    <mergeCell ref="F27:G27"/>
    <mergeCell ref="H27:J27"/>
    <mergeCell ref="A27:B27"/>
    <mergeCell ref="A28:B28"/>
    <mergeCell ref="C28:E28"/>
    <mergeCell ref="A40:F40"/>
    <mergeCell ref="F28:G28"/>
    <mergeCell ref="J1:L1"/>
    <mergeCell ref="A20:L24"/>
    <mergeCell ref="A34:L37"/>
    <mergeCell ref="A31:L32"/>
    <mergeCell ref="A26:B26"/>
    <mergeCell ref="C17:L17"/>
    <mergeCell ref="C16:D16"/>
    <mergeCell ref="A2:L2"/>
    <mergeCell ref="C9:L9"/>
    <mergeCell ref="C10:L10"/>
    <mergeCell ref="C12:L12"/>
    <mergeCell ref="C13:L13"/>
    <mergeCell ref="H14:L14"/>
    <mergeCell ref="C15:L15"/>
  </mergeCells>
  <phoneticPr fontId="5"/>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53"/>
  <sheetViews>
    <sheetView view="pageBreakPreview" topLeftCell="A16" zoomScaleNormal="85" zoomScaleSheetLayoutView="100" workbookViewId="0">
      <selection activeCell="N14" sqref="N14"/>
    </sheetView>
  </sheetViews>
  <sheetFormatPr defaultRowHeight="13.2"/>
  <cols>
    <col min="9" max="9" width="11.33203125" customWidth="1"/>
    <col min="10" max="10" width="2.6640625" customWidth="1"/>
  </cols>
  <sheetData>
    <row r="1" spans="1:10" ht="18.75" customHeight="1">
      <c r="A1" s="401"/>
      <c r="B1" s="401"/>
      <c r="C1" s="401"/>
      <c r="D1" s="401"/>
      <c r="E1" s="401"/>
      <c r="F1" s="401"/>
      <c r="G1" s="401"/>
      <c r="H1" s="401"/>
      <c r="I1" s="1362" t="s">
        <v>70</v>
      </c>
      <c r="J1" s="1364"/>
    </row>
    <row r="2" spans="1:10" ht="21" customHeight="1">
      <c r="A2" s="1346" t="s">
        <v>656</v>
      </c>
      <c r="B2" s="1346"/>
      <c r="C2" s="1346"/>
      <c r="D2" s="1346"/>
      <c r="E2" s="1346"/>
      <c r="F2" s="1346"/>
      <c r="G2" s="1346"/>
      <c r="H2" s="1346"/>
      <c r="I2" s="1346"/>
      <c r="J2" s="1346"/>
    </row>
    <row r="3" spans="1:10" ht="21.75" customHeight="1">
      <c r="A3" s="297" t="s">
        <v>654</v>
      </c>
      <c r="B3" s="418"/>
      <c r="C3" s="418"/>
      <c r="D3" s="418"/>
      <c r="E3" s="418"/>
      <c r="F3" s="418"/>
      <c r="G3" s="418"/>
      <c r="H3" s="418"/>
      <c r="I3" s="418"/>
      <c r="J3" s="401"/>
    </row>
    <row r="4" spans="1:10" ht="21.75" customHeight="1">
      <c r="A4" s="1325"/>
      <c r="B4" s="1326"/>
      <c r="C4" s="1326"/>
      <c r="D4" s="1326"/>
      <c r="E4" s="1326"/>
      <c r="F4" s="1326"/>
      <c r="G4" s="1326"/>
      <c r="H4" s="1326"/>
      <c r="I4" s="1326"/>
      <c r="J4" s="1327"/>
    </row>
    <row r="5" spans="1:10" ht="21.75" customHeight="1">
      <c r="A5" s="1328"/>
      <c r="B5" s="1329"/>
      <c r="C5" s="1329"/>
      <c r="D5" s="1329"/>
      <c r="E5" s="1329"/>
      <c r="F5" s="1329"/>
      <c r="G5" s="1329"/>
      <c r="H5" s="1329"/>
      <c r="I5" s="1329"/>
      <c r="J5" s="1330"/>
    </row>
    <row r="6" spans="1:10" ht="21.75" customHeight="1">
      <c r="A6" s="1328"/>
      <c r="B6" s="1329"/>
      <c r="C6" s="1329"/>
      <c r="D6" s="1329"/>
      <c r="E6" s="1329"/>
      <c r="F6" s="1329"/>
      <c r="G6" s="1329"/>
      <c r="H6" s="1329"/>
      <c r="I6" s="1329"/>
      <c r="J6" s="1330"/>
    </row>
    <row r="7" spans="1:10" ht="21" customHeight="1">
      <c r="A7" s="1328"/>
      <c r="B7" s="1329"/>
      <c r="C7" s="1329"/>
      <c r="D7" s="1329"/>
      <c r="E7" s="1329"/>
      <c r="F7" s="1329"/>
      <c r="G7" s="1329"/>
      <c r="H7" s="1329"/>
      <c r="I7" s="1329"/>
      <c r="J7" s="1330"/>
    </row>
    <row r="8" spans="1:10" ht="21.75" customHeight="1">
      <c r="A8" s="1328"/>
      <c r="B8" s="1329"/>
      <c r="C8" s="1329"/>
      <c r="D8" s="1329"/>
      <c r="E8" s="1329"/>
      <c r="F8" s="1329"/>
      <c r="G8" s="1329"/>
      <c r="H8" s="1329"/>
      <c r="I8" s="1329"/>
      <c r="J8" s="1330"/>
    </row>
    <row r="9" spans="1:10" ht="21.75" customHeight="1">
      <c r="A9" s="1328"/>
      <c r="B9" s="1329"/>
      <c r="C9" s="1329"/>
      <c r="D9" s="1329"/>
      <c r="E9" s="1329"/>
      <c r="F9" s="1329"/>
      <c r="G9" s="1329"/>
      <c r="H9" s="1329"/>
      <c r="I9" s="1329"/>
      <c r="J9" s="1330"/>
    </row>
    <row r="10" spans="1:10" ht="21.75" customHeight="1">
      <c r="A10" s="1328"/>
      <c r="B10" s="1329"/>
      <c r="C10" s="1329"/>
      <c r="D10" s="1329"/>
      <c r="E10" s="1329"/>
      <c r="F10" s="1329"/>
      <c r="G10" s="1329"/>
      <c r="H10" s="1329"/>
      <c r="I10" s="1329"/>
      <c r="J10" s="1330"/>
    </row>
    <row r="11" spans="1:10" ht="21" customHeight="1">
      <c r="A11" s="1328"/>
      <c r="B11" s="1329"/>
      <c r="C11" s="1329"/>
      <c r="D11" s="1329"/>
      <c r="E11" s="1329"/>
      <c r="F11" s="1329"/>
      <c r="G11" s="1329"/>
      <c r="H11" s="1329"/>
      <c r="I11" s="1329"/>
      <c r="J11" s="1330"/>
    </row>
    <row r="12" spans="1:10" ht="21.75" customHeight="1">
      <c r="A12" s="1328"/>
      <c r="B12" s="1329"/>
      <c r="C12" s="1329"/>
      <c r="D12" s="1329"/>
      <c r="E12" s="1329"/>
      <c r="F12" s="1329"/>
      <c r="G12" s="1329"/>
      <c r="H12" s="1329"/>
      <c r="I12" s="1329"/>
      <c r="J12" s="1330"/>
    </row>
    <row r="13" spans="1:10" ht="21.75" customHeight="1">
      <c r="A13" s="1328"/>
      <c r="B13" s="1329"/>
      <c r="C13" s="1329"/>
      <c r="D13" s="1329"/>
      <c r="E13" s="1329"/>
      <c r="F13" s="1329"/>
      <c r="G13" s="1329"/>
      <c r="H13" s="1329"/>
      <c r="I13" s="1329"/>
      <c r="J13" s="1330"/>
    </row>
    <row r="14" spans="1:10" ht="21.75" customHeight="1">
      <c r="A14" s="1328"/>
      <c r="B14" s="1329"/>
      <c r="C14" s="1329"/>
      <c r="D14" s="1329"/>
      <c r="E14" s="1329"/>
      <c r="F14" s="1329"/>
      <c r="G14" s="1329"/>
      <c r="H14" s="1329"/>
      <c r="I14" s="1329"/>
      <c r="J14" s="1330"/>
    </row>
    <row r="15" spans="1:10" ht="21" customHeight="1">
      <c r="A15" s="1328"/>
      <c r="B15" s="1329"/>
      <c r="C15" s="1329"/>
      <c r="D15" s="1329"/>
      <c r="E15" s="1329"/>
      <c r="F15" s="1329"/>
      <c r="G15" s="1329"/>
      <c r="H15" s="1329"/>
      <c r="I15" s="1329"/>
      <c r="J15" s="1330"/>
    </row>
    <row r="16" spans="1:10" ht="21.75" customHeight="1">
      <c r="A16" s="1328"/>
      <c r="B16" s="1329"/>
      <c r="C16" s="1329"/>
      <c r="D16" s="1329"/>
      <c r="E16" s="1329"/>
      <c r="F16" s="1329"/>
      <c r="G16" s="1329"/>
      <c r="H16" s="1329"/>
      <c r="I16" s="1329"/>
      <c r="J16" s="1330"/>
    </row>
    <row r="17" spans="1:10" ht="21.75" customHeight="1">
      <c r="A17" s="1328"/>
      <c r="B17" s="1329"/>
      <c r="C17" s="1329"/>
      <c r="D17" s="1329"/>
      <c r="E17" s="1329"/>
      <c r="F17" s="1329"/>
      <c r="G17" s="1329"/>
      <c r="H17" s="1329"/>
      <c r="I17" s="1329"/>
      <c r="J17" s="1330"/>
    </row>
    <row r="18" spans="1:10" ht="21.75" customHeight="1">
      <c r="A18" s="1328"/>
      <c r="B18" s="1329"/>
      <c r="C18" s="1329"/>
      <c r="D18" s="1329"/>
      <c r="E18" s="1329"/>
      <c r="F18" s="1329"/>
      <c r="G18" s="1329"/>
      <c r="H18" s="1329"/>
      <c r="I18" s="1329"/>
      <c r="J18" s="1330"/>
    </row>
    <row r="19" spans="1:10" ht="21" customHeight="1">
      <c r="A19" s="1328"/>
      <c r="B19" s="1329"/>
      <c r="C19" s="1329"/>
      <c r="D19" s="1329"/>
      <c r="E19" s="1329"/>
      <c r="F19" s="1329"/>
      <c r="G19" s="1329"/>
      <c r="H19" s="1329"/>
      <c r="I19" s="1329"/>
      <c r="J19" s="1330"/>
    </row>
    <row r="20" spans="1:10" ht="21.75" customHeight="1">
      <c r="A20" s="1328"/>
      <c r="B20" s="1329"/>
      <c r="C20" s="1329"/>
      <c r="D20" s="1329"/>
      <c r="E20" s="1329"/>
      <c r="F20" s="1329"/>
      <c r="G20" s="1329"/>
      <c r="H20" s="1329"/>
      <c r="I20" s="1329"/>
      <c r="J20" s="1330"/>
    </row>
    <row r="21" spans="1:10" ht="21.75" customHeight="1">
      <c r="A21" s="1328"/>
      <c r="B21" s="1329"/>
      <c r="C21" s="1329"/>
      <c r="D21" s="1329"/>
      <c r="E21" s="1329"/>
      <c r="F21" s="1329"/>
      <c r="G21" s="1329"/>
      <c r="H21" s="1329"/>
      <c r="I21" s="1329"/>
      <c r="J21" s="1330"/>
    </row>
    <row r="22" spans="1:10" ht="21.75" customHeight="1">
      <c r="A22" s="1328"/>
      <c r="B22" s="1329"/>
      <c r="C22" s="1329"/>
      <c r="D22" s="1329"/>
      <c r="E22" s="1329"/>
      <c r="F22" s="1329"/>
      <c r="G22" s="1329"/>
      <c r="H22" s="1329"/>
      <c r="I22" s="1329"/>
      <c r="J22" s="1330"/>
    </row>
    <row r="23" spans="1:10" ht="21" customHeight="1">
      <c r="A23" s="1328"/>
      <c r="B23" s="1329"/>
      <c r="C23" s="1329"/>
      <c r="D23" s="1329"/>
      <c r="E23" s="1329"/>
      <c r="F23" s="1329"/>
      <c r="G23" s="1329"/>
      <c r="H23" s="1329"/>
      <c r="I23" s="1329"/>
      <c r="J23" s="1330"/>
    </row>
    <row r="24" spans="1:10" ht="21.75" customHeight="1">
      <c r="A24" s="1328"/>
      <c r="B24" s="1329"/>
      <c r="C24" s="1329"/>
      <c r="D24" s="1329"/>
      <c r="E24" s="1329"/>
      <c r="F24" s="1329"/>
      <c r="G24" s="1329"/>
      <c r="H24" s="1329"/>
      <c r="I24" s="1329"/>
      <c r="J24" s="1330"/>
    </row>
    <row r="25" spans="1:10" ht="21.75" customHeight="1">
      <c r="A25" s="1328"/>
      <c r="B25" s="1329"/>
      <c r="C25" s="1329"/>
      <c r="D25" s="1329"/>
      <c r="E25" s="1329"/>
      <c r="F25" s="1329"/>
      <c r="G25" s="1329"/>
      <c r="H25" s="1329"/>
      <c r="I25" s="1329"/>
      <c r="J25" s="1330"/>
    </row>
    <row r="26" spans="1:10" ht="21.75" customHeight="1">
      <c r="A26" s="1328"/>
      <c r="B26" s="1329"/>
      <c r="C26" s="1329"/>
      <c r="D26" s="1329"/>
      <c r="E26" s="1329"/>
      <c r="F26" s="1329"/>
      <c r="G26" s="1329"/>
      <c r="H26" s="1329"/>
      <c r="I26" s="1329"/>
      <c r="J26" s="1330"/>
    </row>
    <row r="27" spans="1:10" ht="21" customHeight="1">
      <c r="A27" s="1328"/>
      <c r="B27" s="1329"/>
      <c r="C27" s="1329"/>
      <c r="D27" s="1329"/>
      <c r="E27" s="1329"/>
      <c r="F27" s="1329"/>
      <c r="G27" s="1329"/>
      <c r="H27" s="1329"/>
      <c r="I27" s="1329"/>
      <c r="J27" s="1330"/>
    </row>
    <row r="28" spans="1:10" ht="21.75" customHeight="1">
      <c r="A28" s="1328"/>
      <c r="B28" s="1329"/>
      <c r="C28" s="1329"/>
      <c r="D28" s="1329"/>
      <c r="E28" s="1329"/>
      <c r="F28" s="1329"/>
      <c r="G28" s="1329"/>
      <c r="H28" s="1329"/>
      <c r="I28" s="1329"/>
      <c r="J28" s="1330"/>
    </row>
    <row r="29" spans="1:10" ht="21.75" customHeight="1">
      <c r="A29" s="1328"/>
      <c r="B29" s="1329"/>
      <c r="C29" s="1329"/>
      <c r="D29" s="1329"/>
      <c r="E29" s="1329"/>
      <c r="F29" s="1329"/>
      <c r="G29" s="1329"/>
      <c r="H29" s="1329"/>
      <c r="I29" s="1329"/>
      <c r="J29" s="1330"/>
    </row>
    <row r="30" spans="1:10" ht="21.75" customHeight="1">
      <c r="A30" s="1328"/>
      <c r="B30" s="1329"/>
      <c r="C30" s="1329"/>
      <c r="D30" s="1329"/>
      <c r="E30" s="1329"/>
      <c r="F30" s="1329"/>
      <c r="G30" s="1329"/>
      <c r="H30" s="1329"/>
      <c r="I30" s="1329"/>
      <c r="J30" s="1330"/>
    </row>
    <row r="31" spans="1:10" ht="21.75" customHeight="1">
      <c r="A31" s="1328"/>
      <c r="B31" s="1329"/>
      <c r="C31" s="1329"/>
      <c r="D31" s="1329"/>
      <c r="E31" s="1329"/>
      <c r="F31" s="1329"/>
      <c r="G31" s="1329"/>
      <c r="H31" s="1329"/>
      <c r="I31" s="1329"/>
      <c r="J31" s="1330"/>
    </row>
    <row r="32" spans="1:10" ht="21.75" customHeight="1">
      <c r="A32" s="1328"/>
      <c r="B32" s="1329"/>
      <c r="C32" s="1329"/>
      <c r="D32" s="1329"/>
      <c r="E32" s="1329"/>
      <c r="F32" s="1329"/>
      <c r="G32" s="1329"/>
      <c r="H32" s="1329"/>
      <c r="I32" s="1329"/>
      <c r="J32" s="1330"/>
    </row>
    <row r="33" spans="1:10" ht="21.75" customHeight="1">
      <c r="A33" s="1331"/>
      <c r="B33" s="1332"/>
      <c r="C33" s="1332"/>
      <c r="D33" s="1332"/>
      <c r="E33" s="1332"/>
      <c r="F33" s="1332"/>
      <c r="G33" s="1332"/>
      <c r="H33" s="1332"/>
      <c r="I33" s="1332"/>
      <c r="J33" s="1333"/>
    </row>
    <row r="34" spans="1:10" ht="21.75" customHeight="1">
      <c r="A34" s="429" t="s">
        <v>439</v>
      </c>
      <c r="B34" s="421"/>
      <c r="C34" s="421"/>
      <c r="D34" s="421"/>
      <c r="E34" s="421"/>
      <c r="F34" s="421"/>
      <c r="G34" s="421"/>
      <c r="H34" s="421"/>
      <c r="I34" s="421"/>
      <c r="J34" s="421"/>
    </row>
    <row r="35" spans="1:10" ht="21.75" customHeight="1">
      <c r="A35" s="429" t="s">
        <v>440</v>
      </c>
      <c r="B35" s="421"/>
      <c r="C35" s="421"/>
      <c r="D35" s="421"/>
      <c r="E35" s="421"/>
      <c r="F35" s="421"/>
      <c r="G35" s="421"/>
      <c r="H35" s="421"/>
      <c r="I35" s="421"/>
      <c r="J35" s="421"/>
    </row>
    <row r="36" spans="1:10" ht="21.75" customHeight="1">
      <c r="A36" s="1311" t="s">
        <v>782</v>
      </c>
      <c r="B36" s="1311"/>
      <c r="C36" s="1311"/>
      <c r="D36" s="1311"/>
      <c r="E36" s="1311"/>
      <c r="F36" s="1311"/>
      <c r="G36" s="1311"/>
      <c r="H36" s="1311"/>
      <c r="I36" s="1311"/>
      <c r="J36" s="1311"/>
    </row>
    <row r="37" spans="1:10" ht="21" customHeight="1">
      <c r="A37" s="401"/>
      <c r="B37" s="401"/>
      <c r="C37" s="401"/>
      <c r="D37" s="401"/>
      <c r="E37" s="401"/>
      <c r="F37" s="401"/>
      <c r="G37" s="401"/>
      <c r="H37" s="401"/>
      <c r="I37" s="401"/>
      <c r="J37" s="25" t="str">
        <f>様式7!$F$4</f>
        <v>○○○○○○○○○○○ＥＳＣＯ事業</v>
      </c>
    </row>
    <row r="38" spans="1:10" ht="21.75" customHeight="1">
      <c r="A38" s="296"/>
      <c r="B38" s="296"/>
      <c r="C38" s="296"/>
      <c r="D38" s="296"/>
      <c r="E38" s="296"/>
      <c r="F38" s="296"/>
      <c r="G38" s="296"/>
      <c r="H38" s="296"/>
      <c r="I38" s="296"/>
      <c r="J38" s="296"/>
    </row>
    <row r="39" spans="1:10" ht="21.75" customHeight="1">
      <c r="A39" s="296"/>
      <c r="B39" s="296"/>
      <c r="C39" s="296"/>
      <c r="D39" s="296"/>
      <c r="E39" s="296"/>
      <c r="F39" s="296"/>
      <c r="G39" s="296"/>
      <c r="H39" s="296"/>
      <c r="I39" s="296"/>
      <c r="J39" s="296"/>
    </row>
    <row r="40" spans="1:10" ht="21.75" customHeight="1">
      <c r="A40" s="296"/>
      <c r="B40" s="296"/>
      <c r="C40" s="296"/>
      <c r="D40" s="296"/>
      <c r="E40" s="296"/>
      <c r="F40" s="296"/>
      <c r="G40" s="296"/>
      <c r="H40" s="296"/>
      <c r="I40" s="296"/>
      <c r="J40" s="296"/>
    </row>
    <row r="41" spans="1:10" ht="21" customHeight="1">
      <c r="A41" s="296"/>
      <c r="B41" s="296"/>
      <c r="C41" s="296"/>
      <c r="D41" s="296"/>
      <c r="E41" s="296"/>
      <c r="F41" s="296"/>
      <c r="G41" s="296"/>
      <c r="H41" s="296"/>
      <c r="I41" s="296"/>
      <c r="J41" s="296"/>
    </row>
    <row r="42" spans="1:10" ht="21.75" customHeight="1">
      <c r="A42" s="296"/>
      <c r="B42" s="296"/>
      <c r="C42" s="296"/>
      <c r="D42" s="296"/>
      <c r="E42" s="296"/>
      <c r="F42" s="296"/>
      <c r="G42" s="296"/>
      <c r="H42" s="296"/>
      <c r="I42" s="296"/>
      <c r="J42" s="296"/>
    </row>
    <row r="43" spans="1:10" ht="21.75" customHeight="1">
      <c r="A43" s="296"/>
      <c r="B43" s="296"/>
      <c r="C43" s="296"/>
      <c r="D43" s="296"/>
      <c r="E43" s="296"/>
      <c r="F43" s="296"/>
      <c r="G43" s="296"/>
      <c r="H43" s="296"/>
      <c r="I43" s="296"/>
      <c r="J43" s="296"/>
    </row>
    <row r="44" spans="1:10" ht="21.75" customHeight="1">
      <c r="A44" s="296"/>
      <c r="B44" s="296"/>
      <c r="C44" s="296"/>
      <c r="D44" s="296"/>
      <c r="E44" s="296"/>
      <c r="F44" s="296"/>
      <c r="G44" s="296"/>
      <c r="H44" s="296"/>
      <c r="I44" s="296"/>
      <c r="J44" s="296"/>
    </row>
    <row r="45" spans="1:10" ht="21" customHeight="1">
      <c r="A45" s="296"/>
      <c r="B45" s="296"/>
      <c r="C45" s="296"/>
      <c r="D45" s="296"/>
      <c r="E45" s="296"/>
      <c r="F45" s="296"/>
      <c r="G45" s="296"/>
      <c r="H45" s="296"/>
      <c r="I45" s="296"/>
      <c r="J45" s="296"/>
    </row>
    <row r="46" spans="1:10" ht="21.75" customHeight="1">
      <c r="A46" s="296"/>
      <c r="B46" s="296"/>
      <c r="C46" s="296"/>
      <c r="D46" s="296"/>
      <c r="E46" s="296"/>
      <c r="F46" s="296"/>
      <c r="G46" s="296"/>
      <c r="H46" s="296"/>
      <c r="I46" s="296"/>
      <c r="J46" s="296"/>
    </row>
    <row r="47" spans="1:10" ht="21.75" customHeight="1">
      <c r="A47" s="296"/>
      <c r="B47" s="296"/>
      <c r="C47" s="296"/>
      <c r="D47" s="296"/>
      <c r="E47" s="296"/>
      <c r="F47" s="296"/>
      <c r="G47" s="296"/>
      <c r="H47" s="296"/>
      <c r="I47" s="296"/>
      <c r="J47" s="29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5"/>
  <pageMargins left="0.98425196850393704" right="0.59055118110236215" top="0.78740157480314965" bottom="0.78740157480314965" header="0" footer="0"/>
  <pageSetup paperSize="9" scale="9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54"/>
  <sheetViews>
    <sheetView view="pageBreakPreview" topLeftCell="A19" zoomScaleNormal="85" zoomScaleSheetLayoutView="100" workbookViewId="0">
      <selection activeCell="A5" sqref="A5:I34"/>
    </sheetView>
  </sheetViews>
  <sheetFormatPr defaultRowHeight="13.2"/>
  <cols>
    <col min="9" max="9" width="13.77734375" customWidth="1"/>
  </cols>
  <sheetData>
    <row r="1" spans="1:9" ht="16.5" customHeight="1">
      <c r="A1" s="401"/>
      <c r="B1" s="401"/>
      <c r="C1" s="401"/>
      <c r="D1" s="401"/>
      <c r="E1" s="401"/>
      <c r="F1" s="401"/>
      <c r="G1" s="401"/>
      <c r="H1" s="401"/>
      <c r="I1" s="442" t="s">
        <v>71</v>
      </c>
    </row>
    <row r="2" spans="1:9" ht="28.5" customHeight="1">
      <c r="A2" s="1346" t="s">
        <v>657</v>
      </c>
      <c r="B2" s="1346"/>
      <c r="C2" s="1346"/>
      <c r="D2" s="1346"/>
      <c r="E2" s="1346"/>
      <c r="F2" s="1346"/>
      <c r="G2" s="1346"/>
      <c r="H2" s="1346"/>
      <c r="I2" s="1346"/>
    </row>
    <row r="3" spans="1:9" ht="21" customHeight="1">
      <c r="A3" s="444" t="s">
        <v>784</v>
      </c>
      <c r="B3" s="418"/>
      <c r="C3" s="418"/>
      <c r="D3" s="418"/>
      <c r="E3" s="418"/>
      <c r="F3" s="418"/>
      <c r="G3" s="418"/>
      <c r="H3" s="418"/>
      <c r="I3" s="418"/>
    </row>
    <row r="4" spans="1:9" ht="21" customHeight="1">
      <c r="A4" s="444" t="s">
        <v>785</v>
      </c>
      <c r="B4" s="418"/>
      <c r="C4" s="418"/>
      <c r="D4" s="418"/>
      <c r="E4" s="418"/>
      <c r="F4" s="418"/>
      <c r="G4" s="418"/>
      <c r="H4" s="418"/>
      <c r="I4" s="418"/>
    </row>
    <row r="5" spans="1:9" ht="21" customHeight="1">
      <c r="A5" s="1325"/>
      <c r="B5" s="1326"/>
      <c r="C5" s="1326"/>
      <c r="D5" s="1326"/>
      <c r="E5" s="1326"/>
      <c r="F5" s="1326"/>
      <c r="G5" s="1326"/>
      <c r="H5" s="1326"/>
      <c r="I5" s="1327"/>
    </row>
    <row r="6" spans="1:9" ht="21" customHeight="1">
      <c r="A6" s="1328"/>
      <c r="B6" s="1329"/>
      <c r="C6" s="1329"/>
      <c r="D6" s="1329"/>
      <c r="E6" s="1329"/>
      <c r="F6" s="1329"/>
      <c r="G6" s="1329"/>
      <c r="H6" s="1329"/>
      <c r="I6" s="1330"/>
    </row>
    <row r="7" spans="1:9" ht="21" customHeight="1">
      <c r="A7" s="1328"/>
      <c r="B7" s="1329"/>
      <c r="C7" s="1329"/>
      <c r="D7" s="1329"/>
      <c r="E7" s="1329"/>
      <c r="F7" s="1329"/>
      <c r="G7" s="1329"/>
      <c r="H7" s="1329"/>
      <c r="I7" s="1330"/>
    </row>
    <row r="8" spans="1:9" ht="21" customHeight="1">
      <c r="A8" s="1328"/>
      <c r="B8" s="1329"/>
      <c r="C8" s="1329"/>
      <c r="D8" s="1329"/>
      <c r="E8" s="1329"/>
      <c r="F8" s="1329"/>
      <c r="G8" s="1329"/>
      <c r="H8" s="1329"/>
      <c r="I8" s="1330"/>
    </row>
    <row r="9" spans="1:9" ht="21" customHeight="1">
      <c r="A9" s="1328"/>
      <c r="B9" s="1329"/>
      <c r="C9" s="1329"/>
      <c r="D9" s="1329"/>
      <c r="E9" s="1329"/>
      <c r="F9" s="1329"/>
      <c r="G9" s="1329"/>
      <c r="H9" s="1329"/>
      <c r="I9" s="1330"/>
    </row>
    <row r="10" spans="1:9" ht="21" customHeight="1">
      <c r="A10" s="1328"/>
      <c r="B10" s="1329"/>
      <c r="C10" s="1329"/>
      <c r="D10" s="1329"/>
      <c r="E10" s="1329"/>
      <c r="F10" s="1329"/>
      <c r="G10" s="1329"/>
      <c r="H10" s="1329"/>
      <c r="I10" s="1330"/>
    </row>
    <row r="11" spans="1:9" ht="21" customHeight="1">
      <c r="A11" s="1328"/>
      <c r="B11" s="1329"/>
      <c r="C11" s="1329"/>
      <c r="D11" s="1329"/>
      <c r="E11" s="1329"/>
      <c r="F11" s="1329"/>
      <c r="G11" s="1329"/>
      <c r="H11" s="1329"/>
      <c r="I11" s="1330"/>
    </row>
    <row r="12" spans="1:9" ht="21" customHeight="1">
      <c r="A12" s="1328"/>
      <c r="B12" s="1329"/>
      <c r="C12" s="1329"/>
      <c r="D12" s="1329"/>
      <c r="E12" s="1329"/>
      <c r="F12" s="1329"/>
      <c r="G12" s="1329"/>
      <c r="H12" s="1329"/>
      <c r="I12" s="1330"/>
    </row>
    <row r="13" spans="1:9" ht="21" customHeight="1">
      <c r="A13" s="1328"/>
      <c r="B13" s="1329"/>
      <c r="C13" s="1329"/>
      <c r="D13" s="1329"/>
      <c r="E13" s="1329"/>
      <c r="F13" s="1329"/>
      <c r="G13" s="1329"/>
      <c r="H13" s="1329"/>
      <c r="I13" s="1330"/>
    </row>
    <row r="14" spans="1:9" ht="21" customHeight="1">
      <c r="A14" s="1328"/>
      <c r="B14" s="1329"/>
      <c r="C14" s="1329"/>
      <c r="D14" s="1329"/>
      <c r="E14" s="1329"/>
      <c r="F14" s="1329"/>
      <c r="G14" s="1329"/>
      <c r="H14" s="1329"/>
      <c r="I14" s="1330"/>
    </row>
    <row r="15" spans="1:9" ht="21" customHeight="1">
      <c r="A15" s="1328"/>
      <c r="B15" s="1329"/>
      <c r="C15" s="1329"/>
      <c r="D15" s="1329"/>
      <c r="E15" s="1329"/>
      <c r="F15" s="1329"/>
      <c r="G15" s="1329"/>
      <c r="H15" s="1329"/>
      <c r="I15" s="1330"/>
    </row>
    <row r="16" spans="1:9" ht="21" customHeight="1">
      <c r="A16" s="1328"/>
      <c r="B16" s="1329"/>
      <c r="C16" s="1329"/>
      <c r="D16" s="1329"/>
      <c r="E16" s="1329"/>
      <c r="F16" s="1329"/>
      <c r="G16" s="1329"/>
      <c r="H16" s="1329"/>
      <c r="I16" s="1330"/>
    </row>
    <row r="17" spans="1:9" ht="21" customHeight="1">
      <c r="A17" s="1328"/>
      <c r="B17" s="1329"/>
      <c r="C17" s="1329"/>
      <c r="D17" s="1329"/>
      <c r="E17" s="1329"/>
      <c r="F17" s="1329"/>
      <c r="G17" s="1329"/>
      <c r="H17" s="1329"/>
      <c r="I17" s="1330"/>
    </row>
    <row r="18" spans="1:9" ht="21" customHeight="1">
      <c r="A18" s="1328"/>
      <c r="B18" s="1329"/>
      <c r="C18" s="1329"/>
      <c r="D18" s="1329"/>
      <c r="E18" s="1329"/>
      <c r="F18" s="1329"/>
      <c r="G18" s="1329"/>
      <c r="H18" s="1329"/>
      <c r="I18" s="1330"/>
    </row>
    <row r="19" spans="1:9" ht="21" customHeight="1">
      <c r="A19" s="1328"/>
      <c r="B19" s="1329"/>
      <c r="C19" s="1329"/>
      <c r="D19" s="1329"/>
      <c r="E19" s="1329"/>
      <c r="F19" s="1329"/>
      <c r="G19" s="1329"/>
      <c r="H19" s="1329"/>
      <c r="I19" s="1330"/>
    </row>
    <row r="20" spans="1:9" ht="21" customHeight="1">
      <c r="A20" s="1328"/>
      <c r="B20" s="1329"/>
      <c r="C20" s="1329"/>
      <c r="D20" s="1329"/>
      <c r="E20" s="1329"/>
      <c r="F20" s="1329"/>
      <c r="G20" s="1329"/>
      <c r="H20" s="1329"/>
      <c r="I20" s="1330"/>
    </row>
    <row r="21" spans="1:9" ht="21" customHeight="1">
      <c r="A21" s="1328"/>
      <c r="B21" s="1329"/>
      <c r="C21" s="1329"/>
      <c r="D21" s="1329"/>
      <c r="E21" s="1329"/>
      <c r="F21" s="1329"/>
      <c r="G21" s="1329"/>
      <c r="H21" s="1329"/>
      <c r="I21" s="1330"/>
    </row>
    <row r="22" spans="1:9" ht="21" customHeight="1">
      <c r="A22" s="1328"/>
      <c r="B22" s="1329"/>
      <c r="C22" s="1329"/>
      <c r="D22" s="1329"/>
      <c r="E22" s="1329"/>
      <c r="F22" s="1329"/>
      <c r="G22" s="1329"/>
      <c r="H22" s="1329"/>
      <c r="I22" s="1330"/>
    </row>
    <row r="23" spans="1:9" ht="21" customHeight="1">
      <c r="A23" s="1328"/>
      <c r="B23" s="1329"/>
      <c r="C23" s="1329"/>
      <c r="D23" s="1329"/>
      <c r="E23" s="1329"/>
      <c r="F23" s="1329"/>
      <c r="G23" s="1329"/>
      <c r="H23" s="1329"/>
      <c r="I23" s="1330"/>
    </row>
    <row r="24" spans="1:9" ht="21" customHeight="1">
      <c r="A24" s="1328"/>
      <c r="B24" s="1329"/>
      <c r="C24" s="1329"/>
      <c r="D24" s="1329"/>
      <c r="E24" s="1329"/>
      <c r="F24" s="1329"/>
      <c r="G24" s="1329"/>
      <c r="H24" s="1329"/>
      <c r="I24" s="1330"/>
    </row>
    <row r="25" spans="1:9" ht="21" customHeight="1">
      <c r="A25" s="1328"/>
      <c r="B25" s="1329"/>
      <c r="C25" s="1329"/>
      <c r="D25" s="1329"/>
      <c r="E25" s="1329"/>
      <c r="F25" s="1329"/>
      <c r="G25" s="1329"/>
      <c r="H25" s="1329"/>
      <c r="I25" s="1330"/>
    </row>
    <row r="26" spans="1:9" ht="21" customHeight="1">
      <c r="A26" s="1328"/>
      <c r="B26" s="1329"/>
      <c r="C26" s="1329"/>
      <c r="D26" s="1329"/>
      <c r="E26" s="1329"/>
      <c r="F26" s="1329"/>
      <c r="G26" s="1329"/>
      <c r="H26" s="1329"/>
      <c r="I26" s="1330"/>
    </row>
    <row r="27" spans="1:9" ht="21" customHeight="1">
      <c r="A27" s="1328"/>
      <c r="B27" s="1329"/>
      <c r="C27" s="1329"/>
      <c r="D27" s="1329"/>
      <c r="E27" s="1329"/>
      <c r="F27" s="1329"/>
      <c r="G27" s="1329"/>
      <c r="H27" s="1329"/>
      <c r="I27" s="1330"/>
    </row>
    <row r="28" spans="1:9" ht="21" customHeight="1">
      <c r="A28" s="1328"/>
      <c r="B28" s="1329"/>
      <c r="C28" s="1329"/>
      <c r="D28" s="1329"/>
      <c r="E28" s="1329"/>
      <c r="F28" s="1329"/>
      <c r="G28" s="1329"/>
      <c r="H28" s="1329"/>
      <c r="I28" s="1330"/>
    </row>
    <row r="29" spans="1:9" ht="21" customHeight="1">
      <c r="A29" s="1328"/>
      <c r="B29" s="1329"/>
      <c r="C29" s="1329"/>
      <c r="D29" s="1329"/>
      <c r="E29" s="1329"/>
      <c r="F29" s="1329"/>
      <c r="G29" s="1329"/>
      <c r="H29" s="1329"/>
      <c r="I29" s="1330"/>
    </row>
    <row r="30" spans="1:9" ht="21" customHeight="1">
      <c r="A30" s="1328"/>
      <c r="B30" s="1329"/>
      <c r="C30" s="1329"/>
      <c r="D30" s="1329"/>
      <c r="E30" s="1329"/>
      <c r="F30" s="1329"/>
      <c r="G30" s="1329"/>
      <c r="H30" s="1329"/>
      <c r="I30" s="1330"/>
    </row>
    <row r="31" spans="1:9" ht="21" customHeight="1">
      <c r="A31" s="1328"/>
      <c r="B31" s="1329"/>
      <c r="C31" s="1329"/>
      <c r="D31" s="1329"/>
      <c r="E31" s="1329"/>
      <c r="F31" s="1329"/>
      <c r="G31" s="1329"/>
      <c r="H31" s="1329"/>
      <c r="I31" s="1330"/>
    </row>
    <row r="32" spans="1:9" ht="21" customHeight="1">
      <c r="A32" s="1328"/>
      <c r="B32" s="1329"/>
      <c r="C32" s="1329"/>
      <c r="D32" s="1329"/>
      <c r="E32" s="1329"/>
      <c r="F32" s="1329"/>
      <c r="G32" s="1329"/>
      <c r="H32" s="1329"/>
      <c r="I32" s="1330"/>
    </row>
    <row r="33" spans="1:9" ht="21" customHeight="1">
      <c r="A33" s="1328"/>
      <c r="B33" s="1329"/>
      <c r="C33" s="1329"/>
      <c r="D33" s="1329"/>
      <c r="E33" s="1329"/>
      <c r="F33" s="1329"/>
      <c r="G33" s="1329"/>
      <c r="H33" s="1329"/>
      <c r="I33" s="1330"/>
    </row>
    <row r="34" spans="1:9" ht="21" customHeight="1">
      <c r="A34" s="1331"/>
      <c r="B34" s="1332"/>
      <c r="C34" s="1332"/>
      <c r="D34" s="1332"/>
      <c r="E34" s="1332"/>
      <c r="F34" s="1332"/>
      <c r="G34" s="1332"/>
      <c r="H34" s="1332"/>
      <c r="I34" s="1333"/>
    </row>
    <row r="35" spans="1:9" ht="21" customHeight="1">
      <c r="A35" s="429" t="s">
        <v>439</v>
      </c>
      <c r="B35" s="443"/>
      <c r="C35" s="443"/>
      <c r="D35" s="443"/>
      <c r="E35" s="443"/>
      <c r="F35" s="443"/>
      <c r="G35" s="443"/>
      <c r="H35" s="443"/>
      <c r="I35" s="443"/>
    </row>
    <row r="36" spans="1:9" ht="21" customHeight="1">
      <c r="A36" s="429" t="s">
        <v>440</v>
      </c>
      <c r="B36" s="443"/>
      <c r="C36" s="443"/>
      <c r="D36" s="443"/>
      <c r="E36" s="443"/>
      <c r="F36" s="443"/>
      <c r="G36" s="443"/>
      <c r="H36" s="443"/>
      <c r="I36" s="443"/>
    </row>
    <row r="37" spans="1:9" ht="21" customHeight="1">
      <c r="A37" s="1311" t="s">
        <v>782</v>
      </c>
      <c r="B37" s="1311"/>
      <c r="C37" s="1311"/>
      <c r="D37" s="1311"/>
      <c r="E37" s="1311"/>
      <c r="F37" s="1311"/>
      <c r="G37" s="1311"/>
      <c r="H37" s="1311"/>
      <c r="I37" s="1311"/>
    </row>
    <row r="38" spans="1:9" ht="21" customHeight="1">
      <c r="A38" s="401"/>
      <c r="B38" s="401"/>
      <c r="C38" s="401"/>
      <c r="D38" s="401"/>
      <c r="E38" s="401"/>
      <c r="F38" s="401"/>
      <c r="G38" s="401"/>
      <c r="H38" s="401"/>
      <c r="I38" s="25" t="str">
        <f>様式7!$F$4</f>
        <v>○○○○○○○○○○○ＥＳＣＯ事業</v>
      </c>
    </row>
    <row r="39" spans="1:9" ht="21" customHeight="1">
      <c r="A39" s="296"/>
      <c r="B39" s="296"/>
      <c r="C39" s="296"/>
      <c r="D39" s="296"/>
      <c r="E39" s="296"/>
      <c r="F39" s="296"/>
      <c r="G39" s="296"/>
      <c r="H39" s="296"/>
      <c r="I39" s="296"/>
    </row>
    <row r="40" spans="1:9" ht="21" customHeight="1">
      <c r="A40" s="296"/>
      <c r="B40" s="296"/>
      <c r="C40" s="296"/>
      <c r="D40" s="296"/>
      <c r="E40" s="296"/>
      <c r="F40" s="296"/>
      <c r="G40" s="296"/>
      <c r="H40" s="296"/>
      <c r="I40" s="296"/>
    </row>
    <row r="41" spans="1:9">
      <c r="A41" s="296"/>
      <c r="B41" s="296"/>
      <c r="C41" s="296"/>
      <c r="D41" s="296"/>
      <c r="E41" s="296"/>
      <c r="F41" s="296"/>
      <c r="G41" s="296"/>
      <c r="H41" s="296"/>
      <c r="I41" s="296"/>
    </row>
    <row r="42" spans="1:9">
      <c r="A42" s="296"/>
      <c r="B42" s="296"/>
      <c r="C42" s="296"/>
      <c r="D42" s="296"/>
      <c r="E42" s="296"/>
      <c r="F42" s="296"/>
      <c r="G42" s="296"/>
      <c r="H42" s="296"/>
      <c r="I42" s="296"/>
    </row>
    <row r="43" spans="1:9">
      <c r="A43" s="296"/>
      <c r="B43" s="296"/>
      <c r="C43" s="296"/>
      <c r="D43" s="296"/>
      <c r="E43" s="296"/>
      <c r="F43" s="296"/>
      <c r="G43" s="296"/>
      <c r="H43" s="296"/>
      <c r="I43" s="296"/>
    </row>
    <row r="44" spans="1:9">
      <c r="A44" s="296"/>
      <c r="B44" s="296"/>
      <c r="C44" s="296"/>
      <c r="D44" s="296"/>
      <c r="E44" s="296"/>
      <c r="F44" s="296"/>
      <c r="G44" s="296"/>
      <c r="H44" s="296"/>
      <c r="I44" s="296"/>
    </row>
    <row r="45" spans="1:9">
      <c r="A45" s="296"/>
      <c r="B45" s="296"/>
      <c r="C45" s="296"/>
      <c r="D45" s="296"/>
      <c r="E45" s="296"/>
      <c r="F45" s="296"/>
      <c r="G45" s="296"/>
      <c r="H45" s="296"/>
      <c r="I45" s="296"/>
    </row>
    <row r="46" spans="1:9">
      <c r="A46" s="296"/>
      <c r="B46" s="296"/>
      <c r="C46" s="296"/>
      <c r="D46" s="296"/>
      <c r="E46" s="296"/>
      <c r="F46" s="296"/>
      <c r="G46" s="296"/>
      <c r="H46" s="296"/>
      <c r="I46" s="296"/>
    </row>
    <row r="47" spans="1:9">
      <c r="A47" s="296"/>
      <c r="B47" s="296"/>
      <c r="C47" s="296"/>
      <c r="D47" s="296"/>
      <c r="E47" s="296"/>
      <c r="F47" s="296"/>
      <c r="G47" s="296"/>
      <c r="H47" s="296"/>
      <c r="I47" s="296"/>
    </row>
    <row r="48" spans="1:9">
      <c r="A48" s="296"/>
      <c r="B48" s="296"/>
      <c r="C48" s="296"/>
      <c r="D48" s="296"/>
      <c r="E48" s="296"/>
      <c r="F48" s="296"/>
      <c r="G48" s="296"/>
      <c r="H48" s="296"/>
      <c r="I48" s="296"/>
    </row>
    <row r="49" spans="1:9">
      <c r="A49" s="296"/>
      <c r="B49" s="296"/>
      <c r="C49" s="296"/>
      <c r="D49" s="296"/>
      <c r="E49" s="296"/>
      <c r="F49" s="296"/>
      <c r="G49" s="296"/>
      <c r="H49" s="296"/>
      <c r="I49" s="296"/>
    </row>
    <row r="50" spans="1:9">
      <c r="A50" s="296"/>
      <c r="B50" s="296"/>
      <c r="C50" s="296"/>
      <c r="D50" s="296"/>
      <c r="E50" s="296"/>
      <c r="F50" s="296"/>
      <c r="G50" s="296"/>
      <c r="H50" s="296"/>
      <c r="I50" s="296"/>
    </row>
    <row r="51" spans="1:9">
      <c r="A51" s="296"/>
      <c r="B51" s="296"/>
      <c r="C51" s="296"/>
      <c r="D51" s="296"/>
      <c r="E51" s="296"/>
      <c r="F51" s="296"/>
      <c r="G51" s="296"/>
      <c r="H51" s="296"/>
      <c r="I51" s="296"/>
    </row>
    <row r="52" spans="1:9">
      <c r="A52" s="296"/>
      <c r="B52" s="296"/>
      <c r="C52" s="296"/>
      <c r="D52" s="296"/>
      <c r="E52" s="296"/>
      <c r="F52" s="296"/>
      <c r="G52" s="296"/>
      <c r="H52" s="296"/>
      <c r="I52" s="296"/>
    </row>
    <row r="53" spans="1:9">
      <c r="A53" s="296"/>
      <c r="B53" s="296"/>
      <c r="C53" s="296"/>
      <c r="D53" s="296"/>
      <c r="E53" s="296"/>
      <c r="F53" s="296"/>
      <c r="G53" s="296"/>
      <c r="H53" s="296"/>
      <c r="I53" s="296"/>
    </row>
    <row r="54" spans="1:9">
      <c r="A54" s="296"/>
      <c r="B54" s="296"/>
      <c r="C54" s="296"/>
      <c r="D54" s="296"/>
      <c r="E54" s="296"/>
      <c r="F54" s="296"/>
      <c r="G54" s="296"/>
      <c r="H54" s="296"/>
      <c r="I54" s="296"/>
    </row>
  </sheetData>
  <mergeCells count="3">
    <mergeCell ref="A2:I2"/>
    <mergeCell ref="A37:I37"/>
    <mergeCell ref="A5:I34"/>
  </mergeCells>
  <phoneticPr fontId="5"/>
  <pageMargins left="0.98425196850393704" right="0.59055118110236215" top="0.78740157480314965" bottom="0.78740157480314965" header="0" footer="0"/>
  <pageSetup paperSize="9" scale="98"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2"/>
  <sheetViews>
    <sheetView view="pageBreakPreview" zoomScaleNormal="85" zoomScaleSheetLayoutView="100" workbookViewId="0">
      <selection activeCell="K19" sqref="K19"/>
    </sheetView>
  </sheetViews>
  <sheetFormatPr defaultRowHeight="13.2"/>
  <cols>
    <col min="9" max="9" width="14.33203125" customWidth="1"/>
    <col min="10" max="10" width="2.6640625" customWidth="1"/>
    <col min="11" max="11" width="9" customWidth="1"/>
  </cols>
  <sheetData>
    <row r="1" spans="1:10" ht="16.5" customHeight="1">
      <c r="A1" s="401"/>
      <c r="B1" s="401"/>
      <c r="C1" s="401"/>
      <c r="D1" s="401"/>
      <c r="E1" s="401"/>
      <c r="F1" s="401"/>
      <c r="G1" s="401"/>
      <c r="H1" s="401"/>
      <c r="I1" s="442" t="s">
        <v>72</v>
      </c>
      <c r="J1" s="401"/>
    </row>
    <row r="2" spans="1:10" ht="22.5" customHeight="1">
      <c r="A2" s="298" t="s">
        <v>663</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1373" t="s">
        <v>701</v>
      </c>
      <c r="B4" s="1373"/>
      <c r="C4" s="1373"/>
      <c r="D4" s="1373"/>
      <c r="E4" s="1373"/>
      <c r="F4" s="1373"/>
      <c r="G4" s="1373"/>
      <c r="H4" s="1373"/>
      <c r="I4" s="1373"/>
      <c r="J4" s="401"/>
    </row>
    <row r="5" spans="1:10" ht="22.5" customHeight="1">
      <c r="A5" s="1372" t="s">
        <v>702</v>
      </c>
      <c r="B5" s="1372"/>
      <c r="C5" s="1372"/>
      <c r="D5" s="1372"/>
      <c r="E5" s="1372"/>
      <c r="F5" s="1372"/>
      <c r="G5" s="1372"/>
      <c r="H5" s="1372"/>
      <c r="I5" s="1372"/>
      <c r="J5" s="401"/>
    </row>
    <row r="6" spans="1:10" ht="23.25" customHeight="1">
      <c r="A6" s="1366"/>
      <c r="B6" s="1367"/>
      <c r="C6" s="1367"/>
      <c r="D6" s="1367"/>
      <c r="E6" s="1367"/>
      <c r="F6" s="1367"/>
      <c r="G6" s="1367"/>
      <c r="H6" s="1367"/>
      <c r="I6" s="1368"/>
      <c r="J6" s="401"/>
    </row>
    <row r="7" spans="1:10" ht="21" customHeight="1">
      <c r="A7" s="1366"/>
      <c r="B7" s="1367"/>
      <c r="C7" s="1367"/>
      <c r="D7" s="1367"/>
      <c r="E7" s="1367"/>
      <c r="F7" s="1367"/>
      <c r="G7" s="1367"/>
      <c r="H7" s="1367"/>
      <c r="I7" s="1368"/>
      <c r="J7" s="401"/>
    </row>
    <row r="8" spans="1:10" ht="21" customHeight="1">
      <c r="A8" s="1366"/>
      <c r="B8" s="1367"/>
      <c r="C8" s="1367"/>
      <c r="D8" s="1367"/>
      <c r="E8" s="1367"/>
      <c r="F8" s="1367"/>
      <c r="G8" s="1367"/>
      <c r="H8" s="1367"/>
      <c r="I8" s="1368"/>
      <c r="J8" s="401"/>
    </row>
    <row r="9" spans="1:10" ht="21" customHeight="1">
      <c r="A9" s="1366"/>
      <c r="B9" s="1367"/>
      <c r="C9" s="1367"/>
      <c r="D9" s="1367"/>
      <c r="E9" s="1367"/>
      <c r="F9" s="1367"/>
      <c r="G9" s="1367"/>
      <c r="H9" s="1367"/>
      <c r="I9" s="1368"/>
      <c r="J9" s="401"/>
    </row>
    <row r="10" spans="1:10" ht="21" customHeight="1">
      <c r="A10" s="1366"/>
      <c r="B10" s="1367"/>
      <c r="C10" s="1367"/>
      <c r="D10" s="1367"/>
      <c r="E10" s="1367"/>
      <c r="F10" s="1367"/>
      <c r="G10" s="1367"/>
      <c r="H10" s="1367"/>
      <c r="I10" s="1368"/>
      <c r="J10" s="401"/>
    </row>
    <row r="11" spans="1:10" ht="21" customHeight="1">
      <c r="A11" s="1366"/>
      <c r="B11" s="1367"/>
      <c r="C11" s="1367"/>
      <c r="D11" s="1367"/>
      <c r="E11" s="1367"/>
      <c r="F11" s="1367"/>
      <c r="G11" s="1367"/>
      <c r="H11" s="1367"/>
      <c r="I11" s="1368"/>
      <c r="J11" s="401"/>
    </row>
    <row r="12" spans="1:10" ht="21" customHeight="1">
      <c r="A12" s="1366"/>
      <c r="B12" s="1367"/>
      <c r="C12" s="1367"/>
      <c r="D12" s="1367"/>
      <c r="E12" s="1367"/>
      <c r="F12" s="1367"/>
      <c r="G12" s="1367"/>
      <c r="H12" s="1367"/>
      <c r="I12" s="1368"/>
      <c r="J12" s="401"/>
    </row>
    <row r="13" spans="1:10" ht="21" customHeight="1">
      <c r="A13" s="1366"/>
      <c r="B13" s="1367"/>
      <c r="C13" s="1367"/>
      <c r="D13" s="1367"/>
      <c r="E13" s="1367"/>
      <c r="F13" s="1367"/>
      <c r="G13" s="1367"/>
      <c r="H13" s="1367"/>
      <c r="I13" s="1368"/>
      <c r="J13" s="401"/>
    </row>
    <row r="14" spans="1:10" ht="21" customHeight="1">
      <c r="A14" s="1366"/>
      <c r="B14" s="1367"/>
      <c r="C14" s="1367"/>
      <c r="D14" s="1367"/>
      <c r="E14" s="1367"/>
      <c r="F14" s="1367"/>
      <c r="G14" s="1367"/>
      <c r="H14" s="1367"/>
      <c r="I14" s="1368"/>
      <c r="J14" s="401"/>
    </row>
    <row r="15" spans="1:10" ht="21" customHeight="1">
      <c r="A15" s="1366"/>
      <c r="B15" s="1367"/>
      <c r="C15" s="1367"/>
      <c r="D15" s="1367"/>
      <c r="E15" s="1367"/>
      <c r="F15" s="1367"/>
      <c r="G15" s="1367"/>
      <c r="H15" s="1367"/>
      <c r="I15" s="1368"/>
      <c r="J15" s="401"/>
    </row>
    <row r="16" spans="1:10" ht="21" customHeight="1">
      <c r="A16" s="1366"/>
      <c r="B16" s="1367"/>
      <c r="C16" s="1367"/>
      <c r="D16" s="1367"/>
      <c r="E16" s="1367"/>
      <c r="F16" s="1367"/>
      <c r="G16" s="1367"/>
      <c r="H16" s="1367"/>
      <c r="I16" s="1368"/>
      <c r="J16" s="401"/>
    </row>
    <row r="17" spans="1:10" ht="21" customHeight="1">
      <c r="A17" s="1366"/>
      <c r="B17" s="1367"/>
      <c r="C17" s="1367"/>
      <c r="D17" s="1367"/>
      <c r="E17" s="1367"/>
      <c r="F17" s="1367"/>
      <c r="G17" s="1367"/>
      <c r="H17" s="1367"/>
      <c r="I17" s="1368"/>
      <c r="J17" s="401"/>
    </row>
    <row r="18" spans="1:10" ht="21" customHeight="1">
      <c r="A18" s="1366"/>
      <c r="B18" s="1367"/>
      <c r="C18" s="1367"/>
      <c r="D18" s="1367"/>
      <c r="E18" s="1367"/>
      <c r="F18" s="1367"/>
      <c r="G18" s="1367"/>
      <c r="H18" s="1367"/>
      <c r="I18" s="1368"/>
      <c r="J18" s="401"/>
    </row>
    <row r="19" spans="1:10" ht="21" customHeight="1">
      <c r="A19" s="1366"/>
      <c r="B19" s="1367"/>
      <c r="C19" s="1367"/>
      <c r="D19" s="1367"/>
      <c r="E19" s="1367"/>
      <c r="F19" s="1367"/>
      <c r="G19" s="1367"/>
      <c r="H19" s="1367"/>
      <c r="I19" s="1368"/>
      <c r="J19" s="401"/>
    </row>
    <row r="20" spans="1:10" ht="21" customHeight="1">
      <c r="A20" s="1366"/>
      <c r="B20" s="1367"/>
      <c r="C20" s="1367"/>
      <c r="D20" s="1367"/>
      <c r="E20" s="1367"/>
      <c r="F20" s="1367"/>
      <c r="G20" s="1367"/>
      <c r="H20" s="1367"/>
      <c r="I20" s="1368"/>
      <c r="J20" s="401"/>
    </row>
    <row r="21" spans="1:10" ht="21" customHeight="1">
      <c r="A21" s="1366"/>
      <c r="B21" s="1367"/>
      <c r="C21" s="1367"/>
      <c r="D21" s="1367"/>
      <c r="E21" s="1367"/>
      <c r="F21" s="1367"/>
      <c r="G21" s="1367"/>
      <c r="H21" s="1367"/>
      <c r="I21" s="1368"/>
      <c r="J21" s="401"/>
    </row>
    <row r="22" spans="1:10" ht="21" customHeight="1">
      <c r="A22" s="1366"/>
      <c r="B22" s="1367"/>
      <c r="C22" s="1367"/>
      <c r="D22" s="1367"/>
      <c r="E22" s="1367"/>
      <c r="F22" s="1367"/>
      <c r="G22" s="1367"/>
      <c r="H22" s="1367"/>
      <c r="I22" s="1368"/>
      <c r="J22" s="401"/>
    </row>
    <row r="23" spans="1:10" ht="21" customHeight="1">
      <c r="A23" s="1366"/>
      <c r="B23" s="1367"/>
      <c r="C23" s="1367"/>
      <c r="D23" s="1367"/>
      <c r="E23" s="1367"/>
      <c r="F23" s="1367"/>
      <c r="G23" s="1367"/>
      <c r="H23" s="1367"/>
      <c r="I23" s="1368"/>
      <c r="J23" s="401"/>
    </row>
    <row r="24" spans="1:10" ht="21" customHeight="1">
      <c r="A24" s="1366"/>
      <c r="B24" s="1367"/>
      <c r="C24" s="1367"/>
      <c r="D24" s="1367"/>
      <c r="E24" s="1367"/>
      <c r="F24" s="1367"/>
      <c r="G24" s="1367"/>
      <c r="H24" s="1367"/>
      <c r="I24" s="1368"/>
      <c r="J24" s="401"/>
    </row>
    <row r="25" spans="1:10" ht="21" customHeight="1">
      <c r="A25" s="1366"/>
      <c r="B25" s="1367"/>
      <c r="C25" s="1367"/>
      <c r="D25" s="1367"/>
      <c r="E25" s="1367"/>
      <c r="F25" s="1367"/>
      <c r="G25" s="1367"/>
      <c r="H25" s="1367"/>
      <c r="I25" s="1368"/>
      <c r="J25" s="401"/>
    </row>
    <row r="26" spans="1:10" ht="21" customHeight="1">
      <c r="A26" s="1366"/>
      <c r="B26" s="1367"/>
      <c r="C26" s="1367"/>
      <c r="D26" s="1367"/>
      <c r="E26" s="1367"/>
      <c r="F26" s="1367"/>
      <c r="G26" s="1367"/>
      <c r="H26" s="1367"/>
      <c r="I26" s="1368"/>
      <c r="J26" s="401"/>
    </row>
    <row r="27" spans="1:10" ht="21" customHeight="1">
      <c r="A27" s="1366"/>
      <c r="B27" s="1367"/>
      <c r="C27" s="1367"/>
      <c r="D27" s="1367"/>
      <c r="E27" s="1367"/>
      <c r="F27" s="1367"/>
      <c r="G27" s="1367"/>
      <c r="H27" s="1367"/>
      <c r="I27" s="1368"/>
      <c r="J27" s="401"/>
    </row>
    <row r="28" spans="1:10" ht="21" customHeight="1">
      <c r="A28" s="1366"/>
      <c r="B28" s="1367"/>
      <c r="C28" s="1367"/>
      <c r="D28" s="1367"/>
      <c r="E28" s="1367"/>
      <c r="F28" s="1367"/>
      <c r="G28" s="1367"/>
      <c r="H28" s="1367"/>
      <c r="I28" s="1368"/>
      <c r="J28" s="401"/>
    </row>
    <row r="29" spans="1:10" ht="21" customHeight="1">
      <c r="A29" s="1366"/>
      <c r="B29" s="1367"/>
      <c r="C29" s="1367"/>
      <c r="D29" s="1367"/>
      <c r="E29" s="1367"/>
      <c r="F29" s="1367"/>
      <c r="G29" s="1367"/>
      <c r="H29" s="1367"/>
      <c r="I29" s="1368"/>
      <c r="J29" s="401"/>
    </row>
    <row r="30" spans="1:10" ht="21" customHeight="1">
      <c r="A30" s="1366"/>
      <c r="B30" s="1367"/>
      <c r="C30" s="1367"/>
      <c r="D30" s="1367"/>
      <c r="E30" s="1367"/>
      <c r="F30" s="1367"/>
      <c r="G30" s="1367"/>
      <c r="H30" s="1367"/>
      <c r="I30" s="1368"/>
      <c r="J30" s="401"/>
    </row>
    <row r="31" spans="1:10" ht="21" customHeight="1">
      <c r="A31" s="1366"/>
      <c r="B31" s="1367"/>
      <c r="C31" s="1367"/>
      <c r="D31" s="1367"/>
      <c r="E31" s="1367"/>
      <c r="F31" s="1367"/>
      <c r="G31" s="1367"/>
      <c r="H31" s="1367"/>
      <c r="I31" s="1368"/>
      <c r="J31" s="401"/>
    </row>
    <row r="32" spans="1:10" ht="21" customHeight="1">
      <c r="A32" s="1369"/>
      <c r="B32" s="1370"/>
      <c r="C32" s="1370"/>
      <c r="D32" s="1370"/>
      <c r="E32" s="1370"/>
      <c r="F32" s="1370"/>
      <c r="G32" s="1370"/>
      <c r="H32" s="1370"/>
      <c r="I32" s="1371"/>
      <c r="J32" s="401"/>
    </row>
    <row r="33" spans="1:10" ht="21" customHeight="1">
      <c r="A33" s="429" t="s">
        <v>439</v>
      </c>
      <c r="B33" s="848"/>
      <c r="C33" s="848"/>
      <c r="D33" s="848"/>
      <c r="E33" s="848"/>
      <c r="F33" s="848"/>
      <c r="G33" s="848"/>
      <c r="H33" s="848"/>
      <c r="I33" s="848"/>
      <c r="J33" s="401"/>
    </row>
    <row r="34" spans="1:10" ht="21" customHeight="1">
      <c r="A34" s="429" t="s">
        <v>440</v>
      </c>
      <c r="B34" s="848"/>
      <c r="C34" s="848"/>
      <c r="D34" s="848"/>
      <c r="E34" s="848"/>
      <c r="F34" s="848"/>
      <c r="G34" s="848"/>
      <c r="H34" s="848"/>
      <c r="I34" s="848"/>
      <c r="J34" s="401"/>
    </row>
    <row r="35" spans="1:10" ht="21" customHeight="1">
      <c r="A35" s="401"/>
      <c r="B35" s="401"/>
      <c r="C35" s="401"/>
      <c r="D35" s="401"/>
      <c r="E35" s="401"/>
      <c r="F35" s="401"/>
      <c r="G35" s="401"/>
      <c r="H35" s="401"/>
      <c r="I35" s="401"/>
      <c r="J35" s="401"/>
    </row>
    <row r="36" spans="1:10" ht="21" customHeight="1">
      <c r="A36" s="1365" t="s">
        <v>782</v>
      </c>
      <c r="B36" s="1365"/>
      <c r="C36" s="1365"/>
      <c r="D36" s="1365"/>
      <c r="E36" s="1365"/>
      <c r="F36" s="1365"/>
      <c r="G36" s="1365"/>
      <c r="H36" s="1365"/>
      <c r="I36" s="1365"/>
      <c r="J36" s="1365"/>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4">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6:I32"/>
    <mergeCell ref="A5:I5"/>
    <mergeCell ref="A4:I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2"/>
  <sheetViews>
    <sheetView view="pageBreakPreview" zoomScaleNormal="85" zoomScaleSheetLayoutView="100" workbookViewId="0">
      <selection activeCell="I38" sqref="I38"/>
    </sheetView>
  </sheetViews>
  <sheetFormatPr defaultRowHeight="13.2"/>
  <cols>
    <col min="9" max="9" width="14.33203125" customWidth="1"/>
    <col min="10" max="10" width="2.6640625" customWidth="1"/>
    <col min="11" max="11" width="9" customWidth="1"/>
  </cols>
  <sheetData>
    <row r="1" spans="1:10" ht="16.5" customHeight="1">
      <c r="A1" s="401"/>
      <c r="B1" s="401"/>
      <c r="C1" s="401"/>
      <c r="D1" s="401"/>
      <c r="E1" s="401"/>
      <c r="F1" s="401"/>
      <c r="G1" s="401"/>
      <c r="H1" s="401"/>
      <c r="I1" s="442" t="s">
        <v>73</v>
      </c>
      <c r="J1" s="401"/>
    </row>
    <row r="2" spans="1:10" ht="22.5" customHeight="1">
      <c r="A2" s="298" t="s">
        <v>663</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857" t="s">
        <v>683</v>
      </c>
      <c r="B4" s="858"/>
      <c r="C4" s="858"/>
      <c r="D4" s="858"/>
      <c r="E4" s="858"/>
      <c r="F4" s="858"/>
      <c r="G4" s="858"/>
      <c r="H4" s="858"/>
      <c r="I4" s="858"/>
      <c r="J4" s="401"/>
    </row>
    <row r="5" spans="1:10" ht="22.5" customHeight="1">
      <c r="A5" s="1374"/>
      <c r="B5" s="1375"/>
      <c r="C5" s="1375"/>
      <c r="D5" s="1375"/>
      <c r="E5" s="1375"/>
      <c r="F5" s="1375"/>
      <c r="G5" s="1375"/>
      <c r="H5" s="1375"/>
      <c r="I5" s="1376"/>
      <c r="J5" s="401"/>
    </row>
    <row r="6" spans="1:10" ht="23.25" customHeight="1">
      <c r="A6" s="1377"/>
      <c r="B6" s="1378"/>
      <c r="C6" s="1378"/>
      <c r="D6" s="1378"/>
      <c r="E6" s="1378"/>
      <c r="F6" s="1378"/>
      <c r="G6" s="1378"/>
      <c r="H6" s="1378"/>
      <c r="I6" s="1379"/>
      <c r="J6" s="401"/>
    </row>
    <row r="7" spans="1:10" ht="21" customHeight="1">
      <c r="A7" s="1377"/>
      <c r="B7" s="1378"/>
      <c r="C7" s="1378"/>
      <c r="D7" s="1378"/>
      <c r="E7" s="1378"/>
      <c r="F7" s="1378"/>
      <c r="G7" s="1378"/>
      <c r="H7" s="1378"/>
      <c r="I7" s="1379"/>
      <c r="J7" s="401"/>
    </row>
    <row r="8" spans="1:10" ht="21" customHeight="1">
      <c r="A8" s="1377"/>
      <c r="B8" s="1378"/>
      <c r="C8" s="1378"/>
      <c r="D8" s="1378"/>
      <c r="E8" s="1378"/>
      <c r="F8" s="1378"/>
      <c r="G8" s="1378"/>
      <c r="H8" s="1378"/>
      <c r="I8" s="1379"/>
      <c r="J8" s="401"/>
    </row>
    <row r="9" spans="1:10" ht="21" customHeight="1">
      <c r="A9" s="1377"/>
      <c r="B9" s="1378"/>
      <c r="C9" s="1378"/>
      <c r="D9" s="1378"/>
      <c r="E9" s="1378"/>
      <c r="F9" s="1378"/>
      <c r="G9" s="1378"/>
      <c r="H9" s="1378"/>
      <c r="I9" s="1379"/>
      <c r="J9" s="401"/>
    </row>
    <row r="10" spans="1:10" ht="21" customHeight="1">
      <c r="A10" s="1377"/>
      <c r="B10" s="1378"/>
      <c r="C10" s="1378"/>
      <c r="D10" s="1378"/>
      <c r="E10" s="1378"/>
      <c r="F10" s="1378"/>
      <c r="G10" s="1378"/>
      <c r="H10" s="1378"/>
      <c r="I10" s="1379"/>
      <c r="J10" s="401"/>
    </row>
    <row r="11" spans="1:10" ht="21" customHeight="1">
      <c r="A11" s="1377"/>
      <c r="B11" s="1378"/>
      <c r="C11" s="1378"/>
      <c r="D11" s="1378"/>
      <c r="E11" s="1378"/>
      <c r="F11" s="1378"/>
      <c r="G11" s="1378"/>
      <c r="H11" s="1378"/>
      <c r="I11" s="1379"/>
      <c r="J11" s="401"/>
    </row>
    <row r="12" spans="1:10" ht="21" customHeight="1">
      <c r="A12" s="1377"/>
      <c r="B12" s="1378"/>
      <c r="C12" s="1378"/>
      <c r="D12" s="1378"/>
      <c r="E12" s="1378"/>
      <c r="F12" s="1378"/>
      <c r="G12" s="1378"/>
      <c r="H12" s="1378"/>
      <c r="I12" s="1379"/>
      <c r="J12" s="401"/>
    </row>
    <row r="13" spans="1:10" ht="21" customHeight="1">
      <c r="A13" s="1380"/>
      <c r="B13" s="1381"/>
      <c r="C13" s="1381"/>
      <c r="D13" s="1381"/>
      <c r="E13" s="1381"/>
      <c r="F13" s="1381"/>
      <c r="G13" s="1381"/>
      <c r="H13" s="1381"/>
      <c r="I13" s="1382"/>
      <c r="J13" s="401"/>
    </row>
    <row r="14" spans="1:10" ht="21" customHeight="1">
      <c r="A14" s="856"/>
      <c r="B14" s="419"/>
      <c r="C14" s="419"/>
      <c r="D14" s="419"/>
      <c r="E14" s="419"/>
      <c r="F14" s="419"/>
      <c r="G14" s="419"/>
      <c r="H14" s="419"/>
      <c r="I14" s="420"/>
      <c r="J14" s="401"/>
    </row>
    <row r="15" spans="1:10" ht="21" customHeight="1">
      <c r="A15" s="1383" t="s">
        <v>682</v>
      </c>
      <c r="B15" s="1384"/>
      <c r="C15" s="1384"/>
      <c r="D15" s="1384"/>
      <c r="E15" s="1384"/>
      <c r="F15" s="1384"/>
      <c r="G15" s="1384"/>
      <c r="H15" s="1384"/>
      <c r="I15" s="1385"/>
      <c r="J15" s="401"/>
    </row>
    <row r="16" spans="1:10" ht="21" customHeight="1">
      <c r="A16" s="1386"/>
      <c r="B16" s="1387"/>
      <c r="C16" s="1387"/>
      <c r="D16" s="1387"/>
      <c r="E16" s="1387"/>
      <c r="F16" s="1387"/>
      <c r="G16" s="1387"/>
      <c r="H16" s="1387"/>
      <c r="I16" s="1388"/>
      <c r="J16" s="401"/>
    </row>
    <row r="17" spans="1:10" ht="21" customHeight="1">
      <c r="A17" s="1366"/>
      <c r="B17" s="1367"/>
      <c r="C17" s="1367"/>
      <c r="D17" s="1367"/>
      <c r="E17" s="1367"/>
      <c r="F17" s="1367"/>
      <c r="G17" s="1367"/>
      <c r="H17" s="1367"/>
      <c r="I17" s="1368"/>
      <c r="J17" s="401"/>
    </row>
    <row r="18" spans="1:10" ht="21" customHeight="1">
      <c r="A18" s="1366"/>
      <c r="B18" s="1367"/>
      <c r="C18" s="1367"/>
      <c r="D18" s="1367"/>
      <c r="E18" s="1367"/>
      <c r="F18" s="1367"/>
      <c r="G18" s="1367"/>
      <c r="H18" s="1367"/>
      <c r="I18" s="1368"/>
      <c r="J18" s="401"/>
    </row>
    <row r="19" spans="1:10" ht="21" customHeight="1">
      <c r="A19" s="1366"/>
      <c r="B19" s="1367"/>
      <c r="C19" s="1367"/>
      <c r="D19" s="1367"/>
      <c r="E19" s="1367"/>
      <c r="F19" s="1367"/>
      <c r="G19" s="1367"/>
      <c r="H19" s="1367"/>
      <c r="I19" s="1368"/>
      <c r="J19" s="401"/>
    </row>
    <row r="20" spans="1:10" ht="21" customHeight="1">
      <c r="A20" s="1366"/>
      <c r="B20" s="1367"/>
      <c r="C20" s="1367"/>
      <c r="D20" s="1367"/>
      <c r="E20" s="1367"/>
      <c r="F20" s="1367"/>
      <c r="G20" s="1367"/>
      <c r="H20" s="1367"/>
      <c r="I20" s="1368"/>
      <c r="J20" s="401"/>
    </row>
    <row r="21" spans="1:10" ht="21" customHeight="1">
      <c r="A21" s="1366"/>
      <c r="B21" s="1367"/>
      <c r="C21" s="1367"/>
      <c r="D21" s="1367"/>
      <c r="E21" s="1367"/>
      <c r="F21" s="1367"/>
      <c r="G21" s="1367"/>
      <c r="H21" s="1367"/>
      <c r="I21" s="1368"/>
      <c r="J21" s="401"/>
    </row>
    <row r="22" spans="1:10" ht="21" customHeight="1">
      <c r="A22" s="1366"/>
      <c r="B22" s="1367"/>
      <c r="C22" s="1367"/>
      <c r="D22" s="1367"/>
      <c r="E22" s="1367"/>
      <c r="F22" s="1367"/>
      <c r="G22" s="1367"/>
      <c r="H22" s="1367"/>
      <c r="I22" s="1368"/>
      <c r="J22" s="401"/>
    </row>
    <row r="23" spans="1:10" ht="21" customHeight="1">
      <c r="A23" s="1366"/>
      <c r="B23" s="1367"/>
      <c r="C23" s="1367"/>
      <c r="D23" s="1367"/>
      <c r="E23" s="1367"/>
      <c r="F23" s="1367"/>
      <c r="G23" s="1367"/>
      <c r="H23" s="1367"/>
      <c r="I23" s="1368"/>
      <c r="J23" s="401"/>
    </row>
    <row r="24" spans="1:10" ht="21" customHeight="1">
      <c r="A24" s="1366"/>
      <c r="B24" s="1367"/>
      <c r="C24" s="1367"/>
      <c r="D24" s="1367"/>
      <c r="E24" s="1367"/>
      <c r="F24" s="1367"/>
      <c r="G24" s="1367"/>
      <c r="H24" s="1367"/>
      <c r="I24" s="1368"/>
      <c r="J24" s="401"/>
    </row>
    <row r="25" spans="1:10" ht="21" customHeight="1">
      <c r="A25" s="1366"/>
      <c r="B25" s="1367"/>
      <c r="C25" s="1367"/>
      <c r="D25" s="1367"/>
      <c r="E25" s="1367"/>
      <c r="F25" s="1367"/>
      <c r="G25" s="1367"/>
      <c r="H25" s="1367"/>
      <c r="I25" s="1368"/>
      <c r="J25" s="401"/>
    </row>
    <row r="26" spans="1:10" ht="21" customHeight="1">
      <c r="A26" s="1366"/>
      <c r="B26" s="1367"/>
      <c r="C26" s="1367"/>
      <c r="D26" s="1367"/>
      <c r="E26" s="1367"/>
      <c r="F26" s="1367"/>
      <c r="G26" s="1367"/>
      <c r="H26" s="1367"/>
      <c r="I26" s="1368"/>
      <c r="J26" s="401"/>
    </row>
    <row r="27" spans="1:10" ht="21" customHeight="1">
      <c r="A27" s="1366"/>
      <c r="B27" s="1367"/>
      <c r="C27" s="1367"/>
      <c r="D27" s="1367"/>
      <c r="E27" s="1367"/>
      <c r="F27" s="1367"/>
      <c r="G27" s="1367"/>
      <c r="H27" s="1367"/>
      <c r="I27" s="1368"/>
      <c r="J27" s="401"/>
    </row>
    <row r="28" spans="1:10" ht="21" customHeight="1">
      <c r="A28" s="1366"/>
      <c r="B28" s="1367"/>
      <c r="C28" s="1367"/>
      <c r="D28" s="1367"/>
      <c r="E28" s="1367"/>
      <c r="F28" s="1367"/>
      <c r="G28" s="1367"/>
      <c r="H28" s="1367"/>
      <c r="I28" s="1368"/>
      <c r="J28" s="401"/>
    </row>
    <row r="29" spans="1:10" ht="21" customHeight="1">
      <c r="A29" s="1366"/>
      <c r="B29" s="1367"/>
      <c r="C29" s="1367"/>
      <c r="D29" s="1367"/>
      <c r="E29" s="1367"/>
      <c r="F29" s="1367"/>
      <c r="G29" s="1367"/>
      <c r="H29" s="1367"/>
      <c r="I29" s="1368"/>
      <c r="J29" s="401"/>
    </row>
    <row r="30" spans="1:10" ht="21" customHeight="1">
      <c r="A30" s="1366"/>
      <c r="B30" s="1367"/>
      <c r="C30" s="1367"/>
      <c r="D30" s="1367"/>
      <c r="E30" s="1367"/>
      <c r="F30" s="1367"/>
      <c r="G30" s="1367"/>
      <c r="H30" s="1367"/>
      <c r="I30" s="1368"/>
      <c r="J30" s="401"/>
    </row>
    <row r="31" spans="1:10" ht="21" customHeight="1">
      <c r="A31" s="1366"/>
      <c r="B31" s="1367"/>
      <c r="C31" s="1367"/>
      <c r="D31" s="1367"/>
      <c r="E31" s="1367"/>
      <c r="F31" s="1367"/>
      <c r="G31" s="1367"/>
      <c r="H31" s="1367"/>
      <c r="I31" s="1368"/>
      <c r="J31" s="401"/>
    </row>
    <row r="32" spans="1:10" ht="21" customHeight="1">
      <c r="A32" s="1369"/>
      <c r="B32" s="1370"/>
      <c r="C32" s="1370"/>
      <c r="D32" s="1370"/>
      <c r="E32" s="1370"/>
      <c r="F32" s="1370"/>
      <c r="G32" s="1370"/>
      <c r="H32" s="1370"/>
      <c r="I32" s="1371"/>
      <c r="J32" s="401"/>
    </row>
    <row r="33" spans="1:10" ht="21" customHeight="1">
      <c r="A33" s="429" t="s">
        <v>439</v>
      </c>
      <c r="B33" s="848"/>
      <c r="C33" s="848"/>
      <c r="D33" s="848"/>
      <c r="E33" s="848"/>
      <c r="F33" s="848"/>
      <c r="G33" s="848"/>
      <c r="H33" s="848"/>
      <c r="I33" s="848"/>
      <c r="J33" s="401"/>
    </row>
    <row r="34" spans="1:10" ht="21" customHeight="1">
      <c r="A34" s="429" t="s">
        <v>440</v>
      </c>
      <c r="B34" s="848"/>
      <c r="C34" s="848"/>
      <c r="D34" s="848"/>
      <c r="E34" s="848"/>
      <c r="F34" s="848"/>
      <c r="G34" s="848"/>
      <c r="H34" s="848"/>
      <c r="I34" s="848"/>
      <c r="J34" s="401"/>
    </row>
    <row r="35" spans="1:10" ht="21" customHeight="1">
      <c r="A35" s="401"/>
      <c r="B35" s="401"/>
      <c r="C35" s="401"/>
      <c r="D35" s="401"/>
      <c r="E35" s="401"/>
      <c r="F35" s="401"/>
      <c r="G35" s="401"/>
      <c r="H35" s="401"/>
      <c r="I35" s="401"/>
      <c r="J35" s="401"/>
    </row>
    <row r="36" spans="1:10" ht="21" customHeight="1">
      <c r="A36" s="1365" t="s">
        <v>782</v>
      </c>
      <c r="B36" s="1365"/>
      <c r="C36" s="1365"/>
      <c r="D36" s="1365"/>
      <c r="E36" s="1365"/>
      <c r="F36" s="1365"/>
      <c r="G36" s="1365"/>
      <c r="H36" s="1365"/>
      <c r="I36" s="1365"/>
      <c r="J36" s="1365"/>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4">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5:I13"/>
    <mergeCell ref="A15:I15"/>
    <mergeCell ref="A16: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J36"/>
  <sheetViews>
    <sheetView view="pageBreakPreview" topLeftCell="A16" zoomScale="115" zoomScaleNormal="70" zoomScaleSheetLayoutView="115" workbookViewId="0">
      <selection activeCell="L30" sqref="L30"/>
    </sheetView>
  </sheetViews>
  <sheetFormatPr defaultRowHeight="13.2"/>
  <cols>
    <col min="8" max="8" width="7.44140625" customWidth="1"/>
    <col min="9" max="9" width="10.6640625" customWidth="1"/>
    <col min="10" max="10" width="9.44140625" customWidth="1"/>
  </cols>
  <sheetData>
    <row r="1" spans="1:10" ht="16.5" customHeight="1">
      <c r="A1" s="648"/>
      <c r="B1" s="648"/>
      <c r="C1" s="648"/>
      <c r="D1" s="648"/>
      <c r="E1" s="648"/>
      <c r="F1" s="648"/>
      <c r="G1" s="648"/>
      <c r="H1" s="648"/>
      <c r="I1" s="649" t="s">
        <v>74</v>
      </c>
      <c r="J1" s="296"/>
    </row>
    <row r="2" spans="1:10" ht="22.5" customHeight="1">
      <c r="A2" s="1346" t="s">
        <v>657</v>
      </c>
      <c r="B2" s="1346"/>
      <c r="C2" s="1346"/>
      <c r="D2" s="1346"/>
      <c r="E2" s="1346"/>
      <c r="F2" s="1346"/>
      <c r="G2" s="1346"/>
      <c r="H2" s="1346"/>
      <c r="I2" s="1346"/>
      <c r="J2" s="296"/>
    </row>
    <row r="3" spans="1:10" ht="23.25" customHeight="1" thickBot="1">
      <c r="A3" s="445" t="s">
        <v>705</v>
      </c>
      <c r="B3" s="418"/>
      <c r="C3" s="418"/>
      <c r="D3" s="418"/>
      <c r="E3" s="418"/>
      <c r="F3" s="418"/>
      <c r="G3" s="418"/>
      <c r="H3" s="418"/>
      <c r="I3" s="418"/>
      <c r="J3" s="296"/>
    </row>
    <row r="4" spans="1:10" ht="22.5" customHeight="1">
      <c r="A4" s="1389"/>
      <c r="B4" s="1390"/>
      <c r="C4" s="1390"/>
      <c r="D4" s="1390"/>
      <c r="E4" s="1390"/>
      <c r="F4" s="1390"/>
      <c r="G4" s="1390"/>
      <c r="H4" s="1390"/>
      <c r="I4" s="1391"/>
      <c r="J4" s="296"/>
    </row>
    <row r="5" spans="1:10" ht="24" customHeight="1">
      <c r="A5" s="1392"/>
      <c r="B5" s="1367"/>
      <c r="C5" s="1367"/>
      <c r="D5" s="1367"/>
      <c r="E5" s="1367"/>
      <c r="F5" s="1367"/>
      <c r="G5" s="1367"/>
      <c r="H5" s="1367"/>
      <c r="I5" s="1393"/>
      <c r="J5" s="296"/>
    </row>
    <row r="6" spans="1:10" ht="24" customHeight="1">
      <c r="A6" s="1392"/>
      <c r="B6" s="1367"/>
      <c r="C6" s="1367"/>
      <c r="D6" s="1367"/>
      <c r="E6" s="1367"/>
      <c r="F6" s="1367"/>
      <c r="G6" s="1367"/>
      <c r="H6" s="1367"/>
      <c r="I6" s="1393"/>
      <c r="J6" s="296"/>
    </row>
    <row r="7" spans="1:10" ht="24" customHeight="1">
      <c r="A7" s="1392"/>
      <c r="B7" s="1367"/>
      <c r="C7" s="1367"/>
      <c r="D7" s="1367"/>
      <c r="E7" s="1367"/>
      <c r="F7" s="1367"/>
      <c r="G7" s="1367"/>
      <c r="H7" s="1367"/>
      <c r="I7" s="1393"/>
      <c r="J7" s="296"/>
    </row>
    <row r="8" spans="1:10" ht="24" customHeight="1">
      <c r="A8" s="1392"/>
      <c r="B8" s="1367"/>
      <c r="C8" s="1367"/>
      <c r="D8" s="1367"/>
      <c r="E8" s="1367"/>
      <c r="F8" s="1367"/>
      <c r="G8" s="1367"/>
      <c r="H8" s="1367"/>
      <c r="I8" s="1393"/>
      <c r="J8" s="296"/>
    </row>
    <row r="9" spans="1:10" ht="22.5" customHeight="1">
      <c r="A9" s="1392"/>
      <c r="B9" s="1367"/>
      <c r="C9" s="1367"/>
      <c r="D9" s="1367"/>
      <c r="E9" s="1367"/>
      <c r="F9" s="1367"/>
      <c r="G9" s="1367"/>
      <c r="H9" s="1367"/>
      <c r="I9" s="1393"/>
      <c r="J9" s="296"/>
    </row>
    <row r="10" spans="1:10" ht="24" customHeight="1">
      <c r="A10" s="1392"/>
      <c r="B10" s="1367"/>
      <c r="C10" s="1367"/>
      <c r="D10" s="1367"/>
      <c r="E10" s="1367"/>
      <c r="F10" s="1367"/>
      <c r="G10" s="1367"/>
      <c r="H10" s="1367"/>
      <c r="I10" s="1393"/>
      <c r="J10" s="296"/>
    </row>
    <row r="11" spans="1:10" ht="26.25" customHeight="1">
      <c r="A11" s="1392"/>
      <c r="B11" s="1367"/>
      <c r="C11" s="1367"/>
      <c r="D11" s="1367"/>
      <c r="E11" s="1367"/>
      <c r="F11" s="1367"/>
      <c r="G11" s="1367"/>
      <c r="H11" s="1367"/>
      <c r="I11" s="1393"/>
      <c r="J11" s="296"/>
    </row>
    <row r="12" spans="1:10" ht="26.25" customHeight="1">
      <c r="A12" s="1392"/>
      <c r="B12" s="1367"/>
      <c r="C12" s="1367"/>
      <c r="D12" s="1367"/>
      <c r="E12" s="1367"/>
      <c r="F12" s="1367"/>
      <c r="G12" s="1367"/>
      <c r="H12" s="1367"/>
      <c r="I12" s="1393"/>
      <c r="J12" s="296"/>
    </row>
    <row r="13" spans="1:10" ht="26.25" customHeight="1">
      <c r="A13" s="1392"/>
      <c r="B13" s="1367"/>
      <c r="C13" s="1367"/>
      <c r="D13" s="1367"/>
      <c r="E13" s="1367"/>
      <c r="F13" s="1367"/>
      <c r="G13" s="1367"/>
      <c r="H13" s="1367"/>
      <c r="I13" s="1393"/>
      <c r="J13" s="296"/>
    </row>
    <row r="14" spans="1:10" ht="26.25" customHeight="1">
      <c r="A14" s="1392"/>
      <c r="B14" s="1367"/>
      <c r="C14" s="1367"/>
      <c r="D14" s="1367"/>
      <c r="E14" s="1367"/>
      <c r="F14" s="1367"/>
      <c r="G14" s="1367"/>
      <c r="H14" s="1367"/>
      <c r="I14" s="1393"/>
      <c r="J14" s="296"/>
    </row>
    <row r="15" spans="1:10" ht="26.25" customHeight="1">
      <c r="A15" s="1392"/>
      <c r="B15" s="1367"/>
      <c r="C15" s="1367"/>
      <c r="D15" s="1367"/>
      <c r="E15" s="1367"/>
      <c r="F15" s="1367"/>
      <c r="G15" s="1367"/>
      <c r="H15" s="1367"/>
      <c r="I15" s="1393"/>
      <c r="J15" s="296"/>
    </row>
    <row r="16" spans="1:10" ht="26.25" customHeight="1">
      <c r="A16" s="1392"/>
      <c r="B16" s="1367"/>
      <c r="C16" s="1367"/>
      <c r="D16" s="1367"/>
      <c r="E16" s="1367"/>
      <c r="F16" s="1367"/>
      <c r="G16" s="1367"/>
      <c r="H16" s="1367"/>
      <c r="I16" s="1393"/>
      <c r="J16" s="296"/>
    </row>
    <row r="17" spans="1:10" ht="26.25" customHeight="1">
      <c r="A17" s="1392"/>
      <c r="B17" s="1367"/>
      <c r="C17" s="1367"/>
      <c r="D17" s="1367"/>
      <c r="E17" s="1367"/>
      <c r="F17" s="1367"/>
      <c r="G17" s="1367"/>
      <c r="H17" s="1367"/>
      <c r="I17" s="1393"/>
      <c r="J17" s="296"/>
    </row>
    <row r="18" spans="1:10" ht="26.25" customHeight="1">
      <c r="A18" s="1392"/>
      <c r="B18" s="1367"/>
      <c r="C18" s="1367"/>
      <c r="D18" s="1367"/>
      <c r="E18" s="1367"/>
      <c r="F18" s="1367"/>
      <c r="G18" s="1367"/>
      <c r="H18" s="1367"/>
      <c r="I18" s="1393"/>
      <c r="J18" s="296"/>
    </row>
    <row r="19" spans="1:10" ht="26.25" customHeight="1">
      <c r="A19" s="1392"/>
      <c r="B19" s="1367"/>
      <c r="C19" s="1367"/>
      <c r="D19" s="1367"/>
      <c r="E19" s="1367"/>
      <c r="F19" s="1367"/>
      <c r="G19" s="1367"/>
      <c r="H19" s="1367"/>
      <c r="I19" s="1393"/>
      <c r="J19" s="296"/>
    </row>
    <row r="20" spans="1:10" ht="24" customHeight="1">
      <c r="A20" s="1392"/>
      <c r="B20" s="1367"/>
      <c r="C20" s="1367"/>
      <c r="D20" s="1367"/>
      <c r="E20" s="1367"/>
      <c r="F20" s="1367"/>
      <c r="G20" s="1367"/>
      <c r="H20" s="1367"/>
      <c r="I20" s="1393"/>
      <c r="J20" s="296"/>
    </row>
    <row r="21" spans="1:10" ht="24" customHeight="1">
      <c r="A21" s="1392"/>
      <c r="B21" s="1367"/>
      <c r="C21" s="1367"/>
      <c r="D21" s="1367"/>
      <c r="E21" s="1367"/>
      <c r="F21" s="1367"/>
      <c r="G21" s="1367"/>
      <c r="H21" s="1367"/>
      <c r="I21" s="1393"/>
      <c r="J21" s="296"/>
    </row>
    <row r="22" spans="1:10" ht="22.5" customHeight="1">
      <c r="A22" s="1392"/>
      <c r="B22" s="1367"/>
      <c r="C22" s="1367"/>
      <c r="D22" s="1367"/>
      <c r="E22" s="1367"/>
      <c r="F22" s="1367"/>
      <c r="G22" s="1367"/>
      <c r="H22" s="1367"/>
      <c r="I22" s="1393"/>
      <c r="J22" s="296"/>
    </row>
    <row r="23" spans="1:10" ht="24" customHeight="1">
      <c r="A23" s="1392"/>
      <c r="B23" s="1367"/>
      <c r="C23" s="1367"/>
      <c r="D23" s="1367"/>
      <c r="E23" s="1367"/>
      <c r="F23" s="1367"/>
      <c r="G23" s="1367"/>
      <c r="H23" s="1367"/>
      <c r="I23" s="1393"/>
      <c r="J23" s="296"/>
    </row>
    <row r="24" spans="1:10" ht="24" customHeight="1">
      <c r="A24" s="1392"/>
      <c r="B24" s="1367"/>
      <c r="C24" s="1367"/>
      <c r="D24" s="1367"/>
      <c r="E24" s="1367"/>
      <c r="F24" s="1367"/>
      <c r="G24" s="1367"/>
      <c r="H24" s="1367"/>
      <c r="I24" s="1393"/>
      <c r="J24" s="296"/>
    </row>
    <row r="25" spans="1:10" ht="24" customHeight="1" thickBot="1">
      <c r="A25" s="1394"/>
      <c r="B25" s="1395"/>
      <c r="C25" s="1395"/>
      <c r="D25" s="1395"/>
      <c r="E25" s="1395"/>
      <c r="F25" s="1395"/>
      <c r="G25" s="1395"/>
      <c r="H25" s="1395"/>
      <c r="I25" s="1396"/>
      <c r="J25" s="296"/>
    </row>
    <row r="26" spans="1:10" ht="24" customHeight="1">
      <c r="A26" s="429" t="s">
        <v>439</v>
      </c>
      <c r="B26" s="422"/>
      <c r="C26" s="422"/>
      <c r="D26" s="422"/>
      <c r="E26" s="422"/>
      <c r="F26" s="422"/>
      <c r="G26" s="422"/>
      <c r="H26" s="422"/>
      <c r="I26" s="422"/>
      <c r="J26" s="296"/>
    </row>
    <row r="27" spans="1:10" ht="24" customHeight="1">
      <c r="A27" s="429" t="s">
        <v>440</v>
      </c>
      <c r="B27" s="422"/>
      <c r="C27" s="422"/>
      <c r="D27" s="422"/>
      <c r="E27" s="422"/>
      <c r="F27" s="422"/>
      <c r="G27" s="422"/>
      <c r="H27" s="422"/>
      <c r="I27" s="422"/>
      <c r="J27" s="296"/>
    </row>
    <row r="28" spans="1:10" ht="22.5" customHeight="1">
      <c r="A28" s="1365" t="s">
        <v>782</v>
      </c>
      <c r="B28" s="1365"/>
      <c r="C28" s="1365"/>
      <c r="D28" s="1365"/>
      <c r="E28" s="1365"/>
      <c r="F28" s="1365"/>
      <c r="G28" s="1365"/>
      <c r="H28" s="1365"/>
      <c r="I28" s="1365"/>
      <c r="J28" s="296"/>
    </row>
    <row r="29" spans="1:10" ht="24" customHeight="1">
      <c r="A29" s="401"/>
      <c r="B29" s="401"/>
      <c r="C29" s="401"/>
      <c r="D29" s="401"/>
      <c r="E29" s="401"/>
      <c r="F29" s="401"/>
      <c r="G29" s="401"/>
      <c r="H29" s="401"/>
      <c r="I29" s="25" t="str">
        <f>様式7!$F$4</f>
        <v>○○○○○○○○○○○ＥＳＣＯ事業</v>
      </c>
      <c r="J29" s="296"/>
    </row>
    <row r="30" spans="1:10" ht="24" customHeight="1">
      <c r="A30" s="296"/>
      <c r="B30" s="296"/>
      <c r="C30" s="296"/>
      <c r="D30" s="296"/>
      <c r="E30" s="296"/>
      <c r="F30" s="296"/>
      <c r="G30" s="296"/>
      <c r="H30" s="296"/>
      <c r="I30" s="296"/>
      <c r="J30" s="296"/>
    </row>
    <row r="31" spans="1:10" ht="24" customHeight="1">
      <c r="A31" s="296"/>
      <c r="B31" s="296"/>
      <c r="C31" s="296"/>
      <c r="D31" s="296"/>
      <c r="E31" s="296"/>
      <c r="F31" s="296"/>
      <c r="G31" s="296"/>
      <c r="H31" s="296"/>
      <c r="I31" s="296"/>
      <c r="J31" s="296"/>
    </row>
    <row r="32" spans="1:10" ht="21" customHeight="1">
      <c r="A32" s="296"/>
      <c r="B32" s="296"/>
      <c r="C32" s="296"/>
      <c r="D32" s="296"/>
      <c r="E32" s="296"/>
      <c r="F32" s="296"/>
      <c r="G32" s="296"/>
      <c r="H32" s="296"/>
      <c r="I32" s="296"/>
      <c r="J32" s="296"/>
    </row>
    <row r="33" spans="1:10">
      <c r="A33" s="296"/>
      <c r="B33" s="296"/>
      <c r="C33" s="296"/>
      <c r="D33" s="296"/>
      <c r="E33" s="296"/>
      <c r="F33" s="296"/>
      <c r="G33" s="296"/>
      <c r="H33" s="296"/>
      <c r="I33" s="296"/>
      <c r="J33" s="296"/>
    </row>
    <row r="34" spans="1:10">
      <c r="A34" s="1"/>
      <c r="B34" s="1"/>
      <c r="C34" s="1"/>
      <c r="D34" s="1"/>
      <c r="E34" s="1"/>
      <c r="F34" s="1"/>
      <c r="G34" s="1"/>
      <c r="H34" s="1"/>
      <c r="I34" s="25"/>
      <c r="J34" s="1"/>
    </row>
    <row r="35" spans="1:10">
      <c r="A35" s="26"/>
      <c r="B35" s="15"/>
      <c r="C35" s="15"/>
      <c r="D35" s="15"/>
      <c r="E35" s="15"/>
      <c r="F35" s="15"/>
      <c r="G35" s="15"/>
      <c r="H35" s="15"/>
      <c r="I35" s="15"/>
      <c r="J35" s="1"/>
    </row>
    <row r="36" spans="1:10">
      <c r="A36" s="1"/>
      <c r="B36" s="1"/>
      <c r="C36" s="1"/>
      <c r="D36" s="1"/>
      <c r="E36" s="1"/>
      <c r="F36" s="1"/>
      <c r="G36" s="1"/>
      <c r="H36" s="1"/>
      <c r="I36" s="1"/>
      <c r="J36" s="1"/>
    </row>
  </sheetData>
  <mergeCells count="3">
    <mergeCell ref="A28:I28"/>
    <mergeCell ref="A2:I2"/>
    <mergeCell ref="A4:I25"/>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J42"/>
  <sheetViews>
    <sheetView view="pageBreakPreview" topLeftCell="A22" zoomScaleNormal="85" zoomScaleSheetLayoutView="100" workbookViewId="0">
      <selection activeCell="A5" sqref="A5:I32"/>
    </sheetView>
  </sheetViews>
  <sheetFormatPr defaultRowHeight="13.2"/>
  <cols>
    <col min="9" max="9" width="14.33203125" customWidth="1"/>
    <col min="10" max="10" width="2.6640625" customWidth="1"/>
    <col min="11" max="11" width="9" customWidth="1"/>
  </cols>
  <sheetData>
    <row r="1" spans="1:10" ht="16.5" customHeight="1">
      <c r="A1" s="401"/>
      <c r="B1" s="401"/>
      <c r="C1" s="401"/>
      <c r="D1" s="401"/>
      <c r="E1" s="401"/>
      <c r="F1" s="401"/>
      <c r="G1" s="401"/>
      <c r="H1" s="401"/>
      <c r="I1" s="442" t="s">
        <v>99</v>
      </c>
      <c r="J1" s="401"/>
    </row>
    <row r="2" spans="1:10" ht="22.5" customHeight="1">
      <c r="A2" s="298" t="s">
        <v>663</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297" t="s">
        <v>627</v>
      </c>
      <c r="B4" s="418"/>
      <c r="C4" s="418"/>
      <c r="D4" s="418"/>
      <c r="E4" s="418"/>
      <c r="F4" s="418"/>
      <c r="G4" s="418"/>
      <c r="H4" s="418"/>
      <c r="I4" s="418"/>
      <c r="J4" s="401"/>
    </row>
    <row r="5" spans="1:10" ht="22.5" customHeight="1">
      <c r="A5" s="1312"/>
      <c r="B5" s="1313"/>
      <c r="C5" s="1313"/>
      <c r="D5" s="1313"/>
      <c r="E5" s="1313"/>
      <c r="F5" s="1313"/>
      <c r="G5" s="1313"/>
      <c r="H5" s="1313"/>
      <c r="I5" s="1314"/>
      <c r="J5" s="401"/>
    </row>
    <row r="6" spans="1:10" ht="23.25" customHeight="1">
      <c r="A6" s="1315"/>
      <c r="B6" s="1316"/>
      <c r="C6" s="1316"/>
      <c r="D6" s="1316"/>
      <c r="E6" s="1316"/>
      <c r="F6" s="1316"/>
      <c r="G6" s="1316"/>
      <c r="H6" s="1316"/>
      <c r="I6" s="1317"/>
      <c r="J6" s="401"/>
    </row>
    <row r="7" spans="1:10" ht="21" customHeight="1">
      <c r="A7" s="1315"/>
      <c r="B7" s="1316"/>
      <c r="C7" s="1316"/>
      <c r="D7" s="1316"/>
      <c r="E7" s="1316"/>
      <c r="F7" s="1316"/>
      <c r="G7" s="1316"/>
      <c r="H7" s="1316"/>
      <c r="I7" s="1317"/>
      <c r="J7" s="401"/>
    </row>
    <row r="8" spans="1:10" ht="21" customHeight="1">
      <c r="A8" s="1315"/>
      <c r="B8" s="1316"/>
      <c r="C8" s="1316"/>
      <c r="D8" s="1316"/>
      <c r="E8" s="1316"/>
      <c r="F8" s="1316"/>
      <c r="G8" s="1316"/>
      <c r="H8" s="1316"/>
      <c r="I8" s="1317"/>
      <c r="J8" s="401"/>
    </row>
    <row r="9" spans="1:10" ht="21" customHeight="1">
      <c r="A9" s="1315"/>
      <c r="B9" s="1316"/>
      <c r="C9" s="1316"/>
      <c r="D9" s="1316"/>
      <c r="E9" s="1316"/>
      <c r="F9" s="1316"/>
      <c r="G9" s="1316"/>
      <c r="H9" s="1316"/>
      <c r="I9" s="1317"/>
      <c r="J9" s="401"/>
    </row>
    <row r="10" spans="1:10" ht="21" customHeight="1">
      <c r="A10" s="1315"/>
      <c r="B10" s="1316"/>
      <c r="C10" s="1316"/>
      <c r="D10" s="1316"/>
      <c r="E10" s="1316"/>
      <c r="F10" s="1316"/>
      <c r="G10" s="1316"/>
      <c r="H10" s="1316"/>
      <c r="I10" s="1317"/>
      <c r="J10" s="401"/>
    </row>
    <row r="11" spans="1:10" ht="21" customHeight="1">
      <c r="A11" s="1315"/>
      <c r="B11" s="1316"/>
      <c r="C11" s="1316"/>
      <c r="D11" s="1316"/>
      <c r="E11" s="1316"/>
      <c r="F11" s="1316"/>
      <c r="G11" s="1316"/>
      <c r="H11" s="1316"/>
      <c r="I11" s="1317"/>
      <c r="J11" s="401"/>
    </row>
    <row r="12" spans="1:10" ht="21" customHeight="1">
      <c r="A12" s="1315"/>
      <c r="B12" s="1316"/>
      <c r="C12" s="1316"/>
      <c r="D12" s="1316"/>
      <c r="E12" s="1316"/>
      <c r="F12" s="1316"/>
      <c r="G12" s="1316"/>
      <c r="H12" s="1316"/>
      <c r="I12" s="1317"/>
      <c r="J12" s="401"/>
    </row>
    <row r="13" spans="1:10" ht="21" customHeight="1">
      <c r="A13" s="1315"/>
      <c r="B13" s="1316"/>
      <c r="C13" s="1316"/>
      <c r="D13" s="1316"/>
      <c r="E13" s="1316"/>
      <c r="F13" s="1316"/>
      <c r="G13" s="1316"/>
      <c r="H13" s="1316"/>
      <c r="I13" s="1317"/>
      <c r="J13" s="401"/>
    </row>
    <row r="14" spans="1:10" ht="21" customHeight="1">
      <c r="A14" s="1315"/>
      <c r="B14" s="1316"/>
      <c r="C14" s="1316"/>
      <c r="D14" s="1316"/>
      <c r="E14" s="1316"/>
      <c r="F14" s="1316"/>
      <c r="G14" s="1316"/>
      <c r="H14" s="1316"/>
      <c r="I14" s="1317"/>
      <c r="J14" s="401"/>
    </row>
    <row r="15" spans="1:10" ht="21" customHeight="1">
      <c r="A15" s="1315"/>
      <c r="B15" s="1316"/>
      <c r="C15" s="1316"/>
      <c r="D15" s="1316"/>
      <c r="E15" s="1316"/>
      <c r="F15" s="1316"/>
      <c r="G15" s="1316"/>
      <c r="H15" s="1316"/>
      <c r="I15" s="1317"/>
      <c r="J15" s="401"/>
    </row>
    <row r="16" spans="1:10" ht="21" customHeight="1">
      <c r="A16" s="1315"/>
      <c r="B16" s="1316"/>
      <c r="C16" s="1316"/>
      <c r="D16" s="1316"/>
      <c r="E16" s="1316"/>
      <c r="F16" s="1316"/>
      <c r="G16" s="1316"/>
      <c r="H16" s="1316"/>
      <c r="I16" s="1317"/>
      <c r="J16" s="401"/>
    </row>
    <row r="17" spans="1:10" ht="21" customHeight="1">
      <c r="A17" s="1315"/>
      <c r="B17" s="1316"/>
      <c r="C17" s="1316"/>
      <c r="D17" s="1316"/>
      <c r="E17" s="1316"/>
      <c r="F17" s="1316"/>
      <c r="G17" s="1316"/>
      <c r="H17" s="1316"/>
      <c r="I17" s="1317"/>
      <c r="J17" s="401"/>
    </row>
    <row r="18" spans="1:10" ht="21" customHeight="1">
      <c r="A18" s="1315"/>
      <c r="B18" s="1316"/>
      <c r="C18" s="1316"/>
      <c r="D18" s="1316"/>
      <c r="E18" s="1316"/>
      <c r="F18" s="1316"/>
      <c r="G18" s="1316"/>
      <c r="H18" s="1316"/>
      <c r="I18" s="1317"/>
      <c r="J18" s="401"/>
    </row>
    <row r="19" spans="1:10" ht="21" customHeight="1">
      <c r="A19" s="1315"/>
      <c r="B19" s="1316"/>
      <c r="C19" s="1316"/>
      <c r="D19" s="1316"/>
      <c r="E19" s="1316"/>
      <c r="F19" s="1316"/>
      <c r="G19" s="1316"/>
      <c r="H19" s="1316"/>
      <c r="I19" s="1317"/>
      <c r="J19" s="401"/>
    </row>
    <row r="20" spans="1:10" ht="21" customHeight="1">
      <c r="A20" s="1315"/>
      <c r="B20" s="1316"/>
      <c r="C20" s="1316"/>
      <c r="D20" s="1316"/>
      <c r="E20" s="1316"/>
      <c r="F20" s="1316"/>
      <c r="G20" s="1316"/>
      <c r="H20" s="1316"/>
      <c r="I20" s="1317"/>
      <c r="J20" s="401"/>
    </row>
    <row r="21" spans="1:10" ht="21" customHeight="1">
      <c r="A21" s="1315"/>
      <c r="B21" s="1316"/>
      <c r="C21" s="1316"/>
      <c r="D21" s="1316"/>
      <c r="E21" s="1316"/>
      <c r="F21" s="1316"/>
      <c r="G21" s="1316"/>
      <c r="H21" s="1316"/>
      <c r="I21" s="1317"/>
      <c r="J21" s="401"/>
    </row>
    <row r="22" spans="1:10" ht="21" customHeight="1">
      <c r="A22" s="1315"/>
      <c r="B22" s="1316"/>
      <c r="C22" s="1316"/>
      <c r="D22" s="1316"/>
      <c r="E22" s="1316"/>
      <c r="F22" s="1316"/>
      <c r="G22" s="1316"/>
      <c r="H22" s="1316"/>
      <c r="I22" s="1317"/>
      <c r="J22" s="401"/>
    </row>
    <row r="23" spans="1:10" ht="21" customHeight="1">
      <c r="A23" s="1315"/>
      <c r="B23" s="1316"/>
      <c r="C23" s="1316"/>
      <c r="D23" s="1316"/>
      <c r="E23" s="1316"/>
      <c r="F23" s="1316"/>
      <c r="G23" s="1316"/>
      <c r="H23" s="1316"/>
      <c r="I23" s="1317"/>
      <c r="J23" s="401"/>
    </row>
    <row r="24" spans="1:10" ht="21" customHeight="1">
      <c r="A24" s="1315"/>
      <c r="B24" s="1316"/>
      <c r="C24" s="1316"/>
      <c r="D24" s="1316"/>
      <c r="E24" s="1316"/>
      <c r="F24" s="1316"/>
      <c r="G24" s="1316"/>
      <c r="H24" s="1316"/>
      <c r="I24" s="1317"/>
      <c r="J24" s="401"/>
    </row>
    <row r="25" spans="1:10" ht="21" customHeight="1">
      <c r="A25" s="1315"/>
      <c r="B25" s="1316"/>
      <c r="C25" s="1316"/>
      <c r="D25" s="1316"/>
      <c r="E25" s="1316"/>
      <c r="F25" s="1316"/>
      <c r="G25" s="1316"/>
      <c r="H25" s="1316"/>
      <c r="I25" s="1317"/>
      <c r="J25" s="401"/>
    </row>
    <row r="26" spans="1:10" ht="21" customHeight="1">
      <c r="A26" s="1315"/>
      <c r="B26" s="1316"/>
      <c r="C26" s="1316"/>
      <c r="D26" s="1316"/>
      <c r="E26" s="1316"/>
      <c r="F26" s="1316"/>
      <c r="G26" s="1316"/>
      <c r="H26" s="1316"/>
      <c r="I26" s="1317"/>
      <c r="J26" s="401"/>
    </row>
    <row r="27" spans="1:10" ht="21" customHeight="1">
      <c r="A27" s="1315"/>
      <c r="B27" s="1316"/>
      <c r="C27" s="1316"/>
      <c r="D27" s="1316"/>
      <c r="E27" s="1316"/>
      <c r="F27" s="1316"/>
      <c r="G27" s="1316"/>
      <c r="H27" s="1316"/>
      <c r="I27" s="1317"/>
      <c r="J27" s="401"/>
    </row>
    <row r="28" spans="1:10" ht="21" customHeight="1">
      <c r="A28" s="1315"/>
      <c r="B28" s="1316"/>
      <c r="C28" s="1316"/>
      <c r="D28" s="1316"/>
      <c r="E28" s="1316"/>
      <c r="F28" s="1316"/>
      <c r="G28" s="1316"/>
      <c r="H28" s="1316"/>
      <c r="I28" s="1317"/>
      <c r="J28" s="401"/>
    </row>
    <row r="29" spans="1:10" ht="21" customHeight="1">
      <c r="A29" s="1315"/>
      <c r="B29" s="1316"/>
      <c r="C29" s="1316"/>
      <c r="D29" s="1316"/>
      <c r="E29" s="1316"/>
      <c r="F29" s="1316"/>
      <c r="G29" s="1316"/>
      <c r="H29" s="1316"/>
      <c r="I29" s="1317"/>
      <c r="J29" s="401"/>
    </row>
    <row r="30" spans="1:10" ht="21" customHeight="1">
      <c r="A30" s="1315"/>
      <c r="B30" s="1316"/>
      <c r="C30" s="1316"/>
      <c r="D30" s="1316"/>
      <c r="E30" s="1316"/>
      <c r="F30" s="1316"/>
      <c r="G30" s="1316"/>
      <c r="H30" s="1316"/>
      <c r="I30" s="1317"/>
      <c r="J30" s="401"/>
    </row>
    <row r="31" spans="1:10" ht="21" customHeight="1">
      <c r="A31" s="1315"/>
      <c r="B31" s="1316"/>
      <c r="C31" s="1316"/>
      <c r="D31" s="1316"/>
      <c r="E31" s="1316"/>
      <c r="F31" s="1316"/>
      <c r="G31" s="1316"/>
      <c r="H31" s="1316"/>
      <c r="I31" s="1317"/>
      <c r="J31" s="401"/>
    </row>
    <row r="32" spans="1:10" ht="21" customHeight="1">
      <c r="A32" s="1318"/>
      <c r="B32" s="1319"/>
      <c r="C32" s="1319"/>
      <c r="D32" s="1319"/>
      <c r="E32" s="1319"/>
      <c r="F32" s="1319"/>
      <c r="G32" s="1319"/>
      <c r="H32" s="1319"/>
      <c r="I32" s="1320"/>
      <c r="J32" s="401"/>
    </row>
    <row r="33" spans="1:10" ht="21" customHeight="1">
      <c r="A33" s="429" t="s">
        <v>439</v>
      </c>
      <c r="B33" s="421"/>
      <c r="C33" s="421"/>
      <c r="D33" s="421"/>
      <c r="E33" s="421"/>
      <c r="F33" s="421"/>
      <c r="G33" s="421"/>
      <c r="H33" s="421"/>
      <c r="I33" s="421"/>
      <c r="J33" s="401"/>
    </row>
    <row r="34" spans="1:10" ht="21" customHeight="1">
      <c r="A34" s="429" t="s">
        <v>440</v>
      </c>
      <c r="B34" s="421"/>
      <c r="C34" s="421"/>
      <c r="D34" s="421"/>
      <c r="E34" s="421"/>
      <c r="F34" s="421"/>
      <c r="G34" s="421"/>
      <c r="H34" s="421"/>
      <c r="I34" s="421"/>
      <c r="J34" s="401"/>
    </row>
    <row r="35" spans="1:10" ht="21" customHeight="1">
      <c r="A35" s="401"/>
      <c r="B35" s="401"/>
      <c r="C35" s="401"/>
      <c r="D35" s="401"/>
      <c r="E35" s="401"/>
      <c r="F35" s="401"/>
      <c r="G35" s="401"/>
      <c r="H35" s="401"/>
      <c r="I35" s="401"/>
      <c r="J35" s="401"/>
    </row>
    <row r="36" spans="1:10" ht="21" customHeight="1">
      <c r="A36" s="1365" t="s">
        <v>782</v>
      </c>
      <c r="B36" s="1365"/>
      <c r="C36" s="1365"/>
      <c r="D36" s="1365"/>
      <c r="E36" s="1365"/>
      <c r="F36" s="1365"/>
      <c r="G36" s="1365"/>
      <c r="H36" s="1365"/>
      <c r="I36" s="1365"/>
      <c r="J36" s="1365"/>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4">
      <c r="A41" s="93"/>
      <c r="B41" s="15"/>
      <c r="C41" s="15"/>
      <c r="D41" s="15"/>
      <c r="E41" s="15"/>
      <c r="F41" s="15"/>
      <c r="G41" s="15"/>
      <c r="H41" s="15"/>
      <c r="I41" s="15"/>
      <c r="J41" s="1"/>
    </row>
    <row r="42" spans="1:10">
      <c r="A42" s="1"/>
      <c r="B42" s="1"/>
      <c r="C42" s="1"/>
      <c r="D42" s="1"/>
      <c r="E42" s="1"/>
      <c r="F42" s="1"/>
      <c r="G42" s="1"/>
      <c r="H42" s="1"/>
      <c r="I42" s="1"/>
      <c r="J42" s="1"/>
    </row>
  </sheetData>
  <mergeCells count="2">
    <mergeCell ref="A36:J36"/>
    <mergeCell ref="A5: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DG50"/>
  <sheetViews>
    <sheetView view="pageBreakPreview" topLeftCell="A25" zoomScale="80" zoomScaleNormal="100" zoomScaleSheetLayoutView="80" workbookViewId="0">
      <selection activeCell="AO53" sqref="AO53"/>
    </sheetView>
  </sheetViews>
  <sheetFormatPr defaultColWidth="2.33203125" defaultRowHeight="20.100000000000001" customHeight="1"/>
  <cols>
    <col min="1" max="1" width="2.6640625" style="95" customWidth="1"/>
    <col min="2" max="3" width="5" style="95" customWidth="1"/>
    <col min="4" max="12" width="10.6640625" style="95" customWidth="1"/>
    <col min="13" max="14" width="2.6640625" style="95" customWidth="1"/>
    <col min="15" max="16384" width="2.33203125" style="95"/>
  </cols>
  <sheetData>
    <row r="1" spans="1:14" ht="20.100000000000001" customHeight="1">
      <c r="A1" s="299"/>
      <c r="B1" s="299"/>
      <c r="C1" s="299"/>
      <c r="D1" s="299"/>
      <c r="E1" s="299"/>
      <c r="F1" s="299"/>
      <c r="G1" s="299"/>
      <c r="H1" s="299"/>
      <c r="L1" s="849" t="s">
        <v>137</v>
      </c>
      <c r="M1" s="299"/>
      <c r="N1" s="299"/>
    </row>
    <row r="2" spans="1:14" ht="20.100000000000001" customHeight="1">
      <c r="A2" s="299"/>
      <c r="B2" s="1460" t="s">
        <v>658</v>
      </c>
      <c r="C2" s="1460"/>
      <c r="D2" s="1460"/>
      <c r="E2" s="1460"/>
      <c r="F2" s="1460"/>
      <c r="G2" s="1460"/>
      <c r="H2" s="1460"/>
      <c r="I2" s="1460"/>
      <c r="J2" s="1460"/>
      <c r="K2" s="1460"/>
      <c r="L2" s="1460"/>
      <c r="M2" s="299"/>
      <c r="N2" s="299"/>
    </row>
    <row r="3" spans="1:14" ht="20.100000000000001" customHeight="1" thickBot="1">
      <c r="A3" s="299"/>
      <c r="B3" s="300" t="s">
        <v>640</v>
      </c>
      <c r="C3" s="299"/>
      <c r="D3" s="299"/>
      <c r="E3" s="299"/>
      <c r="F3" s="299"/>
      <c r="G3" s="299"/>
      <c r="H3" s="299"/>
      <c r="I3" s="299"/>
      <c r="J3" s="299"/>
      <c r="K3" s="299"/>
      <c r="L3" s="299"/>
      <c r="M3" s="299"/>
      <c r="N3" s="299"/>
    </row>
    <row r="4" spans="1:14" ht="22.5" customHeight="1" thickBot="1">
      <c r="A4" s="96"/>
      <c r="B4" s="1470" t="s">
        <v>75</v>
      </c>
      <c r="C4" s="1471"/>
      <c r="D4" s="97" t="str">
        <f>様式7!F4</f>
        <v>○○○○○○○○○○○ＥＳＣＯ事業</v>
      </c>
      <c r="E4" s="98"/>
      <c r="F4" s="98"/>
      <c r="G4" s="98"/>
      <c r="H4" s="98"/>
      <c r="I4" s="98"/>
      <c r="J4" s="98"/>
      <c r="K4" s="98"/>
      <c r="L4" s="837"/>
      <c r="M4" s="299"/>
      <c r="N4" s="299"/>
    </row>
    <row r="5" spans="1:14" ht="20.100000000000001" customHeight="1">
      <c r="A5" s="96"/>
      <c r="B5" s="99" t="s">
        <v>76</v>
      </c>
      <c r="C5" s="100"/>
      <c r="D5" s="100"/>
      <c r="E5" s="100"/>
      <c r="F5" s="100"/>
      <c r="G5" s="100"/>
      <c r="H5" s="100"/>
      <c r="I5" s="100"/>
      <c r="J5" s="100"/>
      <c r="K5" s="100"/>
      <c r="L5" s="113"/>
      <c r="M5" s="299"/>
      <c r="N5" s="299"/>
    </row>
    <row r="6" spans="1:14" ht="20.100000000000001" customHeight="1">
      <c r="A6" s="96"/>
      <c r="B6" s="101"/>
      <c r="C6" s="102"/>
      <c r="D6" s="102"/>
      <c r="E6" s="102"/>
      <c r="F6" s="102"/>
      <c r="G6" s="102"/>
      <c r="H6" s="102"/>
      <c r="I6" s="102"/>
      <c r="J6" s="102"/>
      <c r="K6" s="102"/>
      <c r="L6" s="103"/>
      <c r="M6" s="299"/>
      <c r="N6" s="299"/>
    </row>
    <row r="7" spans="1:14" ht="20.100000000000001" customHeight="1">
      <c r="A7" s="96"/>
      <c r="B7" s="104"/>
      <c r="C7" s="105"/>
      <c r="D7" s="105"/>
      <c r="E7" s="105"/>
      <c r="F7" s="105"/>
      <c r="G7" s="105"/>
      <c r="H7" s="105"/>
      <c r="I7" s="105"/>
      <c r="J7" s="105"/>
      <c r="K7" s="105"/>
      <c r="L7" s="106"/>
      <c r="M7" s="299"/>
      <c r="N7" s="299"/>
    </row>
    <row r="8" spans="1:14" ht="20.100000000000001" customHeight="1">
      <c r="A8" s="96"/>
      <c r="B8" s="104"/>
      <c r="C8" s="105"/>
      <c r="D8" s="105"/>
      <c r="E8" s="105"/>
      <c r="F8" s="105"/>
      <c r="G8" s="105"/>
      <c r="H8" s="105"/>
      <c r="I8" s="105"/>
      <c r="J8" s="105"/>
      <c r="K8" s="105"/>
      <c r="L8" s="106"/>
      <c r="M8" s="299"/>
      <c r="N8" s="299"/>
    </row>
    <row r="9" spans="1:14" ht="20.100000000000001" customHeight="1" thickBot="1">
      <c r="A9" s="96"/>
      <c r="B9" s="104"/>
      <c r="C9" s="105"/>
      <c r="D9" s="105"/>
      <c r="E9" s="105"/>
      <c r="F9" s="105"/>
      <c r="G9" s="105"/>
      <c r="H9" s="105"/>
      <c r="I9" s="105"/>
      <c r="J9" s="105"/>
      <c r="K9" s="105"/>
      <c r="L9" s="106"/>
      <c r="M9" s="299"/>
      <c r="N9" s="299"/>
    </row>
    <row r="10" spans="1:14" ht="20.100000000000001" customHeight="1">
      <c r="A10" s="96"/>
      <c r="B10" s="99" t="s">
        <v>78</v>
      </c>
      <c r="C10" s="100"/>
      <c r="D10" s="100"/>
      <c r="E10" s="100"/>
      <c r="F10" s="100"/>
      <c r="G10" s="100"/>
      <c r="H10" s="100"/>
      <c r="I10" s="100"/>
      <c r="J10" s="100"/>
      <c r="K10" s="100"/>
      <c r="L10" s="113"/>
      <c r="M10" s="299"/>
      <c r="N10" s="299"/>
    </row>
    <row r="11" spans="1:14" ht="20.100000000000001" customHeight="1">
      <c r="A11" s="96"/>
      <c r="B11" s="104"/>
      <c r="C11" s="105"/>
      <c r="D11" s="105"/>
      <c r="E11" s="105"/>
      <c r="F11" s="105"/>
      <c r="G11" s="105"/>
      <c r="H11" s="105"/>
      <c r="I11" s="105"/>
      <c r="J11" s="105"/>
      <c r="K11" s="105"/>
      <c r="L11" s="106"/>
      <c r="M11" s="299"/>
      <c r="N11" s="299"/>
    </row>
    <row r="12" spans="1:14" ht="20.100000000000001" customHeight="1">
      <c r="A12" s="96"/>
      <c r="B12" s="107"/>
      <c r="C12" s="108"/>
      <c r="D12" s="108"/>
      <c r="E12" s="108"/>
      <c r="F12" s="108"/>
      <c r="G12" s="108"/>
      <c r="H12" s="108"/>
      <c r="I12" s="108"/>
      <c r="J12" s="108"/>
      <c r="K12" s="108"/>
      <c r="L12" s="838"/>
      <c r="M12" s="299"/>
      <c r="N12" s="299"/>
    </row>
    <row r="13" spans="1:14" ht="20.100000000000001" customHeight="1">
      <c r="A13" s="96"/>
      <c r="B13" s="107"/>
      <c r="C13" s="108"/>
      <c r="D13" s="108"/>
      <c r="E13" s="108"/>
      <c r="F13" s="108"/>
      <c r="G13" s="108"/>
      <c r="H13" s="108"/>
      <c r="I13" s="108"/>
      <c r="J13" s="108"/>
      <c r="K13" s="108"/>
      <c r="L13" s="838"/>
      <c r="M13" s="299"/>
      <c r="N13" s="299"/>
    </row>
    <row r="14" spans="1:14" ht="20.100000000000001" customHeight="1" thickBot="1">
      <c r="A14" s="96"/>
      <c r="B14" s="109"/>
      <c r="C14" s="110"/>
      <c r="D14" s="110"/>
      <c r="E14" s="110"/>
      <c r="F14" s="110"/>
      <c r="G14" s="110"/>
      <c r="H14" s="110"/>
      <c r="I14" s="110"/>
      <c r="J14" s="110"/>
      <c r="K14" s="110"/>
      <c r="L14" s="839"/>
      <c r="M14" s="299"/>
      <c r="N14" s="299"/>
    </row>
    <row r="15" spans="1:14" ht="20.100000000000001" customHeight="1">
      <c r="A15" s="96"/>
      <c r="B15" s="99" t="s">
        <v>77</v>
      </c>
      <c r="C15" s="100"/>
      <c r="D15" s="100"/>
      <c r="E15" s="100"/>
      <c r="F15" s="100"/>
      <c r="G15" s="100"/>
      <c r="H15" s="100"/>
      <c r="I15" s="100"/>
      <c r="J15" s="100"/>
      <c r="K15" s="100"/>
      <c r="L15" s="113"/>
      <c r="M15" s="299"/>
      <c r="N15" s="299"/>
    </row>
    <row r="16" spans="1:14" ht="20.100000000000001" customHeight="1">
      <c r="A16" s="96"/>
      <c r="B16" s="104"/>
      <c r="C16" s="105"/>
      <c r="D16" s="105"/>
      <c r="E16" s="105"/>
      <c r="F16" s="105"/>
      <c r="G16" s="105"/>
      <c r="H16" s="105"/>
      <c r="I16" s="105"/>
      <c r="J16" s="105"/>
      <c r="K16" s="105"/>
      <c r="L16" s="106"/>
      <c r="M16" s="299"/>
      <c r="N16" s="299"/>
    </row>
    <row r="17" spans="1:14" ht="20.100000000000001" customHeight="1">
      <c r="A17" s="96"/>
      <c r="B17" s="107"/>
      <c r="C17" s="108"/>
      <c r="D17" s="108"/>
      <c r="E17" s="108"/>
      <c r="F17" s="108"/>
      <c r="G17" s="108"/>
      <c r="H17" s="108"/>
      <c r="I17" s="108"/>
      <c r="J17" s="108"/>
      <c r="K17" s="108"/>
      <c r="L17" s="838"/>
      <c r="M17" s="299"/>
      <c r="N17" s="299"/>
    </row>
    <row r="18" spans="1:14" ht="20.100000000000001" customHeight="1">
      <c r="A18" s="96"/>
      <c r="B18" s="107"/>
      <c r="C18" s="108"/>
      <c r="D18" s="108"/>
      <c r="E18" s="108"/>
      <c r="F18" s="108"/>
      <c r="G18" s="108"/>
      <c r="H18" s="108"/>
      <c r="I18" s="108"/>
      <c r="J18" s="108"/>
      <c r="K18" s="108"/>
      <c r="L18" s="838"/>
      <c r="M18" s="299"/>
      <c r="N18" s="299"/>
    </row>
    <row r="19" spans="1:14" ht="20.100000000000001" customHeight="1" thickBot="1">
      <c r="A19" s="96"/>
      <c r="B19" s="109"/>
      <c r="C19" s="110"/>
      <c r="D19" s="110"/>
      <c r="E19" s="110"/>
      <c r="F19" s="110"/>
      <c r="G19" s="110"/>
      <c r="H19" s="110"/>
      <c r="I19" s="110"/>
      <c r="J19" s="110"/>
      <c r="K19" s="110"/>
      <c r="L19" s="839"/>
      <c r="M19" s="299"/>
      <c r="N19" s="299"/>
    </row>
    <row r="20" spans="1:14" ht="20.100000000000001" customHeight="1">
      <c r="A20" s="96"/>
      <c r="B20" s="99" t="s">
        <v>79</v>
      </c>
      <c r="C20" s="100"/>
      <c r="D20" s="100"/>
      <c r="E20" s="100"/>
      <c r="F20" s="100"/>
      <c r="G20" s="100"/>
      <c r="H20" s="100"/>
      <c r="I20" s="100"/>
      <c r="J20" s="100"/>
      <c r="K20" s="100"/>
      <c r="L20" s="113"/>
      <c r="M20" s="299"/>
      <c r="N20" s="299"/>
    </row>
    <row r="21" spans="1:14" ht="20.100000000000001" customHeight="1">
      <c r="A21" s="96"/>
      <c r="B21" s="104"/>
      <c r="C21" s="105"/>
      <c r="D21" s="105"/>
      <c r="E21" s="105"/>
      <c r="F21" s="105"/>
      <c r="G21" s="105"/>
      <c r="H21" s="105"/>
      <c r="I21" s="105"/>
      <c r="J21" s="105"/>
      <c r="K21" s="105"/>
      <c r="L21" s="106"/>
      <c r="M21" s="299"/>
      <c r="N21" s="299"/>
    </row>
    <row r="22" spans="1:14" ht="20.100000000000001" customHeight="1">
      <c r="A22" s="96"/>
      <c r="B22" s="107"/>
      <c r="C22" s="108"/>
      <c r="D22" s="108"/>
      <c r="E22" s="108"/>
      <c r="F22" s="108"/>
      <c r="G22" s="108"/>
      <c r="H22" s="108"/>
      <c r="I22" s="108"/>
      <c r="J22" s="108"/>
      <c r="K22" s="108"/>
      <c r="L22" s="838"/>
      <c r="M22" s="299"/>
      <c r="N22" s="299"/>
    </row>
    <row r="23" spans="1:14" ht="20.100000000000001" customHeight="1">
      <c r="A23" s="96"/>
      <c r="B23" s="107"/>
      <c r="C23" s="108"/>
      <c r="D23" s="108"/>
      <c r="E23" s="108"/>
      <c r="F23" s="108"/>
      <c r="G23" s="108"/>
      <c r="H23" s="108"/>
      <c r="I23" s="108"/>
      <c r="J23" s="108"/>
      <c r="K23" s="108"/>
      <c r="L23" s="838"/>
      <c r="M23" s="299"/>
      <c r="N23" s="299"/>
    </row>
    <row r="24" spans="1:14" ht="20.100000000000001" customHeight="1" thickBot="1">
      <c r="A24" s="96"/>
      <c r="B24" s="109"/>
      <c r="C24" s="110"/>
      <c r="D24" s="110"/>
      <c r="E24" s="110"/>
      <c r="F24" s="110"/>
      <c r="G24" s="110"/>
      <c r="H24" s="110"/>
      <c r="I24" s="110"/>
      <c r="J24" s="110"/>
      <c r="K24" s="110"/>
      <c r="L24" s="839"/>
      <c r="M24" s="299"/>
      <c r="N24" s="299"/>
    </row>
    <row r="25" spans="1:14" ht="20.100000000000001" customHeight="1">
      <c r="A25" s="96"/>
      <c r="B25" s="99" t="s">
        <v>80</v>
      </c>
      <c r="C25" s="112"/>
      <c r="D25" s="112"/>
      <c r="E25" s="112"/>
      <c r="F25" s="112"/>
      <c r="G25" s="112"/>
      <c r="H25" s="112"/>
      <c r="I25" s="112"/>
      <c r="J25" s="112"/>
      <c r="K25" s="112"/>
      <c r="L25" s="840"/>
      <c r="M25" s="299"/>
      <c r="N25" s="299"/>
    </row>
    <row r="26" spans="1:14" ht="20.100000000000001" customHeight="1">
      <c r="A26" s="96"/>
      <c r="B26" s="107"/>
      <c r="C26" s="108"/>
      <c r="D26" s="108"/>
      <c r="E26" s="108"/>
      <c r="F26" s="108"/>
      <c r="G26" s="108"/>
      <c r="H26" s="108"/>
      <c r="I26" s="108"/>
      <c r="J26" s="108"/>
      <c r="K26" s="108"/>
      <c r="L26" s="838"/>
      <c r="M26" s="299"/>
      <c r="N26" s="299"/>
    </row>
    <row r="27" spans="1:14" ht="20.100000000000001" customHeight="1">
      <c r="A27" s="96"/>
      <c r="B27" s="107"/>
      <c r="C27" s="108" t="s">
        <v>679</v>
      </c>
      <c r="D27" s="108"/>
      <c r="E27" s="108"/>
      <c r="F27" s="108"/>
      <c r="G27" s="108"/>
      <c r="H27" s="108"/>
      <c r="I27" s="108"/>
      <c r="J27" s="108"/>
      <c r="K27" s="108"/>
      <c r="L27" s="838"/>
      <c r="M27" s="299"/>
      <c r="N27" s="299"/>
    </row>
    <row r="28" spans="1:14" ht="20.100000000000001" customHeight="1">
      <c r="A28" s="96"/>
      <c r="B28" s="107"/>
      <c r="C28" s="841"/>
      <c r="D28" s="845"/>
      <c r="E28" s="845"/>
      <c r="F28" s="845"/>
      <c r="G28" s="844"/>
      <c r="H28" s="844"/>
      <c r="L28" s="842"/>
      <c r="M28" s="299"/>
      <c r="N28" s="299"/>
    </row>
    <row r="29" spans="1:14" ht="20.100000000000001" customHeight="1">
      <c r="A29" s="96"/>
      <c r="B29" s="107"/>
      <c r="C29" s="108"/>
      <c r="D29" s="108"/>
      <c r="E29" s="108"/>
      <c r="F29" s="108"/>
      <c r="G29" s="108"/>
      <c r="H29" s="108"/>
      <c r="I29" s="108"/>
      <c r="J29" s="108"/>
      <c r="K29" s="108"/>
      <c r="L29" s="838"/>
      <c r="M29" s="299"/>
      <c r="N29" s="299"/>
    </row>
    <row r="30" spans="1:14" ht="20.100000000000001" customHeight="1">
      <c r="A30" s="96"/>
      <c r="B30" s="107"/>
      <c r="C30" s="108"/>
      <c r="D30" s="108"/>
      <c r="E30" s="108"/>
      <c r="F30" s="108"/>
      <c r="G30" s="108"/>
      <c r="H30" s="108"/>
      <c r="I30" s="108"/>
      <c r="J30" s="108"/>
      <c r="K30" s="108"/>
      <c r="L30" s="838"/>
      <c r="M30" s="299"/>
      <c r="N30" s="299"/>
    </row>
    <row r="31" spans="1:14" ht="20.100000000000001" customHeight="1">
      <c r="A31" s="96"/>
      <c r="B31" s="107"/>
      <c r="C31" s="108"/>
      <c r="D31" s="108"/>
      <c r="E31" s="108"/>
      <c r="F31" s="108"/>
      <c r="G31" s="108"/>
      <c r="H31" s="108"/>
      <c r="I31" s="108"/>
      <c r="J31" s="108"/>
      <c r="K31" s="108"/>
      <c r="L31" s="838"/>
      <c r="M31" s="299"/>
      <c r="N31" s="299"/>
    </row>
    <row r="32" spans="1:14" ht="20.100000000000001" customHeight="1">
      <c r="A32" s="96"/>
      <c r="B32" s="107"/>
      <c r="C32" s="108"/>
      <c r="D32" s="108"/>
      <c r="E32" s="108"/>
      <c r="F32" s="108"/>
      <c r="G32" s="108"/>
      <c r="H32" s="108"/>
      <c r="I32" s="108"/>
      <c r="J32" s="108"/>
      <c r="K32" s="108"/>
      <c r="L32" s="838"/>
      <c r="M32" s="299"/>
      <c r="N32" s="299"/>
    </row>
    <row r="33" spans="1:111" ht="20.100000000000001" customHeight="1" thickBot="1">
      <c r="A33" s="96"/>
      <c r="B33" s="107"/>
      <c r="C33" s="847" t="s">
        <v>734</v>
      </c>
      <c r="D33" s="108"/>
      <c r="E33" s="108"/>
      <c r="F33" s="108"/>
      <c r="G33" s="108"/>
      <c r="H33" s="108"/>
      <c r="I33" s="108"/>
      <c r="J33" s="108"/>
      <c r="K33" s="108"/>
      <c r="L33" s="838"/>
      <c r="M33" s="299"/>
      <c r="N33" s="299"/>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5"/>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5"/>
      <c r="CY33" s="115"/>
      <c r="CZ33" s="301"/>
      <c r="DA33" s="115"/>
      <c r="DB33" s="115"/>
      <c r="DC33" s="115" t="s">
        <v>81</v>
      </c>
      <c r="DD33" s="115"/>
      <c r="DE33" s="302"/>
      <c r="DF33" s="302"/>
      <c r="DG33" s="302"/>
    </row>
    <row r="34" spans="1:111" ht="20.100000000000001" customHeight="1">
      <c r="A34" s="96"/>
      <c r="B34" s="107"/>
      <c r="C34" s="843"/>
      <c r="D34" s="1465"/>
      <c r="E34" s="1466"/>
      <c r="F34" s="1463" t="s">
        <v>667</v>
      </c>
      <c r="G34" s="1464"/>
      <c r="H34" s="1464" t="s">
        <v>668</v>
      </c>
      <c r="I34" s="1464"/>
      <c r="J34" s="1464" t="s">
        <v>677</v>
      </c>
      <c r="K34" s="1469"/>
      <c r="L34" s="838"/>
      <c r="M34" s="299"/>
      <c r="N34" s="299"/>
      <c r="S34" s="1421" t="s">
        <v>322</v>
      </c>
      <c r="T34" s="1422"/>
      <c r="U34" s="1422"/>
      <c r="V34" s="1422"/>
      <c r="W34" s="1423"/>
      <c r="X34" s="1430" t="s">
        <v>82</v>
      </c>
      <c r="Y34" s="1431"/>
      <c r="Z34" s="1431"/>
      <c r="AA34" s="1431"/>
      <c r="AB34" s="1431"/>
      <c r="AC34" s="1431"/>
      <c r="AD34" s="1431"/>
      <c r="AE34" s="1431"/>
      <c r="AF34" s="1431"/>
      <c r="AG34" s="1431"/>
      <c r="AH34" s="1431"/>
      <c r="AI34" s="1431"/>
      <c r="AJ34" s="1431"/>
      <c r="AK34" s="1431"/>
      <c r="AL34" s="1431"/>
      <c r="AM34" s="1431"/>
      <c r="AN34" s="1431"/>
      <c r="AO34" s="1431"/>
      <c r="AP34" s="1431"/>
      <c r="AQ34" s="1431"/>
      <c r="AR34" s="1431"/>
      <c r="AS34" s="1431"/>
      <c r="AT34" s="1431"/>
      <c r="AU34" s="1431"/>
      <c r="AV34" s="1431"/>
      <c r="AW34" s="1442"/>
      <c r="AX34" s="1430" t="s">
        <v>83</v>
      </c>
      <c r="AY34" s="1431"/>
      <c r="AZ34" s="1431"/>
      <c r="BA34" s="1431"/>
      <c r="BB34" s="1431"/>
      <c r="BC34" s="1431"/>
      <c r="BD34" s="1431"/>
      <c r="BE34" s="1431"/>
      <c r="BF34" s="1431"/>
      <c r="BG34" s="1431"/>
      <c r="BH34" s="1431"/>
      <c r="BI34" s="1431"/>
      <c r="BJ34" s="1431"/>
      <c r="BK34" s="1431"/>
      <c r="BL34" s="1431"/>
      <c r="BM34" s="1431"/>
      <c r="BN34" s="1431"/>
      <c r="BO34" s="1431"/>
      <c r="BP34" s="1431"/>
      <c r="BQ34" s="1431"/>
      <c r="BR34" s="1431"/>
      <c r="BS34" s="1431"/>
      <c r="BT34" s="1431"/>
      <c r="BU34" s="1431"/>
      <c r="BV34" s="1431"/>
      <c r="BW34" s="1431"/>
      <c r="BX34" s="1431"/>
      <c r="BY34" s="1431"/>
      <c r="BZ34" s="1431"/>
      <c r="CA34" s="1431"/>
      <c r="CB34" s="1431"/>
      <c r="CC34" s="1431"/>
      <c r="CD34" s="1431"/>
      <c r="CE34" s="1431"/>
      <c r="CF34" s="1431"/>
      <c r="CG34" s="1431"/>
      <c r="CH34" s="1431"/>
      <c r="CI34" s="1431"/>
      <c r="CJ34" s="1431"/>
      <c r="CK34" s="1431"/>
      <c r="CL34" s="1431"/>
      <c r="CM34" s="1431"/>
      <c r="CN34" s="1431"/>
      <c r="CO34" s="1431"/>
      <c r="CP34" s="1431"/>
      <c r="CQ34" s="1431"/>
      <c r="CR34" s="1431"/>
      <c r="CS34" s="1431"/>
      <c r="CT34" s="1431"/>
      <c r="CU34" s="1431"/>
      <c r="CV34" s="1431"/>
      <c r="CW34" s="1431"/>
      <c r="CX34" s="1431"/>
      <c r="CY34" s="1431"/>
      <c r="CZ34" s="1431"/>
      <c r="DA34" s="1431"/>
      <c r="DB34" s="1431"/>
      <c r="DC34" s="1432" t="s">
        <v>84</v>
      </c>
      <c r="DD34" s="1422"/>
      <c r="DE34" s="1422"/>
      <c r="DF34" s="1422"/>
      <c r="DG34" s="1433"/>
    </row>
    <row r="35" spans="1:111" ht="20.100000000000001" customHeight="1" thickBot="1">
      <c r="A35" s="96"/>
      <c r="B35" s="107"/>
      <c r="C35" s="108"/>
      <c r="D35" s="1461" t="s">
        <v>669</v>
      </c>
      <c r="E35" s="1462"/>
      <c r="F35" s="852" t="s">
        <v>736</v>
      </c>
      <c r="G35" s="850" t="s">
        <v>737</v>
      </c>
      <c r="H35" s="850" t="s">
        <v>736</v>
      </c>
      <c r="I35" s="850" t="s">
        <v>737</v>
      </c>
      <c r="J35" s="850" t="s">
        <v>736</v>
      </c>
      <c r="K35" s="851" t="s">
        <v>737</v>
      </c>
      <c r="L35" s="838"/>
      <c r="M35" s="299"/>
      <c r="N35" s="299"/>
      <c r="S35" s="1424"/>
      <c r="T35" s="1425"/>
      <c r="U35" s="1425"/>
      <c r="V35" s="1425"/>
      <c r="W35" s="1426"/>
      <c r="X35" s="1400" t="s">
        <v>85</v>
      </c>
      <c r="Y35" s="1401"/>
      <c r="Z35" s="1401"/>
      <c r="AA35" s="1401"/>
      <c r="AB35" s="1401"/>
      <c r="AC35" s="1401"/>
      <c r="AD35" s="1410" t="s">
        <v>88</v>
      </c>
      <c r="AE35" s="1410"/>
      <c r="AF35" s="1410"/>
      <c r="AG35" s="1410"/>
      <c r="AH35" s="1410"/>
      <c r="AI35" s="1410"/>
      <c r="AJ35" s="1410" t="s">
        <v>89</v>
      </c>
      <c r="AK35" s="1410"/>
      <c r="AL35" s="1410"/>
      <c r="AM35" s="1410"/>
      <c r="AN35" s="1410"/>
      <c r="AO35" s="1410"/>
      <c r="AP35" s="1400" t="s">
        <v>95</v>
      </c>
      <c r="AQ35" s="1401"/>
      <c r="AR35" s="1401"/>
      <c r="AS35" s="1402"/>
      <c r="AT35" s="1400" t="s">
        <v>96</v>
      </c>
      <c r="AU35" s="1401"/>
      <c r="AV35" s="1401"/>
      <c r="AW35" s="1402"/>
      <c r="AX35" s="1400" t="s">
        <v>85</v>
      </c>
      <c r="AY35" s="1401"/>
      <c r="AZ35" s="1401"/>
      <c r="BA35" s="1401"/>
      <c r="BB35" s="1402"/>
      <c r="BC35" s="1400" t="s">
        <v>86</v>
      </c>
      <c r="BD35" s="1401"/>
      <c r="BE35" s="1401"/>
      <c r="BF35" s="1402"/>
      <c r="BG35" s="1410" t="s">
        <v>87</v>
      </c>
      <c r="BH35" s="1410"/>
      <c r="BI35" s="1410"/>
      <c r="BJ35" s="1410"/>
      <c r="BK35" s="1410" t="s">
        <v>88</v>
      </c>
      <c r="BL35" s="1410"/>
      <c r="BM35" s="1410"/>
      <c r="BN35" s="1410"/>
      <c r="BO35" s="1410"/>
      <c r="BP35" s="1410"/>
      <c r="BQ35" s="1410" t="s">
        <v>89</v>
      </c>
      <c r="BR35" s="1410"/>
      <c r="BS35" s="1410"/>
      <c r="BT35" s="1410"/>
      <c r="BU35" s="1410"/>
      <c r="BV35" s="1410"/>
      <c r="BW35" s="1400" t="s">
        <v>90</v>
      </c>
      <c r="BX35" s="1401"/>
      <c r="BY35" s="1401"/>
      <c r="BZ35" s="1402"/>
      <c r="CA35" s="1400" t="s">
        <v>91</v>
      </c>
      <c r="CB35" s="1401"/>
      <c r="CC35" s="1401"/>
      <c r="CD35" s="1402"/>
      <c r="CE35" s="1436" t="s">
        <v>92</v>
      </c>
      <c r="CF35" s="1437"/>
      <c r="CG35" s="1437"/>
      <c r="CH35" s="1438"/>
      <c r="CI35" s="1400" t="s">
        <v>93</v>
      </c>
      <c r="CJ35" s="1401"/>
      <c r="CK35" s="1401"/>
      <c r="CL35" s="1402"/>
      <c r="CM35" s="1400" t="s">
        <v>94</v>
      </c>
      <c r="CN35" s="1401"/>
      <c r="CO35" s="1401"/>
      <c r="CP35" s="1402"/>
      <c r="CQ35" s="1400" t="s">
        <v>95</v>
      </c>
      <c r="CR35" s="1401"/>
      <c r="CS35" s="1401"/>
      <c r="CT35" s="1402"/>
      <c r="CU35" s="1400" t="s">
        <v>96</v>
      </c>
      <c r="CV35" s="1401"/>
      <c r="CW35" s="1401"/>
      <c r="CX35" s="1402"/>
      <c r="CY35" s="1400" t="s">
        <v>97</v>
      </c>
      <c r="CZ35" s="1401"/>
      <c r="DA35" s="1401"/>
      <c r="DB35" s="1402"/>
      <c r="DC35" s="1425"/>
      <c r="DD35" s="1425"/>
      <c r="DE35" s="1425"/>
      <c r="DF35" s="1425"/>
      <c r="DG35" s="1434"/>
    </row>
    <row r="36" spans="1:111" ht="20.100000000000001" customHeight="1" thickBot="1">
      <c r="A36" s="96"/>
      <c r="B36" s="107"/>
      <c r="C36" s="841"/>
      <c r="D36" s="1467" t="s">
        <v>672</v>
      </c>
      <c r="E36" s="853" t="s">
        <v>670</v>
      </c>
      <c r="F36" s="1093"/>
      <c r="G36" s="1094"/>
      <c r="H36" s="1094"/>
      <c r="I36" s="1094"/>
      <c r="J36" s="1094">
        <f>F36+H36</f>
        <v>0</v>
      </c>
      <c r="K36" s="1095">
        <f>G36+I36</f>
        <v>0</v>
      </c>
      <c r="L36" s="842"/>
      <c r="M36" s="299"/>
      <c r="N36" s="299"/>
      <c r="S36" s="1427"/>
      <c r="T36" s="1428"/>
      <c r="U36" s="1428"/>
      <c r="V36" s="1428"/>
      <c r="W36" s="1429"/>
      <c r="X36" s="1403"/>
      <c r="Y36" s="1404"/>
      <c r="Z36" s="1404"/>
      <c r="AA36" s="1404"/>
      <c r="AB36" s="1404"/>
      <c r="AC36" s="1404"/>
      <c r="AD36" s="1411"/>
      <c r="AE36" s="1411"/>
      <c r="AF36" s="1411"/>
      <c r="AG36" s="1411"/>
      <c r="AH36" s="1411"/>
      <c r="AI36" s="1411"/>
      <c r="AJ36" s="1411"/>
      <c r="AK36" s="1411"/>
      <c r="AL36" s="1411"/>
      <c r="AM36" s="1411"/>
      <c r="AN36" s="1411"/>
      <c r="AO36" s="1411"/>
      <c r="AP36" s="1403"/>
      <c r="AQ36" s="1404"/>
      <c r="AR36" s="1404"/>
      <c r="AS36" s="1405"/>
      <c r="AT36" s="1403"/>
      <c r="AU36" s="1404"/>
      <c r="AV36" s="1404"/>
      <c r="AW36" s="1405"/>
      <c r="AX36" s="1403"/>
      <c r="AY36" s="1404"/>
      <c r="AZ36" s="1404"/>
      <c r="BA36" s="1404"/>
      <c r="BB36" s="1405"/>
      <c r="BC36" s="1403"/>
      <c r="BD36" s="1404"/>
      <c r="BE36" s="1404"/>
      <c r="BF36" s="1405"/>
      <c r="BG36" s="1411"/>
      <c r="BH36" s="1411"/>
      <c r="BI36" s="1411"/>
      <c r="BJ36" s="1411"/>
      <c r="BK36" s="1411"/>
      <c r="BL36" s="1411"/>
      <c r="BM36" s="1411"/>
      <c r="BN36" s="1411"/>
      <c r="BO36" s="1411"/>
      <c r="BP36" s="1411"/>
      <c r="BQ36" s="1411"/>
      <c r="BR36" s="1411"/>
      <c r="BS36" s="1411"/>
      <c r="BT36" s="1411"/>
      <c r="BU36" s="1411"/>
      <c r="BV36" s="1411"/>
      <c r="BW36" s="1403"/>
      <c r="BX36" s="1404"/>
      <c r="BY36" s="1404"/>
      <c r="BZ36" s="1405"/>
      <c r="CA36" s="1403"/>
      <c r="CB36" s="1404"/>
      <c r="CC36" s="1404"/>
      <c r="CD36" s="1405"/>
      <c r="CE36" s="1439"/>
      <c r="CF36" s="1440"/>
      <c r="CG36" s="1440"/>
      <c r="CH36" s="1441"/>
      <c r="CI36" s="1403"/>
      <c r="CJ36" s="1404"/>
      <c r="CK36" s="1404"/>
      <c r="CL36" s="1405"/>
      <c r="CM36" s="1403"/>
      <c r="CN36" s="1404"/>
      <c r="CO36" s="1404"/>
      <c r="CP36" s="1405"/>
      <c r="CQ36" s="1403"/>
      <c r="CR36" s="1404"/>
      <c r="CS36" s="1404"/>
      <c r="CT36" s="1405"/>
      <c r="CU36" s="1403"/>
      <c r="CV36" s="1404"/>
      <c r="CW36" s="1404"/>
      <c r="CX36" s="1405"/>
      <c r="CY36" s="1403"/>
      <c r="CZ36" s="1404"/>
      <c r="DA36" s="1404"/>
      <c r="DB36" s="1405"/>
      <c r="DC36" s="1428"/>
      <c r="DD36" s="1428"/>
      <c r="DE36" s="1428"/>
      <c r="DF36" s="1428"/>
      <c r="DG36" s="1435"/>
    </row>
    <row r="37" spans="1:111" ht="20.100000000000001" customHeight="1" thickTop="1">
      <c r="A37" s="96"/>
      <c r="B37" s="107"/>
      <c r="C37" s="841"/>
      <c r="D37" s="1468"/>
      <c r="E37" s="854" t="s">
        <v>671</v>
      </c>
      <c r="F37" s="1096"/>
      <c r="G37" s="1096"/>
      <c r="H37" s="1096"/>
      <c r="I37" s="1096"/>
      <c r="J37" s="1096">
        <f t="shared" ref="J37:J43" si="0">F37+H37</f>
        <v>0</v>
      </c>
      <c r="K37" s="1097">
        <f t="shared" ref="K37:K43" si="1">G37+I37</f>
        <v>0</v>
      </c>
      <c r="L37" s="842"/>
      <c r="M37" s="299"/>
      <c r="N37" s="299"/>
      <c r="S37" s="753"/>
      <c r="T37" s="754"/>
      <c r="U37" s="754"/>
      <c r="V37" s="754"/>
      <c r="W37" s="755"/>
      <c r="X37" s="1406"/>
      <c r="Y37" s="1406"/>
      <c r="Z37" s="1406"/>
      <c r="AA37" s="1406"/>
      <c r="AB37" s="1406"/>
      <c r="AC37" s="1412"/>
      <c r="AD37" s="1406"/>
      <c r="AE37" s="1406"/>
      <c r="AF37" s="1406"/>
      <c r="AG37" s="1406"/>
      <c r="AH37" s="1406"/>
      <c r="AI37" s="1412"/>
      <c r="AJ37" s="1412"/>
      <c r="AK37" s="1413"/>
      <c r="AL37" s="1413"/>
      <c r="AM37" s="1413"/>
      <c r="AN37" s="1413"/>
      <c r="AO37" s="1414"/>
      <c r="AP37" s="1406"/>
      <c r="AQ37" s="1406"/>
      <c r="AR37" s="1406"/>
      <c r="AS37" s="1406"/>
      <c r="AT37" s="1406"/>
      <c r="AU37" s="1406"/>
      <c r="AV37" s="1406"/>
      <c r="AW37" s="1406"/>
      <c r="AX37" s="1406"/>
      <c r="AY37" s="1406"/>
      <c r="AZ37" s="1406"/>
      <c r="BA37" s="1406"/>
      <c r="BB37" s="1406"/>
      <c r="BC37" s="1406"/>
      <c r="BD37" s="1406"/>
      <c r="BE37" s="1406"/>
      <c r="BF37" s="1412"/>
      <c r="BG37" s="1412"/>
      <c r="BH37" s="1413"/>
      <c r="BI37" s="1413"/>
      <c r="BJ37" s="1414"/>
      <c r="BK37" s="1412"/>
      <c r="BL37" s="1413"/>
      <c r="BM37" s="1413"/>
      <c r="BN37" s="1413"/>
      <c r="BO37" s="1413"/>
      <c r="BP37" s="1414"/>
      <c r="BQ37" s="1412"/>
      <c r="BR37" s="1413"/>
      <c r="BS37" s="1413"/>
      <c r="BT37" s="1413"/>
      <c r="BU37" s="1413"/>
      <c r="BV37" s="1414"/>
      <c r="BW37" s="1414"/>
      <c r="BX37" s="1406"/>
      <c r="BY37" s="1406"/>
      <c r="BZ37" s="1406"/>
      <c r="CA37" s="1406"/>
      <c r="CB37" s="1406"/>
      <c r="CC37" s="1406"/>
      <c r="CD37" s="1406"/>
      <c r="CE37" s="1406"/>
      <c r="CF37" s="1406"/>
      <c r="CG37" s="1406"/>
      <c r="CH37" s="1406"/>
      <c r="CI37" s="1406"/>
      <c r="CJ37" s="1406"/>
      <c r="CK37" s="1406"/>
      <c r="CL37" s="1406"/>
      <c r="CM37" s="1406"/>
      <c r="CN37" s="1406"/>
      <c r="CO37" s="1406"/>
      <c r="CP37" s="1406"/>
      <c r="CQ37" s="1406"/>
      <c r="CR37" s="1406"/>
      <c r="CS37" s="1406"/>
      <c r="CT37" s="1406"/>
      <c r="CU37" s="1406"/>
      <c r="CV37" s="1406"/>
      <c r="CW37" s="1406"/>
      <c r="CX37" s="1406"/>
      <c r="CY37" s="1406"/>
      <c r="CZ37" s="1406"/>
      <c r="DA37" s="1406"/>
      <c r="DB37" s="1406"/>
      <c r="DC37" s="1443">
        <f>SUM(X37:DB37)</f>
        <v>0</v>
      </c>
      <c r="DD37" s="1444"/>
      <c r="DE37" s="1444"/>
      <c r="DF37" s="1444"/>
      <c r="DG37" s="1445"/>
    </row>
    <row r="38" spans="1:111" ht="20.100000000000001" customHeight="1">
      <c r="A38" s="96"/>
      <c r="B38" s="107"/>
      <c r="C38" s="841"/>
      <c r="D38" s="1468"/>
      <c r="E38" s="854" t="s">
        <v>674</v>
      </c>
      <c r="F38" s="1096"/>
      <c r="G38" s="1096"/>
      <c r="H38" s="1096"/>
      <c r="I38" s="1096"/>
      <c r="J38" s="1096">
        <f t="shared" si="0"/>
        <v>0</v>
      </c>
      <c r="K38" s="1097">
        <f t="shared" si="1"/>
        <v>0</v>
      </c>
      <c r="L38" s="842"/>
      <c r="M38" s="299"/>
      <c r="N38" s="299"/>
      <c r="S38" s="756"/>
      <c r="T38" s="757"/>
      <c r="U38" s="757"/>
      <c r="V38" s="757"/>
      <c r="W38" s="758"/>
      <c r="X38" s="1397"/>
      <c r="Y38" s="1397"/>
      <c r="Z38" s="1397"/>
      <c r="AA38" s="1397"/>
      <c r="AB38" s="1397"/>
      <c r="AC38" s="1407"/>
      <c r="AD38" s="1397"/>
      <c r="AE38" s="1397"/>
      <c r="AF38" s="1397"/>
      <c r="AG38" s="1397"/>
      <c r="AH38" s="1397"/>
      <c r="AI38" s="1407"/>
      <c r="AJ38" s="1407"/>
      <c r="AK38" s="1415"/>
      <c r="AL38" s="1415"/>
      <c r="AM38" s="1415"/>
      <c r="AN38" s="1415"/>
      <c r="AO38" s="1416"/>
      <c r="AP38" s="1397"/>
      <c r="AQ38" s="1397"/>
      <c r="AR38" s="1397"/>
      <c r="AS38" s="1397"/>
      <c r="AT38" s="1397"/>
      <c r="AU38" s="1397"/>
      <c r="AV38" s="1397"/>
      <c r="AW38" s="1397"/>
      <c r="AX38" s="1397"/>
      <c r="AY38" s="1397"/>
      <c r="AZ38" s="1397"/>
      <c r="BA38" s="1397"/>
      <c r="BB38" s="1397"/>
      <c r="BC38" s="1397"/>
      <c r="BD38" s="1397"/>
      <c r="BE38" s="1397"/>
      <c r="BF38" s="1407"/>
      <c r="BG38" s="1407"/>
      <c r="BH38" s="1415"/>
      <c r="BI38" s="1415"/>
      <c r="BJ38" s="1416"/>
      <c r="BK38" s="1407"/>
      <c r="BL38" s="1415"/>
      <c r="BM38" s="1415"/>
      <c r="BN38" s="1415"/>
      <c r="BO38" s="1415"/>
      <c r="BP38" s="1416"/>
      <c r="BQ38" s="1407"/>
      <c r="BR38" s="1415"/>
      <c r="BS38" s="1415"/>
      <c r="BT38" s="1415"/>
      <c r="BU38" s="1415"/>
      <c r="BV38" s="1416"/>
      <c r="BW38" s="1416"/>
      <c r="BX38" s="1397"/>
      <c r="BY38" s="1397"/>
      <c r="BZ38" s="1397"/>
      <c r="CA38" s="1397"/>
      <c r="CB38" s="1397"/>
      <c r="CC38" s="1397"/>
      <c r="CD38" s="1397"/>
      <c r="CE38" s="1397"/>
      <c r="CF38" s="1397"/>
      <c r="CG38" s="1397"/>
      <c r="CH38" s="1397"/>
      <c r="CI38" s="1397"/>
      <c r="CJ38" s="1397"/>
      <c r="CK38" s="1397"/>
      <c r="CL38" s="1397"/>
      <c r="CM38" s="1397"/>
      <c r="CN38" s="1397"/>
      <c r="CO38" s="1397"/>
      <c r="CP38" s="1397"/>
      <c r="CQ38" s="1397"/>
      <c r="CR38" s="1397"/>
      <c r="CS38" s="1397"/>
      <c r="CT38" s="1397"/>
      <c r="CU38" s="1397"/>
      <c r="CV38" s="1397"/>
      <c r="CW38" s="1397"/>
      <c r="CX38" s="1397"/>
      <c r="CY38" s="1397"/>
      <c r="CZ38" s="1397"/>
      <c r="DA38" s="1397"/>
      <c r="DB38" s="1397"/>
      <c r="DC38" s="1446">
        <f>SUM(X38:DB38)</f>
        <v>0</v>
      </c>
      <c r="DD38" s="1447"/>
      <c r="DE38" s="1447"/>
      <c r="DF38" s="1447"/>
      <c r="DG38" s="1448"/>
    </row>
    <row r="39" spans="1:111" ht="20.100000000000001" customHeight="1">
      <c r="A39" s="96"/>
      <c r="B39" s="107"/>
      <c r="C39" s="841"/>
      <c r="D39" s="1468"/>
      <c r="E39" s="854" t="s">
        <v>675</v>
      </c>
      <c r="F39" s="1096"/>
      <c r="G39" s="1096"/>
      <c r="H39" s="1096"/>
      <c r="I39" s="1096"/>
      <c r="J39" s="1096">
        <f t="shared" si="0"/>
        <v>0</v>
      </c>
      <c r="K39" s="1097">
        <f t="shared" si="1"/>
        <v>0</v>
      </c>
      <c r="L39" s="842"/>
      <c r="M39" s="299"/>
      <c r="N39" s="299"/>
      <c r="S39" s="756"/>
      <c r="T39" s="757"/>
      <c r="U39" s="757"/>
      <c r="V39" s="757"/>
      <c r="W39" s="758"/>
      <c r="X39" s="1397"/>
      <c r="Y39" s="1397"/>
      <c r="Z39" s="1397"/>
      <c r="AA39" s="1397"/>
      <c r="AB39" s="1397"/>
      <c r="AC39" s="1407"/>
      <c r="AD39" s="1397"/>
      <c r="AE39" s="1397"/>
      <c r="AF39" s="1397"/>
      <c r="AG39" s="1397"/>
      <c r="AH39" s="1397"/>
      <c r="AI39" s="1407"/>
      <c r="AJ39" s="1397"/>
      <c r="AK39" s="1397"/>
      <c r="AL39" s="1397"/>
      <c r="AM39" s="1397"/>
      <c r="AN39" s="1397"/>
      <c r="AO39" s="1397"/>
      <c r="AP39" s="1397"/>
      <c r="AQ39" s="1397"/>
      <c r="AR39" s="1397"/>
      <c r="AS39" s="1397"/>
      <c r="AT39" s="1397"/>
      <c r="AU39" s="1397"/>
      <c r="AV39" s="1397"/>
      <c r="AW39" s="1397"/>
      <c r="AX39" s="1397"/>
      <c r="AY39" s="1397"/>
      <c r="AZ39" s="1397"/>
      <c r="BA39" s="1397"/>
      <c r="BB39" s="1397"/>
      <c r="BC39" s="1397"/>
      <c r="BD39" s="1397"/>
      <c r="BE39" s="1397"/>
      <c r="BF39" s="1407"/>
      <c r="BG39" s="1407"/>
      <c r="BH39" s="1415"/>
      <c r="BI39" s="1415"/>
      <c r="BJ39" s="1416"/>
      <c r="BK39" s="1407"/>
      <c r="BL39" s="1415"/>
      <c r="BM39" s="1415"/>
      <c r="BN39" s="1415"/>
      <c r="BO39" s="1415"/>
      <c r="BP39" s="1416"/>
      <c r="BQ39" s="1397"/>
      <c r="BR39" s="1397"/>
      <c r="BS39" s="1397"/>
      <c r="BT39" s="1397"/>
      <c r="BU39" s="1397"/>
      <c r="BV39" s="1397"/>
      <c r="BW39" s="1416"/>
      <c r="BX39" s="1397"/>
      <c r="BY39" s="1397"/>
      <c r="BZ39" s="1397"/>
      <c r="CA39" s="1397"/>
      <c r="CB39" s="1397"/>
      <c r="CC39" s="1397"/>
      <c r="CD39" s="1397"/>
      <c r="CE39" s="1397"/>
      <c r="CF39" s="1397"/>
      <c r="CG39" s="1397"/>
      <c r="CH39" s="1397"/>
      <c r="CI39" s="1397"/>
      <c r="CJ39" s="1397"/>
      <c r="CK39" s="1397"/>
      <c r="CL39" s="1397"/>
      <c r="CM39" s="1397"/>
      <c r="CN39" s="1397"/>
      <c r="CO39" s="1397"/>
      <c r="CP39" s="1397"/>
      <c r="CQ39" s="1397"/>
      <c r="CR39" s="1397"/>
      <c r="CS39" s="1397"/>
      <c r="CT39" s="1397"/>
      <c r="CU39" s="1397"/>
      <c r="CV39" s="1397"/>
      <c r="CW39" s="1397"/>
      <c r="CX39" s="1397"/>
      <c r="CY39" s="1397"/>
      <c r="CZ39" s="1397"/>
      <c r="DA39" s="1397"/>
      <c r="DB39" s="1397"/>
      <c r="DC39" s="1443">
        <f>SUM(X39:DB39)</f>
        <v>0</v>
      </c>
      <c r="DD39" s="1444"/>
      <c r="DE39" s="1444"/>
      <c r="DF39" s="1444"/>
      <c r="DG39" s="1445"/>
    </row>
    <row r="40" spans="1:111" ht="20.100000000000001" customHeight="1">
      <c r="A40" s="96"/>
      <c r="B40" s="107"/>
      <c r="C40" s="841"/>
      <c r="D40" s="1468"/>
      <c r="E40" s="855" t="s">
        <v>673</v>
      </c>
      <c r="F40" s="1096"/>
      <c r="G40" s="1096"/>
      <c r="H40" s="1096"/>
      <c r="I40" s="1096"/>
      <c r="J40" s="1096">
        <f t="shared" si="0"/>
        <v>0</v>
      </c>
      <c r="K40" s="1097">
        <f t="shared" si="1"/>
        <v>0</v>
      </c>
      <c r="L40" s="842"/>
      <c r="M40" s="299"/>
      <c r="N40" s="299"/>
      <c r="S40" s="756"/>
      <c r="T40" s="757"/>
      <c r="U40" s="757"/>
      <c r="V40" s="757"/>
      <c r="W40" s="758"/>
      <c r="X40" s="1397"/>
      <c r="Y40" s="1397"/>
      <c r="Z40" s="1397"/>
      <c r="AA40" s="1397"/>
      <c r="AB40" s="1397"/>
      <c r="AC40" s="1407"/>
      <c r="AD40" s="1397"/>
      <c r="AE40" s="1397"/>
      <c r="AF40" s="1397"/>
      <c r="AG40" s="1397"/>
      <c r="AH40" s="1397"/>
      <c r="AI40" s="1407"/>
      <c r="AJ40" s="1412"/>
      <c r="AK40" s="1413"/>
      <c r="AL40" s="1413"/>
      <c r="AM40" s="1413"/>
      <c r="AN40" s="1413"/>
      <c r="AO40" s="1414"/>
      <c r="AP40" s="1397"/>
      <c r="AQ40" s="1397"/>
      <c r="AR40" s="1397"/>
      <c r="AS40" s="1397"/>
      <c r="AT40" s="1397"/>
      <c r="AU40" s="1397"/>
      <c r="AV40" s="1397"/>
      <c r="AW40" s="1397"/>
      <c r="AX40" s="1397"/>
      <c r="AY40" s="1397"/>
      <c r="AZ40" s="1397"/>
      <c r="BA40" s="1397"/>
      <c r="BB40" s="1397"/>
      <c r="BC40" s="1397"/>
      <c r="BD40" s="1397"/>
      <c r="BE40" s="1397"/>
      <c r="BF40" s="1407"/>
      <c r="BG40" s="1407"/>
      <c r="BH40" s="1415"/>
      <c r="BI40" s="1415"/>
      <c r="BJ40" s="1416"/>
      <c r="BK40" s="1407"/>
      <c r="BL40" s="1415"/>
      <c r="BM40" s="1415"/>
      <c r="BN40" s="1415"/>
      <c r="BO40" s="1415"/>
      <c r="BP40" s="1416"/>
      <c r="BQ40" s="1412"/>
      <c r="BR40" s="1413"/>
      <c r="BS40" s="1413"/>
      <c r="BT40" s="1413"/>
      <c r="BU40" s="1413"/>
      <c r="BV40" s="1414"/>
      <c r="BW40" s="1416"/>
      <c r="BX40" s="1397"/>
      <c r="BY40" s="1397"/>
      <c r="BZ40" s="1397"/>
      <c r="CA40" s="1397"/>
      <c r="CB40" s="1397"/>
      <c r="CC40" s="1397"/>
      <c r="CD40" s="1397"/>
      <c r="CE40" s="1397"/>
      <c r="CF40" s="1397"/>
      <c r="CG40" s="1397"/>
      <c r="CH40" s="1397"/>
      <c r="CI40" s="1397"/>
      <c r="CJ40" s="1397"/>
      <c r="CK40" s="1397"/>
      <c r="CL40" s="1397"/>
      <c r="CM40" s="1397"/>
      <c r="CN40" s="1397"/>
      <c r="CO40" s="1397"/>
      <c r="CP40" s="1397"/>
      <c r="CQ40" s="1397"/>
      <c r="CR40" s="1397"/>
      <c r="CS40" s="1397"/>
      <c r="CT40" s="1397"/>
      <c r="CU40" s="1397"/>
      <c r="CV40" s="1397"/>
      <c r="CW40" s="1397"/>
      <c r="CX40" s="1397"/>
      <c r="CY40" s="1397"/>
      <c r="CZ40" s="1397"/>
      <c r="DA40" s="1397"/>
      <c r="DB40" s="1397"/>
      <c r="DC40" s="1446">
        <f t="shared" ref="DC40:DC44" si="2">SUM(X40:DB40)</f>
        <v>0</v>
      </c>
      <c r="DD40" s="1447"/>
      <c r="DE40" s="1447"/>
      <c r="DF40" s="1447"/>
      <c r="DG40" s="1448"/>
    </row>
    <row r="41" spans="1:111" ht="20.100000000000001" customHeight="1">
      <c r="A41" s="96"/>
      <c r="B41" s="107"/>
      <c r="C41" s="841"/>
      <c r="D41" s="1453" t="s">
        <v>678</v>
      </c>
      <c r="E41" s="1454"/>
      <c r="F41" s="1096"/>
      <c r="G41" s="1096"/>
      <c r="H41" s="1096"/>
      <c r="I41" s="1096"/>
      <c r="J41" s="1096">
        <f t="shared" si="0"/>
        <v>0</v>
      </c>
      <c r="K41" s="1097">
        <f t="shared" si="1"/>
        <v>0</v>
      </c>
      <c r="L41" s="842"/>
      <c r="M41" s="846"/>
      <c r="N41" s="299"/>
      <c r="S41" s="756"/>
      <c r="T41" s="757"/>
      <c r="U41" s="757"/>
      <c r="V41" s="757"/>
      <c r="W41" s="758"/>
      <c r="X41" s="1397"/>
      <c r="Y41" s="1397"/>
      <c r="Z41" s="1397"/>
      <c r="AA41" s="1397"/>
      <c r="AB41" s="1397"/>
      <c r="AC41" s="1407"/>
      <c r="AD41" s="1397"/>
      <c r="AE41" s="1397"/>
      <c r="AF41" s="1397"/>
      <c r="AG41" s="1397"/>
      <c r="AH41" s="1397"/>
      <c r="AI41" s="1407"/>
      <c r="AJ41" s="1407"/>
      <c r="AK41" s="1415"/>
      <c r="AL41" s="1415"/>
      <c r="AM41" s="1415"/>
      <c r="AN41" s="1415"/>
      <c r="AO41" s="1416"/>
      <c r="AP41" s="1397"/>
      <c r="AQ41" s="1397"/>
      <c r="AR41" s="1397"/>
      <c r="AS41" s="1397"/>
      <c r="AT41" s="1397"/>
      <c r="AU41" s="1397"/>
      <c r="AV41" s="1397"/>
      <c r="AW41" s="1397"/>
      <c r="AX41" s="1397"/>
      <c r="AY41" s="1397"/>
      <c r="AZ41" s="1397"/>
      <c r="BA41" s="1397"/>
      <c r="BB41" s="1397"/>
      <c r="BC41" s="1397"/>
      <c r="BD41" s="1397"/>
      <c r="BE41" s="1397"/>
      <c r="BF41" s="1407"/>
      <c r="BG41" s="1407"/>
      <c r="BH41" s="1415"/>
      <c r="BI41" s="1415"/>
      <c r="BJ41" s="1416"/>
      <c r="BK41" s="1407"/>
      <c r="BL41" s="1415"/>
      <c r="BM41" s="1415"/>
      <c r="BN41" s="1415"/>
      <c r="BO41" s="1415"/>
      <c r="BP41" s="1416"/>
      <c r="BQ41" s="1407"/>
      <c r="BR41" s="1415"/>
      <c r="BS41" s="1415"/>
      <c r="BT41" s="1415"/>
      <c r="BU41" s="1415"/>
      <c r="BV41" s="1416"/>
      <c r="BW41" s="1416"/>
      <c r="BX41" s="1397"/>
      <c r="BY41" s="1397"/>
      <c r="BZ41" s="1397"/>
      <c r="CA41" s="1397"/>
      <c r="CB41" s="1397"/>
      <c r="CC41" s="1397"/>
      <c r="CD41" s="1397"/>
      <c r="CE41" s="1397"/>
      <c r="CF41" s="1397"/>
      <c r="CG41" s="1397"/>
      <c r="CH41" s="1397"/>
      <c r="CI41" s="1397"/>
      <c r="CJ41" s="1397"/>
      <c r="CK41" s="1397"/>
      <c r="CL41" s="1397"/>
      <c r="CM41" s="1397"/>
      <c r="CN41" s="1397"/>
      <c r="CO41" s="1397"/>
      <c r="CP41" s="1397"/>
      <c r="CQ41" s="1397"/>
      <c r="CR41" s="1397"/>
      <c r="CS41" s="1397"/>
      <c r="CT41" s="1397"/>
      <c r="CU41" s="1397"/>
      <c r="CV41" s="1397"/>
      <c r="CW41" s="1397"/>
      <c r="CX41" s="1397"/>
      <c r="CY41" s="1407"/>
      <c r="CZ41" s="1415"/>
      <c r="DA41" s="1415"/>
      <c r="DB41" s="1416"/>
      <c r="DC41" s="1443">
        <f t="shared" si="2"/>
        <v>0</v>
      </c>
      <c r="DD41" s="1444"/>
      <c r="DE41" s="1444"/>
      <c r="DF41" s="1444"/>
      <c r="DG41" s="1445"/>
    </row>
    <row r="42" spans="1:111" ht="20.100000000000001" customHeight="1">
      <c r="A42" s="96"/>
      <c r="B42" s="107"/>
      <c r="C42" s="841"/>
      <c r="D42" s="1453" t="s">
        <v>676</v>
      </c>
      <c r="E42" s="1454"/>
      <c r="F42" s="1096"/>
      <c r="G42" s="1096"/>
      <c r="H42" s="1096"/>
      <c r="I42" s="1096"/>
      <c r="J42" s="1096">
        <f t="shared" si="0"/>
        <v>0</v>
      </c>
      <c r="K42" s="1097">
        <f t="shared" si="1"/>
        <v>0</v>
      </c>
      <c r="L42" s="842"/>
      <c r="M42" s="299"/>
      <c r="N42" s="299"/>
      <c r="S42" s="756"/>
      <c r="T42" s="757"/>
      <c r="U42" s="757"/>
      <c r="V42" s="757"/>
      <c r="W42" s="758"/>
      <c r="X42" s="1397"/>
      <c r="Y42" s="1397"/>
      <c r="Z42" s="1397"/>
      <c r="AA42" s="1397"/>
      <c r="AB42" s="1397"/>
      <c r="AC42" s="1407"/>
      <c r="AD42" s="1397"/>
      <c r="AE42" s="1397"/>
      <c r="AF42" s="1397"/>
      <c r="AG42" s="1397"/>
      <c r="AH42" s="1397"/>
      <c r="AI42" s="1407"/>
      <c r="AJ42" s="1407"/>
      <c r="AK42" s="1415"/>
      <c r="AL42" s="1415"/>
      <c r="AM42" s="1415"/>
      <c r="AN42" s="1415"/>
      <c r="AO42" s="1416"/>
      <c r="AP42" s="1397"/>
      <c r="AQ42" s="1397"/>
      <c r="AR42" s="1397"/>
      <c r="AS42" s="1397"/>
      <c r="AT42" s="1397"/>
      <c r="AU42" s="1397"/>
      <c r="AV42" s="1397"/>
      <c r="AW42" s="1397"/>
      <c r="AX42" s="1397"/>
      <c r="AY42" s="1397"/>
      <c r="AZ42" s="1397"/>
      <c r="BA42" s="1397"/>
      <c r="BB42" s="1397"/>
      <c r="BC42" s="1397"/>
      <c r="BD42" s="1397"/>
      <c r="BE42" s="1397"/>
      <c r="BF42" s="1407"/>
      <c r="BG42" s="1407"/>
      <c r="BH42" s="1415"/>
      <c r="BI42" s="1415"/>
      <c r="BJ42" s="1416"/>
      <c r="BK42" s="1407"/>
      <c r="BL42" s="1415"/>
      <c r="BM42" s="1415"/>
      <c r="BN42" s="1415"/>
      <c r="BO42" s="1415"/>
      <c r="BP42" s="1416"/>
      <c r="BQ42" s="1407"/>
      <c r="BR42" s="1415"/>
      <c r="BS42" s="1415"/>
      <c r="BT42" s="1415"/>
      <c r="BU42" s="1415"/>
      <c r="BV42" s="1416"/>
      <c r="BW42" s="1416"/>
      <c r="BX42" s="1397"/>
      <c r="BY42" s="1397"/>
      <c r="BZ42" s="1397"/>
      <c r="CA42" s="1397"/>
      <c r="CB42" s="1397"/>
      <c r="CC42" s="1397"/>
      <c r="CD42" s="1397"/>
      <c r="CE42" s="1397"/>
      <c r="CF42" s="1397"/>
      <c r="CG42" s="1397"/>
      <c r="CH42" s="1397"/>
      <c r="CI42" s="1397"/>
      <c r="CJ42" s="1397"/>
      <c r="CK42" s="1397"/>
      <c r="CL42" s="1397"/>
      <c r="CM42" s="1397"/>
      <c r="CN42" s="1397"/>
      <c r="CO42" s="1397"/>
      <c r="CP42" s="1397"/>
      <c r="CQ42" s="1397"/>
      <c r="CR42" s="1397"/>
      <c r="CS42" s="1397"/>
      <c r="CT42" s="1397"/>
      <c r="CU42" s="1397"/>
      <c r="CV42" s="1397"/>
      <c r="CW42" s="1397"/>
      <c r="CX42" s="1397"/>
      <c r="CY42" s="1407"/>
      <c r="CZ42" s="1415"/>
      <c r="DA42" s="1415"/>
      <c r="DB42" s="1416"/>
      <c r="DC42" s="1446">
        <f t="shared" si="2"/>
        <v>0</v>
      </c>
      <c r="DD42" s="1447"/>
      <c r="DE42" s="1447"/>
      <c r="DF42" s="1447"/>
      <c r="DG42" s="1448"/>
    </row>
    <row r="43" spans="1:111" ht="20.100000000000001" customHeight="1" thickBot="1">
      <c r="A43" s="96"/>
      <c r="B43" s="107"/>
      <c r="C43" s="841"/>
      <c r="D43" s="1453" t="s">
        <v>738</v>
      </c>
      <c r="E43" s="1454"/>
      <c r="F43" s="1096"/>
      <c r="G43" s="1096"/>
      <c r="H43" s="1096"/>
      <c r="I43" s="1096"/>
      <c r="J43" s="1098">
        <f t="shared" si="0"/>
        <v>0</v>
      </c>
      <c r="K43" s="1099">
        <f t="shared" si="1"/>
        <v>0</v>
      </c>
      <c r="L43" s="842"/>
      <c r="M43" s="299"/>
      <c r="N43" s="299"/>
      <c r="S43" s="759"/>
      <c r="T43" s="760"/>
      <c r="U43" s="760"/>
      <c r="V43" s="760"/>
      <c r="W43" s="761"/>
      <c r="X43" s="1398"/>
      <c r="Y43" s="1398"/>
      <c r="Z43" s="1398"/>
      <c r="AA43" s="1398"/>
      <c r="AB43" s="1398"/>
      <c r="AC43" s="1408"/>
      <c r="AD43" s="1398"/>
      <c r="AE43" s="1398"/>
      <c r="AF43" s="1398"/>
      <c r="AG43" s="1398"/>
      <c r="AH43" s="1398"/>
      <c r="AI43" s="1408"/>
      <c r="AJ43" s="1408"/>
      <c r="AK43" s="1417"/>
      <c r="AL43" s="1417"/>
      <c r="AM43" s="1417"/>
      <c r="AN43" s="1417"/>
      <c r="AO43" s="1418"/>
      <c r="AP43" s="1398"/>
      <c r="AQ43" s="1398"/>
      <c r="AR43" s="1398"/>
      <c r="AS43" s="1398"/>
      <c r="AT43" s="1398"/>
      <c r="AU43" s="1398"/>
      <c r="AV43" s="1398"/>
      <c r="AW43" s="1398"/>
      <c r="AX43" s="1398"/>
      <c r="AY43" s="1398"/>
      <c r="AZ43" s="1398"/>
      <c r="BA43" s="1398"/>
      <c r="BB43" s="1398"/>
      <c r="BC43" s="1398"/>
      <c r="BD43" s="1398"/>
      <c r="BE43" s="1398"/>
      <c r="BF43" s="1408"/>
      <c r="BG43" s="1408"/>
      <c r="BH43" s="1417"/>
      <c r="BI43" s="1417"/>
      <c r="BJ43" s="1418"/>
      <c r="BK43" s="1408"/>
      <c r="BL43" s="1417"/>
      <c r="BM43" s="1417"/>
      <c r="BN43" s="1417"/>
      <c r="BO43" s="1417"/>
      <c r="BP43" s="1418"/>
      <c r="BQ43" s="1408"/>
      <c r="BR43" s="1417"/>
      <c r="BS43" s="1417"/>
      <c r="BT43" s="1417"/>
      <c r="BU43" s="1417"/>
      <c r="BV43" s="1418"/>
      <c r="BW43" s="1418"/>
      <c r="BX43" s="1398"/>
      <c r="BY43" s="1398"/>
      <c r="BZ43" s="1398"/>
      <c r="CA43" s="1398"/>
      <c r="CB43" s="1398"/>
      <c r="CC43" s="1398"/>
      <c r="CD43" s="1398"/>
      <c r="CE43" s="1398"/>
      <c r="CF43" s="1398"/>
      <c r="CG43" s="1398"/>
      <c r="CH43" s="1398"/>
      <c r="CI43" s="1398"/>
      <c r="CJ43" s="1398"/>
      <c r="CK43" s="1398"/>
      <c r="CL43" s="1398"/>
      <c r="CM43" s="1398"/>
      <c r="CN43" s="1398"/>
      <c r="CO43" s="1398"/>
      <c r="CP43" s="1398"/>
      <c r="CQ43" s="1398"/>
      <c r="CR43" s="1398"/>
      <c r="CS43" s="1398"/>
      <c r="CT43" s="1398"/>
      <c r="CU43" s="1398"/>
      <c r="CV43" s="1398"/>
      <c r="CW43" s="1398"/>
      <c r="CX43" s="1398"/>
      <c r="CY43" s="1398"/>
      <c r="CZ43" s="1398"/>
      <c r="DA43" s="1398"/>
      <c r="DB43" s="1398"/>
      <c r="DC43" s="1455">
        <f>SUM(X43:DB43)</f>
        <v>0</v>
      </c>
      <c r="DD43" s="1456"/>
      <c r="DE43" s="1456"/>
      <c r="DF43" s="1456"/>
      <c r="DG43" s="1457"/>
    </row>
    <row r="44" spans="1:111" ht="20.100000000000001" customHeight="1" thickTop="1" thickBot="1">
      <c r="A44" s="96"/>
      <c r="B44" s="107"/>
      <c r="C44" s="841"/>
      <c r="D44" s="1451" t="s">
        <v>677</v>
      </c>
      <c r="E44" s="1452"/>
      <c r="F44" s="1100">
        <f>F36</f>
        <v>0</v>
      </c>
      <c r="G44" s="1101">
        <f>G36</f>
        <v>0</v>
      </c>
      <c r="H44" s="1101">
        <f>SUM(H36:H43)</f>
        <v>0</v>
      </c>
      <c r="I44" s="1102">
        <f>SUM(I36:I43)</f>
        <v>0</v>
      </c>
      <c r="J44" s="1070">
        <f>SUM(J36:J43)</f>
        <v>0</v>
      </c>
      <c r="K44" s="1070">
        <f>SUM(K36:K43)</f>
        <v>0</v>
      </c>
      <c r="L44" s="842"/>
      <c r="M44" s="299"/>
      <c r="N44" s="299"/>
      <c r="S44" s="756"/>
      <c r="T44" s="757"/>
      <c r="U44" s="757"/>
      <c r="V44" s="757"/>
      <c r="W44" s="758"/>
      <c r="X44" s="1397"/>
      <c r="Y44" s="1397"/>
      <c r="Z44" s="1397"/>
      <c r="AA44" s="1397"/>
      <c r="AB44" s="1397"/>
      <c r="AC44" s="1407"/>
      <c r="AD44" s="1397"/>
      <c r="AE44" s="1397"/>
      <c r="AF44" s="1397"/>
      <c r="AG44" s="1397"/>
      <c r="AH44" s="1397"/>
      <c r="AI44" s="1407"/>
      <c r="AJ44" s="1407"/>
      <c r="AK44" s="1415"/>
      <c r="AL44" s="1415"/>
      <c r="AM44" s="1415"/>
      <c r="AN44" s="1415"/>
      <c r="AO44" s="1416"/>
      <c r="AP44" s="1397"/>
      <c r="AQ44" s="1397"/>
      <c r="AR44" s="1397"/>
      <c r="AS44" s="1397"/>
      <c r="AT44" s="1397"/>
      <c r="AU44" s="1397"/>
      <c r="AV44" s="1397"/>
      <c r="AW44" s="1397"/>
      <c r="AX44" s="1397"/>
      <c r="AY44" s="1397"/>
      <c r="AZ44" s="1397"/>
      <c r="BA44" s="1397"/>
      <c r="BB44" s="1397"/>
      <c r="BC44" s="1397"/>
      <c r="BD44" s="1397"/>
      <c r="BE44" s="1397"/>
      <c r="BF44" s="1407"/>
      <c r="BG44" s="1407"/>
      <c r="BH44" s="1415"/>
      <c r="BI44" s="1415"/>
      <c r="BJ44" s="1416"/>
      <c r="BK44" s="1407"/>
      <c r="BL44" s="1415"/>
      <c r="BM44" s="1415"/>
      <c r="BN44" s="1415"/>
      <c r="BO44" s="1415"/>
      <c r="BP44" s="1416"/>
      <c r="BQ44" s="1407"/>
      <c r="BR44" s="1415"/>
      <c r="BS44" s="1415"/>
      <c r="BT44" s="1415"/>
      <c r="BU44" s="1415"/>
      <c r="BV44" s="1416"/>
      <c r="BW44" s="1416"/>
      <c r="BX44" s="1397"/>
      <c r="BY44" s="1397"/>
      <c r="BZ44" s="1397"/>
      <c r="CA44" s="1397"/>
      <c r="CB44" s="1397"/>
      <c r="CC44" s="1397"/>
      <c r="CD44" s="1397"/>
      <c r="CE44" s="1397"/>
      <c r="CF44" s="1397"/>
      <c r="CG44" s="1397"/>
      <c r="CH44" s="1397"/>
      <c r="CI44" s="1397"/>
      <c r="CJ44" s="1397"/>
      <c r="CK44" s="1397"/>
      <c r="CL44" s="1397"/>
      <c r="CM44" s="1397"/>
      <c r="CN44" s="1397"/>
      <c r="CO44" s="1397"/>
      <c r="CP44" s="1397"/>
      <c r="CQ44" s="1397"/>
      <c r="CR44" s="1397"/>
      <c r="CS44" s="1397"/>
      <c r="CT44" s="1397"/>
      <c r="CU44" s="1397"/>
      <c r="CV44" s="1397"/>
      <c r="CW44" s="1397"/>
      <c r="CX44" s="1397"/>
      <c r="CY44" s="1407"/>
      <c r="CZ44" s="1415"/>
      <c r="DA44" s="1415"/>
      <c r="DB44" s="1416"/>
      <c r="DC44" s="1443">
        <f t="shared" si="2"/>
        <v>0</v>
      </c>
      <c r="DD44" s="1444"/>
      <c r="DE44" s="1444"/>
      <c r="DF44" s="1444"/>
      <c r="DG44" s="1445"/>
    </row>
    <row r="45" spans="1:111" ht="20.100000000000001" customHeight="1" thickTop="1" thickBot="1">
      <c r="A45" s="96"/>
      <c r="B45" s="107"/>
      <c r="C45" s="841"/>
      <c r="D45" s="845"/>
      <c r="E45" s="845"/>
      <c r="F45" s="845"/>
      <c r="G45" s="845"/>
      <c r="H45" s="845"/>
      <c r="I45" s="841"/>
      <c r="K45" s="841" t="s">
        <v>735</v>
      </c>
      <c r="L45" s="842"/>
      <c r="M45" s="299"/>
      <c r="N45" s="299"/>
      <c r="S45" s="1450" t="s">
        <v>98</v>
      </c>
      <c r="T45" s="1419"/>
      <c r="U45" s="1419"/>
      <c r="V45" s="1419"/>
      <c r="W45" s="1420"/>
      <c r="X45" s="1399">
        <f>SUM(X37:AC44)</f>
        <v>0</v>
      </c>
      <c r="Y45" s="1399"/>
      <c r="Z45" s="1399"/>
      <c r="AA45" s="1399"/>
      <c r="AB45" s="1399"/>
      <c r="AC45" s="1409"/>
      <c r="AD45" s="1399">
        <f>SUM(AD37:AI44)</f>
        <v>0</v>
      </c>
      <c r="AE45" s="1399"/>
      <c r="AF45" s="1399"/>
      <c r="AG45" s="1399"/>
      <c r="AH45" s="1399"/>
      <c r="AI45" s="1409"/>
      <c r="AJ45" s="1409">
        <f>SUM(AJ37:AO44)</f>
        <v>0</v>
      </c>
      <c r="AK45" s="1419"/>
      <c r="AL45" s="1419"/>
      <c r="AM45" s="1419"/>
      <c r="AN45" s="1419"/>
      <c r="AO45" s="1420"/>
      <c r="AP45" s="1399">
        <f>SUM(AP37:AS44)</f>
        <v>0</v>
      </c>
      <c r="AQ45" s="1399"/>
      <c r="AR45" s="1399"/>
      <c r="AS45" s="1399"/>
      <c r="AT45" s="1399">
        <f>SUM(AT37:AW44)</f>
        <v>0</v>
      </c>
      <c r="AU45" s="1399"/>
      <c r="AV45" s="1399"/>
      <c r="AW45" s="1399"/>
      <c r="AX45" s="1399">
        <f>SUM(AX37:BB44)</f>
        <v>0</v>
      </c>
      <c r="AY45" s="1399"/>
      <c r="AZ45" s="1399"/>
      <c r="BA45" s="1399"/>
      <c r="BB45" s="1399"/>
      <c r="BC45" s="1399">
        <f>SUM(BC37:BF44)</f>
        <v>0</v>
      </c>
      <c r="BD45" s="1399"/>
      <c r="BE45" s="1399"/>
      <c r="BF45" s="1409"/>
      <c r="BG45" s="1409">
        <f>SUM(BG37:BJ44)</f>
        <v>0</v>
      </c>
      <c r="BH45" s="1419"/>
      <c r="BI45" s="1419"/>
      <c r="BJ45" s="1420"/>
      <c r="BK45" s="1409">
        <f>SUM(BK37:BP44)</f>
        <v>0</v>
      </c>
      <c r="BL45" s="1419"/>
      <c r="BM45" s="1419"/>
      <c r="BN45" s="1419"/>
      <c r="BO45" s="1419"/>
      <c r="BP45" s="1420"/>
      <c r="BQ45" s="1409">
        <f>SUM(BQ37:BV44)</f>
        <v>0</v>
      </c>
      <c r="BR45" s="1419"/>
      <c r="BS45" s="1419"/>
      <c r="BT45" s="1419"/>
      <c r="BU45" s="1419"/>
      <c r="BV45" s="1420"/>
      <c r="BW45" s="1420">
        <f>SUM(BW37:BZ44)</f>
        <v>0</v>
      </c>
      <c r="BX45" s="1399"/>
      <c r="BY45" s="1399"/>
      <c r="BZ45" s="1399"/>
      <c r="CA45" s="1399">
        <f>SUM(CA37:CD44)</f>
        <v>0</v>
      </c>
      <c r="CB45" s="1399"/>
      <c r="CC45" s="1399"/>
      <c r="CD45" s="1399"/>
      <c r="CE45" s="1399">
        <f>SUM(CE37:CH44)</f>
        <v>0</v>
      </c>
      <c r="CF45" s="1399"/>
      <c r="CG45" s="1399"/>
      <c r="CH45" s="1399"/>
      <c r="CI45" s="1399">
        <f>SUM(CI37:CL44)</f>
        <v>0</v>
      </c>
      <c r="CJ45" s="1399"/>
      <c r="CK45" s="1399"/>
      <c r="CL45" s="1399"/>
      <c r="CM45" s="1399">
        <f>SUM(CM37:CP44)</f>
        <v>0</v>
      </c>
      <c r="CN45" s="1399"/>
      <c r="CO45" s="1399"/>
      <c r="CP45" s="1399"/>
      <c r="CQ45" s="1399">
        <f>SUM(CQ37:CT44)</f>
        <v>0</v>
      </c>
      <c r="CR45" s="1399"/>
      <c r="CS45" s="1399"/>
      <c r="CT45" s="1399"/>
      <c r="CU45" s="1399">
        <f>SUM(CU37:CX44)</f>
        <v>0</v>
      </c>
      <c r="CV45" s="1399"/>
      <c r="CW45" s="1399"/>
      <c r="CX45" s="1399"/>
      <c r="CY45" s="1399">
        <f>SUM(CY37:DB44)</f>
        <v>0</v>
      </c>
      <c r="CZ45" s="1399"/>
      <c r="DA45" s="1399"/>
      <c r="DB45" s="1399"/>
      <c r="DC45" s="1458">
        <f>SUM(X45:DB45)</f>
        <v>0</v>
      </c>
      <c r="DD45" s="1458"/>
      <c r="DE45" s="1458"/>
      <c r="DF45" s="1458"/>
      <c r="DG45" s="1459"/>
    </row>
    <row r="46" spans="1:111" ht="20.100000000000001" customHeight="1">
      <c r="A46" s="96"/>
      <c r="B46" s="107"/>
      <c r="C46" s="841"/>
      <c r="D46" s="841"/>
      <c r="E46" s="841"/>
      <c r="F46" s="841"/>
      <c r="H46" s="841"/>
      <c r="I46" s="841"/>
      <c r="J46" s="841"/>
      <c r="K46" s="841"/>
      <c r="L46" s="842"/>
      <c r="M46" s="299"/>
      <c r="N46" s="299"/>
    </row>
    <row r="47" spans="1:111" ht="20.100000000000001" customHeight="1">
      <c r="A47" s="96"/>
      <c r="B47" s="107"/>
      <c r="C47" s="841"/>
      <c r="D47" s="841"/>
      <c r="E47" s="841"/>
      <c r="F47" s="841"/>
      <c r="H47" s="841"/>
      <c r="I47" s="841"/>
      <c r="J47" s="841"/>
      <c r="K47" s="841"/>
      <c r="L47" s="842"/>
      <c r="M47" s="299"/>
      <c r="N47" s="299"/>
    </row>
    <row r="48" spans="1:111" ht="20.100000000000001" customHeight="1" thickBot="1">
      <c r="A48" s="96"/>
      <c r="B48" s="111"/>
      <c r="C48" s="110"/>
      <c r="D48" s="110"/>
      <c r="E48" s="110"/>
      <c r="F48" s="110"/>
      <c r="G48" s="110"/>
      <c r="H48" s="110"/>
      <c r="I48" s="110"/>
      <c r="J48" s="110"/>
      <c r="K48" s="110"/>
      <c r="L48" s="839"/>
      <c r="M48" s="299"/>
      <c r="N48" s="299"/>
    </row>
    <row r="49" spans="1:14" ht="20.100000000000001" customHeight="1">
      <c r="A49" s="299"/>
      <c r="B49" s="1449" t="s">
        <v>782</v>
      </c>
      <c r="C49" s="1449"/>
      <c r="D49" s="1449"/>
      <c r="E49" s="1449"/>
      <c r="F49" s="1449"/>
      <c r="G49" s="1449"/>
      <c r="H49" s="1449"/>
      <c r="I49" s="1449"/>
      <c r="J49" s="1449"/>
      <c r="K49" s="1449"/>
      <c r="L49" s="1449"/>
      <c r="M49" s="299"/>
      <c r="N49" s="299"/>
    </row>
    <row r="50" spans="1:14" ht="20.100000000000001" customHeight="1">
      <c r="L50" s="371" t="str">
        <f>様式7!$F$4</f>
        <v>○○○○○○○○○○○ＥＳＣＯ事業</v>
      </c>
    </row>
  </sheetData>
  <mergeCells count="207">
    <mergeCell ref="B2:L2"/>
    <mergeCell ref="D35:E35"/>
    <mergeCell ref="F34:G34"/>
    <mergeCell ref="H34:I34"/>
    <mergeCell ref="D34:E34"/>
    <mergeCell ref="D36:D40"/>
    <mergeCell ref="D41:E41"/>
    <mergeCell ref="D42:E42"/>
    <mergeCell ref="J34:K34"/>
    <mergeCell ref="B4:C4"/>
    <mergeCell ref="D44:E44"/>
    <mergeCell ref="D43:E43"/>
    <mergeCell ref="CI43:CL43"/>
    <mergeCell ref="CM43:CP43"/>
    <mergeCell ref="CQ43:CT43"/>
    <mergeCell ref="CU43:CX43"/>
    <mergeCell ref="CY43:DB43"/>
    <mergeCell ref="DC43:DG43"/>
    <mergeCell ref="CQ45:CT45"/>
    <mergeCell ref="CU45:CX45"/>
    <mergeCell ref="CY45:DB45"/>
    <mergeCell ref="DC45:DG45"/>
    <mergeCell ref="DC44:DG44"/>
    <mergeCell ref="X43:AC43"/>
    <mergeCell ref="AX43:BB43"/>
    <mergeCell ref="BC43:BF43"/>
    <mergeCell ref="BG43:BJ43"/>
    <mergeCell ref="BK43:BP43"/>
    <mergeCell ref="BQ43:BV43"/>
    <mergeCell ref="BW43:BZ43"/>
    <mergeCell ref="CA43:CD43"/>
    <mergeCell ref="CE43:CH43"/>
    <mergeCell ref="CE44:CH44"/>
    <mergeCell ref="CI44:CL44"/>
    <mergeCell ref="B49:L49"/>
    <mergeCell ref="BQ45:BV45"/>
    <mergeCell ref="BW45:BZ45"/>
    <mergeCell ref="CA45:CD45"/>
    <mergeCell ref="CE45:CH45"/>
    <mergeCell ref="CI45:CL45"/>
    <mergeCell ref="CM45:CP45"/>
    <mergeCell ref="S45:W45"/>
    <mergeCell ref="X45:AC45"/>
    <mergeCell ref="AX45:BB45"/>
    <mergeCell ref="BC45:BF45"/>
    <mergeCell ref="BG45:BJ45"/>
    <mergeCell ref="BK45:BP45"/>
    <mergeCell ref="CM44:CP44"/>
    <mergeCell ref="CQ44:CT44"/>
    <mergeCell ref="CU44:CX44"/>
    <mergeCell ref="CY44:DB44"/>
    <mergeCell ref="X44:AC44"/>
    <mergeCell ref="AX44:BB44"/>
    <mergeCell ref="BW44:BZ44"/>
    <mergeCell ref="CA44:CD44"/>
    <mergeCell ref="BC44:BF44"/>
    <mergeCell ref="BG44:BJ44"/>
    <mergeCell ref="BK44:BP44"/>
    <mergeCell ref="BQ44:BV44"/>
    <mergeCell ref="CA42:CD42"/>
    <mergeCell ref="CU41:CX41"/>
    <mergeCell ref="CY41:DB41"/>
    <mergeCell ref="DC41:DG41"/>
    <mergeCell ref="X42:AC42"/>
    <mergeCell ref="AX42:BB42"/>
    <mergeCell ref="BC42:BF42"/>
    <mergeCell ref="BG42:BJ42"/>
    <mergeCell ref="BK42:BP42"/>
    <mergeCell ref="BQ42:BV42"/>
    <mergeCell ref="BW42:BZ42"/>
    <mergeCell ref="BW41:BZ41"/>
    <mergeCell ref="CA41:CD41"/>
    <mergeCell ref="CE41:CH41"/>
    <mergeCell ref="CI41:CL41"/>
    <mergeCell ref="CM41:CP41"/>
    <mergeCell ref="CQ41:CT41"/>
    <mergeCell ref="X41:AC41"/>
    <mergeCell ref="AX41:BB41"/>
    <mergeCell ref="BC41:BF41"/>
    <mergeCell ref="BG41:BJ41"/>
    <mergeCell ref="BK41:BP41"/>
    <mergeCell ref="BQ41:BV41"/>
    <mergeCell ref="CY42:DB42"/>
    <mergeCell ref="DC42:DG42"/>
    <mergeCell ref="CI40:CL40"/>
    <mergeCell ref="CM40:CP40"/>
    <mergeCell ref="CQ40:CT40"/>
    <mergeCell ref="CU40:CX40"/>
    <mergeCell ref="CY40:DB40"/>
    <mergeCell ref="DC40:DG40"/>
    <mergeCell ref="CE42:CH42"/>
    <mergeCell ref="CI42:CL42"/>
    <mergeCell ref="CM42:CP42"/>
    <mergeCell ref="CQ42:CT42"/>
    <mergeCell ref="CU42:CX42"/>
    <mergeCell ref="DC39:DG39"/>
    <mergeCell ref="X40:AC40"/>
    <mergeCell ref="AX40:BB40"/>
    <mergeCell ref="BC40:BF40"/>
    <mergeCell ref="BG40:BJ40"/>
    <mergeCell ref="BK40:BP40"/>
    <mergeCell ref="BQ40:BV40"/>
    <mergeCell ref="BW40:BZ40"/>
    <mergeCell ref="CA40:CD40"/>
    <mergeCell ref="CE40:CH40"/>
    <mergeCell ref="CE39:CH39"/>
    <mergeCell ref="CI39:CL39"/>
    <mergeCell ref="CM39:CP39"/>
    <mergeCell ref="CQ39:CT39"/>
    <mergeCell ref="CU39:CX39"/>
    <mergeCell ref="CY39:DB39"/>
    <mergeCell ref="X39:AC39"/>
    <mergeCell ref="AX39:BB39"/>
    <mergeCell ref="BC39:BF39"/>
    <mergeCell ref="BG39:BJ39"/>
    <mergeCell ref="BK39:BP39"/>
    <mergeCell ref="BQ39:BV39"/>
    <mergeCell ref="BW39:BZ39"/>
    <mergeCell ref="CA39:CD39"/>
    <mergeCell ref="CA38:CD38"/>
    <mergeCell ref="CU37:CX37"/>
    <mergeCell ref="CY37:DB37"/>
    <mergeCell ref="DC37:DG37"/>
    <mergeCell ref="X38:AC38"/>
    <mergeCell ref="AX38:BB38"/>
    <mergeCell ref="BC38:BF38"/>
    <mergeCell ref="BG38:BJ38"/>
    <mergeCell ref="BK38:BP38"/>
    <mergeCell ref="BQ38:BV38"/>
    <mergeCell ref="BW38:BZ38"/>
    <mergeCell ref="BW37:BZ37"/>
    <mergeCell ref="CA37:CD37"/>
    <mergeCell ref="CE37:CH37"/>
    <mergeCell ref="CI37:CL37"/>
    <mergeCell ref="CM37:CP37"/>
    <mergeCell ref="CQ37:CT37"/>
    <mergeCell ref="CY38:DB38"/>
    <mergeCell ref="DC38:DG38"/>
    <mergeCell ref="CE38:CH38"/>
    <mergeCell ref="CI38:CL38"/>
    <mergeCell ref="CM38:CP38"/>
    <mergeCell ref="CQ38:CT38"/>
    <mergeCell ref="CU38:CX38"/>
    <mergeCell ref="X37:AC37"/>
    <mergeCell ref="AX37:BB37"/>
    <mergeCell ref="BC37:BF37"/>
    <mergeCell ref="BG37:BJ37"/>
    <mergeCell ref="BK37:BP37"/>
    <mergeCell ref="BQ37:BV37"/>
    <mergeCell ref="BK35:BP36"/>
    <mergeCell ref="BQ35:BV36"/>
    <mergeCell ref="BW35:BZ36"/>
    <mergeCell ref="AD37:AI37"/>
    <mergeCell ref="AP37:AS37"/>
    <mergeCell ref="S34:W36"/>
    <mergeCell ref="AX34:DB34"/>
    <mergeCell ref="DC34:DG36"/>
    <mergeCell ref="X35:AC36"/>
    <mergeCell ref="AX35:BB36"/>
    <mergeCell ref="BC35:BF36"/>
    <mergeCell ref="BG35:BJ36"/>
    <mergeCell ref="CM35:CP36"/>
    <mergeCell ref="CQ35:CT36"/>
    <mergeCell ref="CU35:CX36"/>
    <mergeCell ref="CY35:DB36"/>
    <mergeCell ref="CA35:CD36"/>
    <mergeCell ref="CE35:CH36"/>
    <mergeCell ref="CI35:CL36"/>
    <mergeCell ref="AD35:AI36"/>
    <mergeCell ref="AP35:AS36"/>
    <mergeCell ref="X34:AW34"/>
    <mergeCell ref="AD38:AI38"/>
    <mergeCell ref="AD39:AI39"/>
    <mergeCell ref="AD40:AI40"/>
    <mergeCell ref="AD41:AI41"/>
    <mergeCell ref="AD42:AI42"/>
    <mergeCell ref="AD43:AI43"/>
    <mergeCell ref="AD44:AI44"/>
    <mergeCell ref="AD45:AI45"/>
    <mergeCell ref="AJ35:AO36"/>
    <mergeCell ref="AJ37:AO37"/>
    <mergeCell ref="AJ38:AO38"/>
    <mergeCell ref="AJ39:AO39"/>
    <mergeCell ref="AJ40:AO40"/>
    <mergeCell ref="AJ41:AO41"/>
    <mergeCell ref="AJ42:AO42"/>
    <mergeCell ref="AJ43:AO43"/>
    <mergeCell ref="AJ44:AO44"/>
    <mergeCell ref="AJ45:AO45"/>
    <mergeCell ref="AP38:AS38"/>
    <mergeCell ref="AP39:AS39"/>
    <mergeCell ref="AP40:AS40"/>
    <mergeCell ref="AP41:AS41"/>
    <mergeCell ref="AP42:AS42"/>
    <mergeCell ref="AP43:AS43"/>
    <mergeCell ref="AP44:AS44"/>
    <mergeCell ref="AP45:AS45"/>
    <mergeCell ref="AT35:AW36"/>
    <mergeCell ref="AT37:AW37"/>
    <mergeCell ref="AT38:AW38"/>
    <mergeCell ref="AT39:AW39"/>
    <mergeCell ref="AT40:AW40"/>
    <mergeCell ref="AT41:AW41"/>
    <mergeCell ref="AT42:AW42"/>
    <mergeCell ref="AT43:AW43"/>
    <mergeCell ref="AT44:AW44"/>
    <mergeCell ref="AT45:AW45"/>
  </mergeCells>
  <phoneticPr fontId="5"/>
  <pageMargins left="0.78740157480314965" right="0" top="0.47244094488188981" bottom="0" header="0.51181102362204722" footer="0.51181102362204722"/>
  <pageSetup paperSize="9" scale="8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D48"/>
  <sheetViews>
    <sheetView view="pageBreakPreview" topLeftCell="A28" zoomScaleNormal="100" zoomScaleSheetLayoutView="100" workbookViewId="0">
      <selection activeCell="D1" sqref="D1"/>
    </sheetView>
  </sheetViews>
  <sheetFormatPr defaultRowHeight="13.2"/>
  <cols>
    <col min="1" max="1" width="15.77734375" style="116" customWidth="1"/>
    <col min="2" max="2" width="35.21875" style="116" customWidth="1"/>
    <col min="3" max="3" width="33.77734375" style="116" customWidth="1"/>
    <col min="4" max="4" width="11.109375" style="116" customWidth="1"/>
    <col min="5" max="256" width="9" style="116"/>
    <col min="257" max="257" width="15.77734375" style="116" customWidth="1"/>
    <col min="258" max="258" width="33.6640625" style="116" customWidth="1"/>
    <col min="259" max="259" width="33.77734375" style="116" customWidth="1"/>
    <col min="260" max="260" width="11.109375" style="116" customWidth="1"/>
    <col min="261" max="512" width="9" style="116"/>
    <col min="513" max="513" width="15.77734375" style="116" customWidth="1"/>
    <col min="514" max="514" width="33.6640625" style="116" customWidth="1"/>
    <col min="515" max="515" width="33.77734375" style="116" customWidth="1"/>
    <col min="516" max="516" width="11.109375" style="116" customWidth="1"/>
    <col min="517" max="768" width="9" style="116"/>
    <col min="769" max="769" width="15.77734375" style="116" customWidth="1"/>
    <col min="770" max="770" width="33.6640625" style="116" customWidth="1"/>
    <col min="771" max="771" width="33.77734375" style="116" customWidth="1"/>
    <col min="772" max="772" width="11.109375" style="116" customWidth="1"/>
    <col min="773" max="1024" width="9" style="116"/>
    <col min="1025" max="1025" width="15.77734375" style="116" customWidth="1"/>
    <col min="1026" max="1026" width="33.6640625" style="116" customWidth="1"/>
    <col min="1027" max="1027" width="33.77734375" style="116" customWidth="1"/>
    <col min="1028" max="1028" width="11.109375" style="116" customWidth="1"/>
    <col min="1029" max="1280" width="9" style="116"/>
    <col min="1281" max="1281" width="15.77734375" style="116" customWidth="1"/>
    <col min="1282" max="1282" width="33.6640625" style="116" customWidth="1"/>
    <col min="1283" max="1283" width="33.77734375" style="116" customWidth="1"/>
    <col min="1284" max="1284" width="11.109375" style="116" customWidth="1"/>
    <col min="1285" max="1536" width="9" style="116"/>
    <col min="1537" max="1537" width="15.77734375" style="116" customWidth="1"/>
    <col min="1538" max="1538" width="33.6640625" style="116" customWidth="1"/>
    <col min="1539" max="1539" width="33.77734375" style="116" customWidth="1"/>
    <col min="1540" max="1540" width="11.109375" style="116" customWidth="1"/>
    <col min="1541" max="1792" width="9" style="116"/>
    <col min="1793" max="1793" width="15.77734375" style="116" customWidth="1"/>
    <col min="1794" max="1794" width="33.6640625" style="116" customWidth="1"/>
    <col min="1795" max="1795" width="33.77734375" style="116" customWidth="1"/>
    <col min="1796" max="1796" width="11.109375" style="116" customWidth="1"/>
    <col min="1797" max="2048" width="9" style="116"/>
    <col min="2049" max="2049" width="15.77734375" style="116" customWidth="1"/>
    <col min="2050" max="2050" width="33.6640625" style="116" customWidth="1"/>
    <col min="2051" max="2051" width="33.77734375" style="116" customWidth="1"/>
    <col min="2052" max="2052" width="11.109375" style="116" customWidth="1"/>
    <col min="2053" max="2304" width="9" style="116"/>
    <col min="2305" max="2305" width="15.77734375" style="116" customWidth="1"/>
    <col min="2306" max="2306" width="33.6640625" style="116" customWidth="1"/>
    <col min="2307" max="2307" width="33.77734375" style="116" customWidth="1"/>
    <col min="2308" max="2308" width="11.109375" style="116" customWidth="1"/>
    <col min="2309" max="2560" width="9" style="116"/>
    <col min="2561" max="2561" width="15.77734375" style="116" customWidth="1"/>
    <col min="2562" max="2562" width="33.6640625" style="116" customWidth="1"/>
    <col min="2563" max="2563" width="33.77734375" style="116" customWidth="1"/>
    <col min="2564" max="2564" width="11.109375" style="116" customWidth="1"/>
    <col min="2565" max="2816" width="9" style="116"/>
    <col min="2817" max="2817" width="15.77734375" style="116" customWidth="1"/>
    <col min="2818" max="2818" width="33.6640625" style="116" customWidth="1"/>
    <col min="2819" max="2819" width="33.77734375" style="116" customWidth="1"/>
    <col min="2820" max="2820" width="11.109375" style="116" customWidth="1"/>
    <col min="2821" max="3072" width="9" style="116"/>
    <col min="3073" max="3073" width="15.77734375" style="116" customWidth="1"/>
    <col min="3074" max="3074" width="33.6640625" style="116" customWidth="1"/>
    <col min="3075" max="3075" width="33.77734375" style="116" customWidth="1"/>
    <col min="3076" max="3076" width="11.109375" style="116" customWidth="1"/>
    <col min="3077" max="3328" width="9" style="116"/>
    <col min="3329" max="3329" width="15.77734375" style="116" customWidth="1"/>
    <col min="3330" max="3330" width="33.6640625" style="116" customWidth="1"/>
    <col min="3331" max="3331" width="33.77734375" style="116" customWidth="1"/>
    <col min="3332" max="3332" width="11.109375" style="116" customWidth="1"/>
    <col min="3333" max="3584" width="9" style="116"/>
    <col min="3585" max="3585" width="15.77734375" style="116" customWidth="1"/>
    <col min="3586" max="3586" width="33.6640625" style="116" customWidth="1"/>
    <col min="3587" max="3587" width="33.77734375" style="116" customWidth="1"/>
    <col min="3588" max="3588" width="11.109375" style="116" customWidth="1"/>
    <col min="3589" max="3840" width="9" style="116"/>
    <col min="3841" max="3841" width="15.77734375" style="116" customWidth="1"/>
    <col min="3842" max="3842" width="33.6640625" style="116" customWidth="1"/>
    <col min="3843" max="3843" width="33.77734375" style="116" customWidth="1"/>
    <col min="3844" max="3844" width="11.109375" style="116" customWidth="1"/>
    <col min="3845" max="4096" width="9" style="116"/>
    <col min="4097" max="4097" width="15.77734375" style="116" customWidth="1"/>
    <col min="4098" max="4098" width="33.6640625" style="116" customWidth="1"/>
    <col min="4099" max="4099" width="33.77734375" style="116" customWidth="1"/>
    <col min="4100" max="4100" width="11.109375" style="116" customWidth="1"/>
    <col min="4101" max="4352" width="9" style="116"/>
    <col min="4353" max="4353" width="15.77734375" style="116" customWidth="1"/>
    <col min="4354" max="4354" width="33.6640625" style="116" customWidth="1"/>
    <col min="4355" max="4355" width="33.77734375" style="116" customWidth="1"/>
    <col min="4356" max="4356" width="11.109375" style="116" customWidth="1"/>
    <col min="4357" max="4608" width="9" style="116"/>
    <col min="4609" max="4609" width="15.77734375" style="116" customWidth="1"/>
    <col min="4610" max="4610" width="33.6640625" style="116" customWidth="1"/>
    <col min="4611" max="4611" width="33.77734375" style="116" customWidth="1"/>
    <col min="4612" max="4612" width="11.109375" style="116" customWidth="1"/>
    <col min="4613" max="4864" width="9" style="116"/>
    <col min="4865" max="4865" width="15.77734375" style="116" customWidth="1"/>
    <col min="4866" max="4866" width="33.6640625" style="116" customWidth="1"/>
    <col min="4867" max="4867" width="33.77734375" style="116" customWidth="1"/>
    <col min="4868" max="4868" width="11.109375" style="116" customWidth="1"/>
    <col min="4869" max="5120" width="9" style="116"/>
    <col min="5121" max="5121" width="15.77734375" style="116" customWidth="1"/>
    <col min="5122" max="5122" width="33.6640625" style="116" customWidth="1"/>
    <col min="5123" max="5123" width="33.77734375" style="116" customWidth="1"/>
    <col min="5124" max="5124" width="11.109375" style="116" customWidth="1"/>
    <col min="5125" max="5376" width="9" style="116"/>
    <col min="5377" max="5377" width="15.77734375" style="116" customWidth="1"/>
    <col min="5378" max="5378" width="33.6640625" style="116" customWidth="1"/>
    <col min="5379" max="5379" width="33.77734375" style="116" customWidth="1"/>
    <col min="5380" max="5380" width="11.109375" style="116" customWidth="1"/>
    <col min="5381" max="5632" width="9" style="116"/>
    <col min="5633" max="5633" width="15.77734375" style="116" customWidth="1"/>
    <col min="5634" max="5634" width="33.6640625" style="116" customWidth="1"/>
    <col min="5635" max="5635" width="33.77734375" style="116" customWidth="1"/>
    <col min="5636" max="5636" width="11.109375" style="116" customWidth="1"/>
    <col min="5637" max="5888" width="9" style="116"/>
    <col min="5889" max="5889" width="15.77734375" style="116" customWidth="1"/>
    <col min="5890" max="5890" width="33.6640625" style="116" customWidth="1"/>
    <col min="5891" max="5891" width="33.77734375" style="116" customWidth="1"/>
    <col min="5892" max="5892" width="11.109375" style="116" customWidth="1"/>
    <col min="5893" max="6144" width="9" style="116"/>
    <col min="6145" max="6145" width="15.77734375" style="116" customWidth="1"/>
    <col min="6146" max="6146" width="33.6640625" style="116" customWidth="1"/>
    <col min="6147" max="6147" width="33.77734375" style="116" customWidth="1"/>
    <col min="6148" max="6148" width="11.109375" style="116" customWidth="1"/>
    <col min="6149" max="6400" width="9" style="116"/>
    <col min="6401" max="6401" width="15.77734375" style="116" customWidth="1"/>
    <col min="6402" max="6402" width="33.6640625" style="116" customWidth="1"/>
    <col min="6403" max="6403" width="33.77734375" style="116" customWidth="1"/>
    <col min="6404" max="6404" width="11.109375" style="116" customWidth="1"/>
    <col min="6405" max="6656" width="9" style="116"/>
    <col min="6657" max="6657" width="15.77734375" style="116" customWidth="1"/>
    <col min="6658" max="6658" width="33.6640625" style="116" customWidth="1"/>
    <col min="6659" max="6659" width="33.77734375" style="116" customWidth="1"/>
    <col min="6660" max="6660" width="11.109375" style="116" customWidth="1"/>
    <col min="6661" max="6912" width="9" style="116"/>
    <col min="6913" max="6913" width="15.77734375" style="116" customWidth="1"/>
    <col min="6914" max="6914" width="33.6640625" style="116" customWidth="1"/>
    <col min="6915" max="6915" width="33.77734375" style="116" customWidth="1"/>
    <col min="6916" max="6916" width="11.109375" style="116" customWidth="1"/>
    <col min="6917" max="7168" width="9" style="116"/>
    <col min="7169" max="7169" width="15.77734375" style="116" customWidth="1"/>
    <col min="7170" max="7170" width="33.6640625" style="116" customWidth="1"/>
    <col min="7171" max="7171" width="33.77734375" style="116" customWidth="1"/>
    <col min="7172" max="7172" width="11.109375" style="116" customWidth="1"/>
    <col min="7173" max="7424" width="9" style="116"/>
    <col min="7425" max="7425" width="15.77734375" style="116" customWidth="1"/>
    <col min="7426" max="7426" width="33.6640625" style="116" customWidth="1"/>
    <col min="7427" max="7427" width="33.77734375" style="116" customWidth="1"/>
    <col min="7428" max="7428" width="11.109375" style="116" customWidth="1"/>
    <col min="7429" max="7680" width="9" style="116"/>
    <col min="7681" max="7681" width="15.77734375" style="116" customWidth="1"/>
    <col min="7682" max="7682" width="33.6640625" style="116" customWidth="1"/>
    <col min="7683" max="7683" width="33.77734375" style="116" customWidth="1"/>
    <col min="7684" max="7684" width="11.109375" style="116" customWidth="1"/>
    <col min="7685" max="7936" width="9" style="116"/>
    <col min="7937" max="7937" width="15.77734375" style="116" customWidth="1"/>
    <col min="7938" max="7938" width="33.6640625" style="116" customWidth="1"/>
    <col min="7939" max="7939" width="33.77734375" style="116" customWidth="1"/>
    <col min="7940" max="7940" width="11.109375" style="116" customWidth="1"/>
    <col min="7941" max="8192" width="9" style="116"/>
    <col min="8193" max="8193" width="15.77734375" style="116" customWidth="1"/>
    <col min="8194" max="8194" width="33.6640625" style="116" customWidth="1"/>
    <col min="8195" max="8195" width="33.77734375" style="116" customWidth="1"/>
    <col min="8196" max="8196" width="11.109375" style="116" customWidth="1"/>
    <col min="8197" max="8448" width="9" style="116"/>
    <col min="8449" max="8449" width="15.77734375" style="116" customWidth="1"/>
    <col min="8450" max="8450" width="33.6640625" style="116" customWidth="1"/>
    <col min="8451" max="8451" width="33.77734375" style="116" customWidth="1"/>
    <col min="8452" max="8452" width="11.109375" style="116" customWidth="1"/>
    <col min="8453" max="8704" width="9" style="116"/>
    <col min="8705" max="8705" width="15.77734375" style="116" customWidth="1"/>
    <col min="8706" max="8706" width="33.6640625" style="116" customWidth="1"/>
    <col min="8707" max="8707" width="33.77734375" style="116" customWidth="1"/>
    <col min="8708" max="8708" width="11.109375" style="116" customWidth="1"/>
    <col min="8709" max="8960" width="9" style="116"/>
    <col min="8961" max="8961" width="15.77734375" style="116" customWidth="1"/>
    <col min="8962" max="8962" width="33.6640625" style="116" customWidth="1"/>
    <col min="8963" max="8963" width="33.77734375" style="116" customWidth="1"/>
    <col min="8964" max="8964" width="11.109375" style="116" customWidth="1"/>
    <col min="8965" max="9216" width="9" style="116"/>
    <col min="9217" max="9217" width="15.77734375" style="116" customWidth="1"/>
    <col min="9218" max="9218" width="33.6640625" style="116" customWidth="1"/>
    <col min="9219" max="9219" width="33.77734375" style="116" customWidth="1"/>
    <col min="9220" max="9220" width="11.109375" style="116" customWidth="1"/>
    <col min="9221" max="9472" width="9" style="116"/>
    <col min="9473" max="9473" width="15.77734375" style="116" customWidth="1"/>
    <col min="9474" max="9474" width="33.6640625" style="116" customWidth="1"/>
    <col min="9475" max="9475" width="33.77734375" style="116" customWidth="1"/>
    <col min="9476" max="9476" width="11.109375" style="116" customWidth="1"/>
    <col min="9477" max="9728" width="9" style="116"/>
    <col min="9729" max="9729" width="15.77734375" style="116" customWidth="1"/>
    <col min="9730" max="9730" width="33.6640625" style="116" customWidth="1"/>
    <col min="9731" max="9731" width="33.77734375" style="116" customWidth="1"/>
    <col min="9732" max="9732" width="11.109375" style="116" customWidth="1"/>
    <col min="9733" max="9984" width="9" style="116"/>
    <col min="9985" max="9985" width="15.77734375" style="116" customWidth="1"/>
    <col min="9986" max="9986" width="33.6640625" style="116" customWidth="1"/>
    <col min="9987" max="9987" width="33.77734375" style="116" customWidth="1"/>
    <col min="9988" max="9988" width="11.109375" style="116" customWidth="1"/>
    <col min="9989" max="10240" width="9" style="116"/>
    <col min="10241" max="10241" width="15.77734375" style="116" customWidth="1"/>
    <col min="10242" max="10242" width="33.6640625" style="116" customWidth="1"/>
    <col min="10243" max="10243" width="33.77734375" style="116" customWidth="1"/>
    <col min="10244" max="10244" width="11.109375" style="116" customWidth="1"/>
    <col min="10245" max="10496" width="9" style="116"/>
    <col min="10497" max="10497" width="15.77734375" style="116" customWidth="1"/>
    <col min="10498" max="10498" width="33.6640625" style="116" customWidth="1"/>
    <col min="10499" max="10499" width="33.77734375" style="116" customWidth="1"/>
    <col min="10500" max="10500" width="11.109375" style="116" customWidth="1"/>
    <col min="10501" max="10752" width="9" style="116"/>
    <col min="10753" max="10753" width="15.77734375" style="116" customWidth="1"/>
    <col min="10754" max="10754" width="33.6640625" style="116" customWidth="1"/>
    <col min="10755" max="10755" width="33.77734375" style="116" customWidth="1"/>
    <col min="10756" max="10756" width="11.109375" style="116" customWidth="1"/>
    <col min="10757" max="11008" width="9" style="116"/>
    <col min="11009" max="11009" width="15.77734375" style="116" customWidth="1"/>
    <col min="11010" max="11010" width="33.6640625" style="116" customWidth="1"/>
    <col min="11011" max="11011" width="33.77734375" style="116" customWidth="1"/>
    <col min="11012" max="11012" width="11.109375" style="116" customWidth="1"/>
    <col min="11013" max="11264" width="9" style="116"/>
    <col min="11265" max="11265" width="15.77734375" style="116" customWidth="1"/>
    <col min="11266" max="11266" width="33.6640625" style="116" customWidth="1"/>
    <col min="11267" max="11267" width="33.77734375" style="116" customWidth="1"/>
    <col min="11268" max="11268" width="11.109375" style="116" customWidth="1"/>
    <col min="11269" max="11520" width="9" style="116"/>
    <col min="11521" max="11521" width="15.77734375" style="116" customWidth="1"/>
    <col min="11522" max="11522" width="33.6640625" style="116" customWidth="1"/>
    <col min="11523" max="11523" width="33.77734375" style="116" customWidth="1"/>
    <col min="11524" max="11524" width="11.109375" style="116" customWidth="1"/>
    <col min="11525" max="11776" width="9" style="116"/>
    <col min="11777" max="11777" width="15.77734375" style="116" customWidth="1"/>
    <col min="11778" max="11778" width="33.6640625" style="116" customWidth="1"/>
    <col min="11779" max="11779" width="33.77734375" style="116" customWidth="1"/>
    <col min="11780" max="11780" width="11.109375" style="116" customWidth="1"/>
    <col min="11781" max="12032" width="9" style="116"/>
    <col min="12033" max="12033" width="15.77734375" style="116" customWidth="1"/>
    <col min="12034" max="12034" width="33.6640625" style="116" customWidth="1"/>
    <col min="12035" max="12035" width="33.77734375" style="116" customWidth="1"/>
    <col min="12036" max="12036" width="11.109375" style="116" customWidth="1"/>
    <col min="12037" max="12288" width="9" style="116"/>
    <col min="12289" max="12289" width="15.77734375" style="116" customWidth="1"/>
    <col min="12290" max="12290" width="33.6640625" style="116" customWidth="1"/>
    <col min="12291" max="12291" width="33.77734375" style="116" customWidth="1"/>
    <col min="12292" max="12292" width="11.109375" style="116" customWidth="1"/>
    <col min="12293" max="12544" width="9" style="116"/>
    <col min="12545" max="12545" width="15.77734375" style="116" customWidth="1"/>
    <col min="12546" max="12546" width="33.6640625" style="116" customWidth="1"/>
    <col min="12547" max="12547" width="33.77734375" style="116" customWidth="1"/>
    <col min="12548" max="12548" width="11.109375" style="116" customWidth="1"/>
    <col min="12549" max="12800" width="9" style="116"/>
    <col min="12801" max="12801" width="15.77734375" style="116" customWidth="1"/>
    <col min="12802" max="12802" width="33.6640625" style="116" customWidth="1"/>
    <col min="12803" max="12803" width="33.77734375" style="116" customWidth="1"/>
    <col min="12804" max="12804" width="11.109375" style="116" customWidth="1"/>
    <col min="12805" max="13056" width="9" style="116"/>
    <col min="13057" max="13057" width="15.77734375" style="116" customWidth="1"/>
    <col min="13058" max="13058" width="33.6640625" style="116" customWidth="1"/>
    <col min="13059" max="13059" width="33.77734375" style="116" customWidth="1"/>
    <col min="13060" max="13060" width="11.109375" style="116" customWidth="1"/>
    <col min="13061" max="13312" width="9" style="116"/>
    <col min="13313" max="13313" width="15.77734375" style="116" customWidth="1"/>
    <col min="13314" max="13314" width="33.6640625" style="116" customWidth="1"/>
    <col min="13315" max="13315" width="33.77734375" style="116" customWidth="1"/>
    <col min="13316" max="13316" width="11.109375" style="116" customWidth="1"/>
    <col min="13317" max="13568" width="9" style="116"/>
    <col min="13569" max="13569" width="15.77734375" style="116" customWidth="1"/>
    <col min="13570" max="13570" width="33.6640625" style="116" customWidth="1"/>
    <col min="13571" max="13571" width="33.77734375" style="116" customWidth="1"/>
    <col min="13572" max="13572" width="11.109375" style="116" customWidth="1"/>
    <col min="13573" max="13824" width="9" style="116"/>
    <col min="13825" max="13825" width="15.77734375" style="116" customWidth="1"/>
    <col min="13826" max="13826" width="33.6640625" style="116" customWidth="1"/>
    <col min="13827" max="13827" width="33.77734375" style="116" customWidth="1"/>
    <col min="13828" max="13828" width="11.109375" style="116" customWidth="1"/>
    <col min="13829" max="14080" width="9" style="116"/>
    <col min="14081" max="14081" width="15.77734375" style="116" customWidth="1"/>
    <col min="14082" max="14082" width="33.6640625" style="116" customWidth="1"/>
    <col min="14083" max="14083" width="33.77734375" style="116" customWidth="1"/>
    <col min="14084" max="14084" width="11.109375" style="116" customWidth="1"/>
    <col min="14085" max="14336" width="9" style="116"/>
    <col min="14337" max="14337" width="15.77734375" style="116" customWidth="1"/>
    <col min="14338" max="14338" width="33.6640625" style="116" customWidth="1"/>
    <col min="14339" max="14339" width="33.77734375" style="116" customWidth="1"/>
    <col min="14340" max="14340" width="11.109375" style="116" customWidth="1"/>
    <col min="14341" max="14592" width="9" style="116"/>
    <col min="14593" max="14593" width="15.77734375" style="116" customWidth="1"/>
    <col min="14594" max="14594" width="33.6640625" style="116" customWidth="1"/>
    <col min="14595" max="14595" width="33.77734375" style="116" customWidth="1"/>
    <col min="14596" max="14596" width="11.109375" style="116" customWidth="1"/>
    <col min="14597" max="14848" width="9" style="116"/>
    <col min="14849" max="14849" width="15.77734375" style="116" customWidth="1"/>
    <col min="14850" max="14850" width="33.6640625" style="116" customWidth="1"/>
    <col min="14851" max="14851" width="33.77734375" style="116" customWidth="1"/>
    <col min="14852" max="14852" width="11.109375" style="116" customWidth="1"/>
    <col min="14853" max="15104" width="9" style="116"/>
    <col min="15105" max="15105" width="15.77734375" style="116" customWidth="1"/>
    <col min="15106" max="15106" width="33.6640625" style="116" customWidth="1"/>
    <col min="15107" max="15107" width="33.77734375" style="116" customWidth="1"/>
    <col min="15108" max="15108" width="11.109375" style="116" customWidth="1"/>
    <col min="15109" max="15360" width="9" style="116"/>
    <col min="15361" max="15361" width="15.77734375" style="116" customWidth="1"/>
    <col min="15362" max="15362" width="33.6640625" style="116" customWidth="1"/>
    <col min="15363" max="15363" width="33.77734375" style="116" customWidth="1"/>
    <col min="15364" max="15364" width="11.109375" style="116" customWidth="1"/>
    <col min="15365" max="15616" width="9" style="116"/>
    <col min="15617" max="15617" width="15.77734375" style="116" customWidth="1"/>
    <col min="15618" max="15618" width="33.6640625" style="116" customWidth="1"/>
    <col min="15619" max="15619" width="33.77734375" style="116" customWidth="1"/>
    <col min="15620" max="15620" width="11.109375" style="116" customWidth="1"/>
    <col min="15621" max="15872" width="9" style="116"/>
    <col min="15873" max="15873" width="15.77734375" style="116" customWidth="1"/>
    <col min="15874" max="15874" width="33.6640625" style="116" customWidth="1"/>
    <col min="15875" max="15875" width="33.77734375" style="116" customWidth="1"/>
    <col min="15876" max="15876" width="11.109375" style="116" customWidth="1"/>
    <col min="15877" max="16128" width="9" style="116"/>
    <col min="16129" max="16129" width="15.77734375" style="116" customWidth="1"/>
    <col min="16130" max="16130" width="33.6640625" style="116" customWidth="1"/>
    <col min="16131" max="16131" width="33.77734375" style="116" customWidth="1"/>
    <col min="16132" max="16132" width="11.109375" style="116" customWidth="1"/>
    <col min="16133" max="16384" width="9" style="116"/>
  </cols>
  <sheetData>
    <row r="1" spans="1:4">
      <c r="D1" s="117" t="s">
        <v>680</v>
      </c>
    </row>
    <row r="2" spans="1:4" ht="15" thickBot="1">
      <c r="A2" s="1476" t="s">
        <v>405</v>
      </c>
      <c r="B2" s="1476"/>
      <c r="C2" s="1476"/>
      <c r="D2" s="1476"/>
    </row>
    <row r="3" spans="1:4" ht="15" customHeight="1">
      <c r="A3" s="118" t="s">
        <v>100</v>
      </c>
      <c r="B3" s="1477"/>
      <c r="C3" s="1477"/>
      <c r="D3" s="1478"/>
    </row>
    <row r="4" spans="1:4" ht="15" customHeight="1" thickBot="1">
      <c r="A4" s="119" t="s">
        <v>101</v>
      </c>
      <c r="B4" s="1479"/>
      <c r="C4" s="1480"/>
      <c r="D4" s="1481"/>
    </row>
    <row r="5" spans="1:4" ht="15" customHeight="1" thickBot="1"/>
    <row r="6" spans="1:4" ht="15" customHeight="1" thickBot="1">
      <c r="A6" s="1482" t="s">
        <v>6</v>
      </c>
      <c r="B6" s="1483"/>
      <c r="C6" s="1484" t="s">
        <v>102</v>
      </c>
      <c r="D6" s="1485"/>
    </row>
    <row r="7" spans="1:4" ht="15" customHeight="1" thickTop="1">
      <c r="A7" s="1472" t="s">
        <v>103</v>
      </c>
      <c r="B7" s="1473"/>
      <c r="C7" s="1474" t="s">
        <v>104</v>
      </c>
      <c r="D7" s="1475"/>
    </row>
    <row r="8" spans="1:4" ht="15" customHeight="1">
      <c r="A8" s="1486" t="s">
        <v>105</v>
      </c>
      <c r="B8" s="1487"/>
      <c r="C8" s="1488" t="s">
        <v>273</v>
      </c>
      <c r="D8" s="1489"/>
    </row>
    <row r="9" spans="1:4" ht="30" customHeight="1">
      <c r="A9" s="1490" t="s">
        <v>106</v>
      </c>
      <c r="B9" s="1491"/>
      <c r="C9" s="1488" t="s">
        <v>274</v>
      </c>
      <c r="D9" s="1489"/>
    </row>
    <row r="10" spans="1:4" ht="15" customHeight="1">
      <c r="A10" s="1492" t="s">
        <v>107</v>
      </c>
      <c r="B10" s="1488"/>
      <c r="C10" s="1488" t="s">
        <v>108</v>
      </c>
      <c r="D10" s="1489"/>
    </row>
    <row r="11" spans="1:4" ht="15" customHeight="1">
      <c r="A11" s="1490" t="s">
        <v>109</v>
      </c>
      <c r="B11" s="1488"/>
      <c r="C11" s="1493" t="s">
        <v>275</v>
      </c>
      <c r="D11" s="1494"/>
    </row>
    <row r="12" spans="1:4" ht="15" customHeight="1">
      <c r="A12" s="1495" t="s">
        <v>110</v>
      </c>
      <c r="B12" s="1496"/>
      <c r="C12" s="1488" t="s">
        <v>111</v>
      </c>
      <c r="D12" s="1489"/>
    </row>
    <row r="13" spans="1:4" ht="15" customHeight="1">
      <c r="A13" s="1497"/>
      <c r="B13" s="1498"/>
      <c r="C13" s="1488" t="s">
        <v>112</v>
      </c>
      <c r="D13" s="1489"/>
    </row>
    <row r="14" spans="1:4" ht="15" customHeight="1">
      <c r="A14" s="1497"/>
      <c r="B14" s="1498"/>
      <c r="C14" s="1488" t="s">
        <v>113</v>
      </c>
      <c r="D14" s="1489"/>
    </row>
    <row r="15" spans="1:4" ht="15" customHeight="1">
      <c r="A15" s="1497"/>
      <c r="B15" s="1498"/>
      <c r="C15" s="1488" t="s">
        <v>114</v>
      </c>
      <c r="D15" s="1489"/>
    </row>
    <row r="16" spans="1:4" ht="15" customHeight="1">
      <c r="A16" s="1499"/>
      <c r="B16" s="1500"/>
      <c r="C16" s="1488" t="s">
        <v>115</v>
      </c>
      <c r="D16" s="1489"/>
    </row>
    <row r="17" spans="1:4" ht="15" customHeight="1">
      <c r="A17" s="1492" t="s">
        <v>116</v>
      </c>
      <c r="B17" s="1488"/>
      <c r="C17" s="1493" t="s">
        <v>276</v>
      </c>
      <c r="D17" s="1494"/>
    </row>
    <row r="18" spans="1:4" ht="30" customHeight="1">
      <c r="A18" s="1486" t="s">
        <v>430</v>
      </c>
      <c r="B18" s="1487"/>
      <c r="C18" s="1491" t="s">
        <v>117</v>
      </c>
      <c r="D18" s="1501"/>
    </row>
    <row r="19" spans="1:4" ht="15" customHeight="1">
      <c r="A19" s="1492" t="s">
        <v>118</v>
      </c>
      <c r="B19" s="1488"/>
      <c r="C19" s="1493" t="s">
        <v>277</v>
      </c>
      <c r="D19" s="1494"/>
    </row>
    <row r="20" spans="1:4" ht="15" customHeight="1">
      <c r="A20" s="1492" t="s">
        <v>119</v>
      </c>
      <c r="B20" s="1488"/>
      <c r="C20" s="1493" t="s">
        <v>278</v>
      </c>
      <c r="D20" s="1494"/>
    </row>
    <row r="21" spans="1:4" ht="15" customHeight="1">
      <c r="A21" s="1492" t="s">
        <v>120</v>
      </c>
      <c r="B21" s="1488"/>
      <c r="C21" s="1493" t="s">
        <v>279</v>
      </c>
      <c r="D21" s="1494"/>
    </row>
    <row r="22" spans="1:4" ht="30" customHeight="1">
      <c r="A22" s="1486" t="s">
        <v>431</v>
      </c>
      <c r="B22" s="1502"/>
      <c r="C22" s="1503"/>
      <c r="D22" s="1504"/>
    </row>
    <row r="23" spans="1:4" ht="45" customHeight="1">
      <c r="A23" s="1505" t="s">
        <v>432</v>
      </c>
      <c r="B23" s="1506"/>
      <c r="C23" s="1503" t="s">
        <v>121</v>
      </c>
      <c r="D23" s="1504"/>
    </row>
    <row r="24" spans="1:4" ht="15" customHeight="1">
      <c r="A24" s="1490" t="s">
        <v>122</v>
      </c>
      <c r="B24" s="1491"/>
      <c r="C24" s="1493" t="s">
        <v>280</v>
      </c>
      <c r="D24" s="1494"/>
    </row>
    <row r="25" spans="1:4" ht="15" customHeight="1">
      <c r="A25" s="1490" t="s">
        <v>123</v>
      </c>
      <c r="B25" s="1491"/>
      <c r="C25" s="1493" t="s">
        <v>124</v>
      </c>
      <c r="D25" s="1494"/>
    </row>
    <row r="26" spans="1:4" ht="15" customHeight="1">
      <c r="A26" s="1507" t="s">
        <v>125</v>
      </c>
      <c r="B26" s="1508"/>
      <c r="C26" s="1509" t="s">
        <v>281</v>
      </c>
      <c r="D26" s="1510"/>
    </row>
    <row r="27" spans="1:4" ht="75" customHeight="1">
      <c r="A27" s="1490" t="s">
        <v>436</v>
      </c>
      <c r="B27" s="1488"/>
      <c r="C27" s="1503" t="s">
        <v>121</v>
      </c>
      <c r="D27" s="1504"/>
    </row>
    <row r="28" spans="1:4" ht="60" customHeight="1">
      <c r="A28" s="1490" t="s">
        <v>433</v>
      </c>
      <c r="B28" s="1491"/>
      <c r="C28" s="1503" t="s">
        <v>121</v>
      </c>
      <c r="D28" s="1504"/>
    </row>
    <row r="29" spans="1:4" ht="30" customHeight="1">
      <c r="A29" s="1490" t="s">
        <v>126</v>
      </c>
      <c r="B29" s="1491"/>
      <c r="C29" s="1503" t="s">
        <v>121</v>
      </c>
      <c r="D29" s="1504"/>
    </row>
    <row r="30" spans="1:4" ht="45" customHeight="1">
      <c r="A30" s="1490" t="s">
        <v>127</v>
      </c>
      <c r="B30" s="1491"/>
      <c r="C30" s="1503" t="s">
        <v>121</v>
      </c>
      <c r="D30" s="1504"/>
    </row>
    <row r="31" spans="1:4" ht="45" customHeight="1">
      <c r="A31" s="1490" t="s">
        <v>434</v>
      </c>
      <c r="B31" s="1491"/>
      <c r="C31" s="1503" t="s">
        <v>121</v>
      </c>
      <c r="D31" s="1504"/>
    </row>
    <row r="32" spans="1:4" ht="15" customHeight="1">
      <c r="A32" s="1492" t="s">
        <v>128</v>
      </c>
      <c r="B32" s="1488"/>
      <c r="C32" s="1503" t="s">
        <v>129</v>
      </c>
      <c r="D32" s="1504"/>
    </row>
    <row r="33" spans="1:4" ht="15" customHeight="1">
      <c r="A33" s="120" t="s">
        <v>130</v>
      </c>
      <c r="B33" s="121"/>
      <c r="C33" s="1503" t="s">
        <v>129</v>
      </c>
      <c r="D33" s="1504"/>
    </row>
    <row r="34" spans="1:4" ht="15" customHeight="1">
      <c r="A34" s="1514" t="s">
        <v>435</v>
      </c>
      <c r="B34" s="1515"/>
      <c r="C34" s="1520" t="s">
        <v>131</v>
      </c>
      <c r="D34" s="1521"/>
    </row>
    <row r="35" spans="1:4" ht="15" customHeight="1">
      <c r="A35" s="1516"/>
      <c r="B35" s="1517"/>
      <c r="C35" s="1520" t="s">
        <v>132</v>
      </c>
      <c r="D35" s="1521"/>
    </row>
    <row r="36" spans="1:4" ht="15" customHeight="1">
      <c r="A36" s="1516"/>
      <c r="B36" s="1517"/>
      <c r="C36" s="1520" t="s">
        <v>133</v>
      </c>
      <c r="D36" s="1521"/>
    </row>
    <row r="37" spans="1:4" ht="15" customHeight="1">
      <c r="A37" s="1516"/>
      <c r="B37" s="1517"/>
      <c r="C37" s="1520" t="s">
        <v>134</v>
      </c>
      <c r="D37" s="1521"/>
    </row>
    <row r="38" spans="1:4" ht="15" customHeight="1">
      <c r="A38" s="1516"/>
      <c r="B38" s="1517"/>
      <c r="C38" s="1520" t="s">
        <v>135</v>
      </c>
      <c r="D38" s="1521"/>
    </row>
    <row r="39" spans="1:4" ht="15" customHeight="1" thickBot="1">
      <c r="A39" s="1518"/>
      <c r="B39" s="1519"/>
      <c r="C39" s="1522" t="s">
        <v>136</v>
      </c>
      <c r="D39" s="1523"/>
    </row>
    <row r="40" spans="1:4" ht="15" customHeight="1">
      <c r="A40" s="144" t="s">
        <v>282</v>
      </c>
      <c r="B40" s="144"/>
      <c r="C40" s="145"/>
    </row>
    <row r="41" spans="1:4" ht="15" customHeight="1">
      <c r="A41" s="1511" t="s">
        <v>283</v>
      </c>
      <c r="B41" s="1511"/>
      <c r="C41" s="1511"/>
      <c r="D41" s="1511"/>
    </row>
    <row r="42" spans="1:4" ht="15" customHeight="1">
      <c r="A42" s="1511" t="s">
        <v>284</v>
      </c>
      <c r="B42" s="1511"/>
      <c r="C42" s="1511"/>
      <c r="D42" s="1511"/>
    </row>
    <row r="43" spans="1:4" ht="15" customHeight="1">
      <c r="A43" s="1512" t="s">
        <v>686</v>
      </c>
      <c r="B43" s="1512"/>
      <c r="C43" s="1512"/>
      <c r="D43" s="1512"/>
    </row>
    <row r="44" spans="1:4" ht="15" customHeight="1"/>
    <row r="45" spans="1:4">
      <c r="A45" s="1513" t="s">
        <v>782</v>
      </c>
      <c r="B45" s="1513"/>
      <c r="C45" s="1513"/>
      <c r="D45" s="1513"/>
    </row>
    <row r="46" spans="1:4">
      <c r="C46" s="122"/>
      <c r="D46" s="372" t="str">
        <f>様式7!$F$4</f>
        <v>○○○○○○○○○○○ＥＳＣＯ事業</v>
      </c>
    </row>
    <row r="47" spans="1:4">
      <c r="C47" s="122"/>
    </row>
    <row r="48" spans="1:4">
      <c r="C48" s="122"/>
    </row>
  </sheetData>
  <mergeCells count="65">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1:B11"/>
    <mergeCell ref="C11:D11"/>
    <mergeCell ref="A12:B16"/>
    <mergeCell ref="C12:D12"/>
    <mergeCell ref="C13:D13"/>
    <mergeCell ref="C14:D14"/>
    <mergeCell ref="C15:D15"/>
    <mergeCell ref="C16:D16"/>
    <mergeCell ref="A8:B8"/>
    <mergeCell ref="C8:D8"/>
    <mergeCell ref="A9:B9"/>
    <mergeCell ref="C9:D9"/>
    <mergeCell ref="A10:B10"/>
    <mergeCell ref="C10:D10"/>
    <mergeCell ref="A7:B7"/>
    <mergeCell ref="C7:D7"/>
    <mergeCell ref="A2:D2"/>
    <mergeCell ref="B3:D3"/>
    <mergeCell ref="B4:D4"/>
    <mergeCell ref="A6:B6"/>
    <mergeCell ref="C6:D6"/>
  </mergeCells>
  <phoneticPr fontId="5"/>
  <pageMargins left="0.70866141732283472" right="0" top="0.55118110236220474" bottom="0" header="0.31496062992125984" footer="0.31496062992125984"/>
  <pageSetup paperSize="9" scale="91" fitToWidth="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P41"/>
  <sheetViews>
    <sheetView view="pageBreakPreview" zoomScale="90" zoomScaleNormal="70" zoomScaleSheetLayoutView="90" workbookViewId="0">
      <selection activeCell="M2" sqref="M2"/>
    </sheetView>
  </sheetViews>
  <sheetFormatPr defaultRowHeight="13.2"/>
  <cols>
    <col min="1" max="1" width="5.77734375" style="128" bestFit="1" customWidth="1"/>
    <col min="2" max="2" width="14" style="128" customWidth="1"/>
    <col min="3" max="3" width="15.21875" style="128" customWidth="1"/>
    <col min="4" max="8" width="9.6640625" style="128" customWidth="1"/>
    <col min="9" max="9" width="19.6640625" style="128" customWidth="1"/>
    <col min="10" max="11" width="9.6640625" style="128" customWidth="1"/>
    <col min="12" max="12" width="12.109375" style="123" customWidth="1"/>
    <col min="13" max="13" width="13.109375" style="123" customWidth="1"/>
    <col min="14" max="14" width="9" style="123"/>
    <col min="15" max="15" width="22.77734375" style="123" bestFit="1" customWidth="1"/>
    <col min="16" max="16" width="16.6640625" style="123" bestFit="1" customWidth="1"/>
    <col min="17" max="256" width="9" style="123"/>
    <col min="257" max="257" width="5.77734375" style="123" bestFit="1" customWidth="1"/>
    <col min="258" max="258" width="11.88671875" style="123" bestFit="1" customWidth="1"/>
    <col min="259" max="259" width="22.77734375" style="123" bestFit="1" customWidth="1"/>
    <col min="260" max="264" width="9.6640625" style="123" customWidth="1"/>
    <col min="265" max="265" width="24.77734375" style="123" bestFit="1" customWidth="1"/>
    <col min="266" max="267" width="9.6640625" style="123" customWidth="1"/>
    <col min="268" max="268" width="54.109375" style="123" customWidth="1"/>
    <col min="269" max="269" width="13.109375" style="123" customWidth="1"/>
    <col min="270" max="270" width="9" style="123"/>
    <col min="271" max="271" width="22.77734375" style="123" bestFit="1" customWidth="1"/>
    <col min="272" max="272" width="16.6640625" style="123" bestFit="1" customWidth="1"/>
    <col min="273" max="512" width="9" style="123"/>
    <col min="513" max="513" width="5.77734375" style="123" bestFit="1" customWidth="1"/>
    <col min="514" max="514" width="11.88671875" style="123" bestFit="1" customWidth="1"/>
    <col min="515" max="515" width="22.77734375" style="123" bestFit="1" customWidth="1"/>
    <col min="516" max="520" width="9.6640625" style="123" customWidth="1"/>
    <col min="521" max="521" width="24.77734375" style="123" bestFit="1" customWidth="1"/>
    <col min="522" max="523" width="9.6640625" style="123" customWidth="1"/>
    <col min="524" max="524" width="54.109375" style="123" customWidth="1"/>
    <col min="525" max="525" width="13.109375" style="123" customWidth="1"/>
    <col min="526" max="526" width="9" style="123"/>
    <col min="527" max="527" width="22.77734375" style="123" bestFit="1" customWidth="1"/>
    <col min="528" max="528" width="16.6640625" style="123" bestFit="1" customWidth="1"/>
    <col min="529" max="768" width="9" style="123"/>
    <col min="769" max="769" width="5.77734375" style="123" bestFit="1" customWidth="1"/>
    <col min="770" max="770" width="11.88671875" style="123" bestFit="1" customWidth="1"/>
    <col min="771" max="771" width="22.77734375" style="123" bestFit="1" customWidth="1"/>
    <col min="772" max="776" width="9.6640625" style="123" customWidth="1"/>
    <col min="777" max="777" width="24.77734375" style="123" bestFit="1" customWidth="1"/>
    <col min="778" max="779" width="9.6640625" style="123" customWidth="1"/>
    <col min="780" max="780" width="54.109375" style="123" customWidth="1"/>
    <col min="781" max="781" width="13.109375" style="123" customWidth="1"/>
    <col min="782" max="782" width="9" style="123"/>
    <col min="783" max="783" width="22.77734375" style="123" bestFit="1" customWidth="1"/>
    <col min="784" max="784" width="16.6640625" style="123" bestFit="1" customWidth="1"/>
    <col min="785" max="1024" width="9" style="123"/>
    <col min="1025" max="1025" width="5.77734375" style="123" bestFit="1" customWidth="1"/>
    <col min="1026" max="1026" width="11.88671875" style="123" bestFit="1" customWidth="1"/>
    <col min="1027" max="1027" width="22.77734375" style="123" bestFit="1" customWidth="1"/>
    <col min="1028" max="1032" width="9.6640625" style="123" customWidth="1"/>
    <col min="1033" max="1033" width="24.77734375" style="123" bestFit="1" customWidth="1"/>
    <col min="1034" max="1035" width="9.6640625" style="123" customWidth="1"/>
    <col min="1036" max="1036" width="54.109375" style="123" customWidth="1"/>
    <col min="1037" max="1037" width="13.109375" style="123" customWidth="1"/>
    <col min="1038" max="1038" width="9" style="123"/>
    <col min="1039" max="1039" width="22.77734375" style="123" bestFit="1" customWidth="1"/>
    <col min="1040" max="1040" width="16.6640625" style="123" bestFit="1" customWidth="1"/>
    <col min="1041" max="1280" width="9" style="123"/>
    <col min="1281" max="1281" width="5.77734375" style="123" bestFit="1" customWidth="1"/>
    <col min="1282" max="1282" width="11.88671875" style="123" bestFit="1" customWidth="1"/>
    <col min="1283" max="1283" width="22.77734375" style="123" bestFit="1" customWidth="1"/>
    <col min="1284" max="1288" width="9.6640625" style="123" customWidth="1"/>
    <col min="1289" max="1289" width="24.77734375" style="123" bestFit="1" customWidth="1"/>
    <col min="1290" max="1291" width="9.6640625" style="123" customWidth="1"/>
    <col min="1292" max="1292" width="54.109375" style="123" customWidth="1"/>
    <col min="1293" max="1293" width="13.109375" style="123" customWidth="1"/>
    <col min="1294" max="1294" width="9" style="123"/>
    <col min="1295" max="1295" width="22.77734375" style="123" bestFit="1" customWidth="1"/>
    <col min="1296" max="1296" width="16.6640625" style="123" bestFit="1" customWidth="1"/>
    <col min="1297" max="1536" width="9" style="123"/>
    <col min="1537" max="1537" width="5.77734375" style="123" bestFit="1" customWidth="1"/>
    <col min="1538" max="1538" width="11.88671875" style="123" bestFit="1" customWidth="1"/>
    <col min="1539" max="1539" width="22.77734375" style="123" bestFit="1" customWidth="1"/>
    <col min="1540" max="1544" width="9.6640625" style="123" customWidth="1"/>
    <col min="1545" max="1545" width="24.77734375" style="123" bestFit="1" customWidth="1"/>
    <col min="1546" max="1547" width="9.6640625" style="123" customWidth="1"/>
    <col min="1548" max="1548" width="54.109375" style="123" customWidth="1"/>
    <col min="1549" max="1549" width="13.109375" style="123" customWidth="1"/>
    <col min="1550" max="1550" width="9" style="123"/>
    <col min="1551" max="1551" width="22.77734375" style="123" bestFit="1" customWidth="1"/>
    <col min="1552" max="1552" width="16.6640625" style="123" bestFit="1" customWidth="1"/>
    <col min="1553" max="1792" width="9" style="123"/>
    <col min="1793" max="1793" width="5.77734375" style="123" bestFit="1" customWidth="1"/>
    <col min="1794" max="1794" width="11.88671875" style="123" bestFit="1" customWidth="1"/>
    <col min="1795" max="1795" width="22.77734375" style="123" bestFit="1" customWidth="1"/>
    <col min="1796" max="1800" width="9.6640625" style="123" customWidth="1"/>
    <col min="1801" max="1801" width="24.77734375" style="123" bestFit="1" customWidth="1"/>
    <col min="1802" max="1803" width="9.6640625" style="123" customWidth="1"/>
    <col min="1804" max="1804" width="54.109375" style="123" customWidth="1"/>
    <col min="1805" max="1805" width="13.109375" style="123" customWidth="1"/>
    <col min="1806" max="1806" width="9" style="123"/>
    <col min="1807" max="1807" width="22.77734375" style="123" bestFit="1" customWidth="1"/>
    <col min="1808" max="1808" width="16.6640625" style="123" bestFit="1" customWidth="1"/>
    <col min="1809" max="2048" width="9" style="123"/>
    <col min="2049" max="2049" width="5.77734375" style="123" bestFit="1" customWidth="1"/>
    <col min="2050" max="2050" width="11.88671875" style="123" bestFit="1" customWidth="1"/>
    <col min="2051" max="2051" width="22.77734375" style="123" bestFit="1" customWidth="1"/>
    <col min="2052" max="2056" width="9.6640625" style="123" customWidth="1"/>
    <col min="2057" max="2057" width="24.77734375" style="123" bestFit="1" customWidth="1"/>
    <col min="2058" max="2059" width="9.6640625" style="123" customWidth="1"/>
    <col min="2060" max="2060" width="54.109375" style="123" customWidth="1"/>
    <col min="2061" max="2061" width="13.109375" style="123" customWidth="1"/>
    <col min="2062" max="2062" width="9" style="123"/>
    <col min="2063" max="2063" width="22.77734375" style="123" bestFit="1" customWidth="1"/>
    <col min="2064" max="2064" width="16.6640625" style="123" bestFit="1" customWidth="1"/>
    <col min="2065" max="2304" width="9" style="123"/>
    <col min="2305" max="2305" width="5.77734375" style="123" bestFit="1" customWidth="1"/>
    <col min="2306" max="2306" width="11.88671875" style="123" bestFit="1" customWidth="1"/>
    <col min="2307" max="2307" width="22.77734375" style="123" bestFit="1" customWidth="1"/>
    <col min="2308" max="2312" width="9.6640625" style="123" customWidth="1"/>
    <col min="2313" max="2313" width="24.77734375" style="123" bestFit="1" customWidth="1"/>
    <col min="2314" max="2315" width="9.6640625" style="123" customWidth="1"/>
    <col min="2316" max="2316" width="54.109375" style="123" customWidth="1"/>
    <col min="2317" max="2317" width="13.109375" style="123" customWidth="1"/>
    <col min="2318" max="2318" width="9" style="123"/>
    <col min="2319" max="2319" width="22.77734375" style="123" bestFit="1" customWidth="1"/>
    <col min="2320" max="2320" width="16.6640625" style="123" bestFit="1" customWidth="1"/>
    <col min="2321" max="2560" width="9" style="123"/>
    <col min="2561" max="2561" width="5.77734375" style="123" bestFit="1" customWidth="1"/>
    <col min="2562" max="2562" width="11.88671875" style="123" bestFit="1" customWidth="1"/>
    <col min="2563" max="2563" width="22.77734375" style="123" bestFit="1" customWidth="1"/>
    <col min="2564" max="2568" width="9.6640625" style="123" customWidth="1"/>
    <col min="2569" max="2569" width="24.77734375" style="123" bestFit="1" customWidth="1"/>
    <col min="2570" max="2571" width="9.6640625" style="123" customWidth="1"/>
    <col min="2572" max="2572" width="54.109375" style="123" customWidth="1"/>
    <col min="2573" max="2573" width="13.109375" style="123" customWidth="1"/>
    <col min="2574" max="2574" width="9" style="123"/>
    <col min="2575" max="2575" width="22.77734375" style="123" bestFit="1" customWidth="1"/>
    <col min="2576" max="2576" width="16.6640625" style="123" bestFit="1" customWidth="1"/>
    <col min="2577" max="2816" width="9" style="123"/>
    <col min="2817" max="2817" width="5.77734375" style="123" bestFit="1" customWidth="1"/>
    <col min="2818" max="2818" width="11.88671875" style="123" bestFit="1" customWidth="1"/>
    <col min="2819" max="2819" width="22.77734375" style="123" bestFit="1" customWidth="1"/>
    <col min="2820" max="2824" width="9.6640625" style="123" customWidth="1"/>
    <col min="2825" max="2825" width="24.77734375" style="123" bestFit="1" customWidth="1"/>
    <col min="2826" max="2827" width="9.6640625" style="123" customWidth="1"/>
    <col min="2828" max="2828" width="54.109375" style="123" customWidth="1"/>
    <col min="2829" max="2829" width="13.109375" style="123" customWidth="1"/>
    <col min="2830" max="2830" width="9" style="123"/>
    <col min="2831" max="2831" width="22.77734375" style="123" bestFit="1" customWidth="1"/>
    <col min="2832" max="2832" width="16.6640625" style="123" bestFit="1" customWidth="1"/>
    <col min="2833" max="3072" width="9" style="123"/>
    <col min="3073" max="3073" width="5.77734375" style="123" bestFit="1" customWidth="1"/>
    <col min="3074" max="3074" width="11.88671875" style="123" bestFit="1" customWidth="1"/>
    <col min="3075" max="3075" width="22.77734375" style="123" bestFit="1" customWidth="1"/>
    <col min="3076" max="3080" width="9.6640625" style="123" customWidth="1"/>
    <col min="3081" max="3081" width="24.77734375" style="123" bestFit="1" customWidth="1"/>
    <col min="3082" max="3083" width="9.6640625" style="123" customWidth="1"/>
    <col min="3084" max="3084" width="54.109375" style="123" customWidth="1"/>
    <col min="3085" max="3085" width="13.109375" style="123" customWidth="1"/>
    <col min="3086" max="3086" width="9" style="123"/>
    <col min="3087" max="3087" width="22.77734375" style="123" bestFit="1" customWidth="1"/>
    <col min="3088" max="3088" width="16.6640625" style="123" bestFit="1" customWidth="1"/>
    <col min="3089" max="3328" width="9" style="123"/>
    <col min="3329" max="3329" width="5.77734375" style="123" bestFit="1" customWidth="1"/>
    <col min="3330" max="3330" width="11.88671875" style="123" bestFit="1" customWidth="1"/>
    <col min="3331" max="3331" width="22.77734375" style="123" bestFit="1" customWidth="1"/>
    <col min="3332" max="3336" width="9.6640625" style="123" customWidth="1"/>
    <col min="3337" max="3337" width="24.77734375" style="123" bestFit="1" customWidth="1"/>
    <col min="3338" max="3339" width="9.6640625" style="123" customWidth="1"/>
    <col min="3340" max="3340" width="54.109375" style="123" customWidth="1"/>
    <col min="3341" max="3341" width="13.109375" style="123" customWidth="1"/>
    <col min="3342" max="3342" width="9" style="123"/>
    <col min="3343" max="3343" width="22.77734375" style="123" bestFit="1" customWidth="1"/>
    <col min="3344" max="3344" width="16.6640625" style="123" bestFit="1" customWidth="1"/>
    <col min="3345" max="3584" width="9" style="123"/>
    <col min="3585" max="3585" width="5.77734375" style="123" bestFit="1" customWidth="1"/>
    <col min="3586" max="3586" width="11.88671875" style="123" bestFit="1" customWidth="1"/>
    <col min="3587" max="3587" width="22.77734375" style="123" bestFit="1" customWidth="1"/>
    <col min="3588" max="3592" width="9.6640625" style="123" customWidth="1"/>
    <col min="3593" max="3593" width="24.77734375" style="123" bestFit="1" customWidth="1"/>
    <col min="3594" max="3595" width="9.6640625" style="123" customWidth="1"/>
    <col min="3596" max="3596" width="54.109375" style="123" customWidth="1"/>
    <col min="3597" max="3597" width="13.109375" style="123" customWidth="1"/>
    <col min="3598" max="3598" width="9" style="123"/>
    <col min="3599" max="3599" width="22.77734375" style="123" bestFit="1" customWidth="1"/>
    <col min="3600" max="3600" width="16.6640625" style="123" bestFit="1" customWidth="1"/>
    <col min="3601" max="3840" width="9" style="123"/>
    <col min="3841" max="3841" width="5.77734375" style="123" bestFit="1" customWidth="1"/>
    <col min="3842" max="3842" width="11.88671875" style="123" bestFit="1" customWidth="1"/>
    <col min="3843" max="3843" width="22.77734375" style="123" bestFit="1" customWidth="1"/>
    <col min="3844" max="3848" width="9.6640625" style="123" customWidth="1"/>
    <col min="3849" max="3849" width="24.77734375" style="123" bestFit="1" customWidth="1"/>
    <col min="3850" max="3851" width="9.6640625" style="123" customWidth="1"/>
    <col min="3852" max="3852" width="54.109375" style="123" customWidth="1"/>
    <col min="3853" max="3853" width="13.109375" style="123" customWidth="1"/>
    <col min="3854" max="3854" width="9" style="123"/>
    <col min="3855" max="3855" width="22.77734375" style="123" bestFit="1" customWidth="1"/>
    <col min="3856" max="3856" width="16.6640625" style="123" bestFit="1" customWidth="1"/>
    <col min="3857" max="4096" width="9" style="123"/>
    <col min="4097" max="4097" width="5.77734375" style="123" bestFit="1" customWidth="1"/>
    <col min="4098" max="4098" width="11.88671875" style="123" bestFit="1" customWidth="1"/>
    <col min="4099" max="4099" width="22.77734375" style="123" bestFit="1" customWidth="1"/>
    <col min="4100" max="4104" width="9.6640625" style="123" customWidth="1"/>
    <col min="4105" max="4105" width="24.77734375" style="123" bestFit="1" customWidth="1"/>
    <col min="4106" max="4107" width="9.6640625" style="123" customWidth="1"/>
    <col min="4108" max="4108" width="54.109375" style="123" customWidth="1"/>
    <col min="4109" max="4109" width="13.109375" style="123" customWidth="1"/>
    <col min="4110" max="4110" width="9" style="123"/>
    <col min="4111" max="4111" width="22.77734375" style="123" bestFit="1" customWidth="1"/>
    <col min="4112" max="4112" width="16.6640625" style="123" bestFit="1" customWidth="1"/>
    <col min="4113" max="4352" width="9" style="123"/>
    <col min="4353" max="4353" width="5.77734375" style="123" bestFit="1" customWidth="1"/>
    <col min="4354" max="4354" width="11.88671875" style="123" bestFit="1" customWidth="1"/>
    <col min="4355" max="4355" width="22.77734375" style="123" bestFit="1" customWidth="1"/>
    <col min="4356" max="4360" width="9.6640625" style="123" customWidth="1"/>
    <col min="4361" max="4361" width="24.77734375" style="123" bestFit="1" customWidth="1"/>
    <col min="4362" max="4363" width="9.6640625" style="123" customWidth="1"/>
    <col min="4364" max="4364" width="54.109375" style="123" customWidth="1"/>
    <col min="4365" max="4365" width="13.109375" style="123" customWidth="1"/>
    <col min="4366" max="4366" width="9" style="123"/>
    <col min="4367" max="4367" width="22.77734375" style="123" bestFit="1" customWidth="1"/>
    <col min="4368" max="4368" width="16.6640625" style="123" bestFit="1" customWidth="1"/>
    <col min="4369" max="4608" width="9" style="123"/>
    <col min="4609" max="4609" width="5.77734375" style="123" bestFit="1" customWidth="1"/>
    <col min="4610" max="4610" width="11.88671875" style="123" bestFit="1" customWidth="1"/>
    <col min="4611" max="4611" width="22.77734375" style="123" bestFit="1" customWidth="1"/>
    <col min="4612" max="4616" width="9.6640625" style="123" customWidth="1"/>
    <col min="4617" max="4617" width="24.77734375" style="123" bestFit="1" customWidth="1"/>
    <col min="4618" max="4619" width="9.6640625" style="123" customWidth="1"/>
    <col min="4620" max="4620" width="54.109375" style="123" customWidth="1"/>
    <col min="4621" max="4621" width="13.109375" style="123" customWidth="1"/>
    <col min="4622" max="4622" width="9" style="123"/>
    <col min="4623" max="4623" width="22.77734375" style="123" bestFit="1" customWidth="1"/>
    <col min="4624" max="4624" width="16.6640625" style="123" bestFit="1" customWidth="1"/>
    <col min="4625" max="4864" width="9" style="123"/>
    <col min="4865" max="4865" width="5.77734375" style="123" bestFit="1" customWidth="1"/>
    <col min="4866" max="4866" width="11.88671875" style="123" bestFit="1" customWidth="1"/>
    <col min="4867" max="4867" width="22.77734375" style="123" bestFit="1" customWidth="1"/>
    <col min="4868" max="4872" width="9.6640625" style="123" customWidth="1"/>
    <col min="4873" max="4873" width="24.77734375" style="123" bestFit="1" customWidth="1"/>
    <col min="4874" max="4875" width="9.6640625" style="123" customWidth="1"/>
    <col min="4876" max="4876" width="54.109375" style="123" customWidth="1"/>
    <col min="4877" max="4877" width="13.109375" style="123" customWidth="1"/>
    <col min="4878" max="4878" width="9" style="123"/>
    <col min="4879" max="4879" width="22.77734375" style="123" bestFit="1" customWidth="1"/>
    <col min="4880" max="4880" width="16.6640625" style="123" bestFit="1" customWidth="1"/>
    <col min="4881" max="5120" width="9" style="123"/>
    <col min="5121" max="5121" width="5.77734375" style="123" bestFit="1" customWidth="1"/>
    <col min="5122" max="5122" width="11.88671875" style="123" bestFit="1" customWidth="1"/>
    <col min="5123" max="5123" width="22.77734375" style="123" bestFit="1" customWidth="1"/>
    <col min="5124" max="5128" width="9.6640625" style="123" customWidth="1"/>
    <col min="5129" max="5129" width="24.77734375" style="123" bestFit="1" customWidth="1"/>
    <col min="5130" max="5131" width="9.6640625" style="123" customWidth="1"/>
    <col min="5132" max="5132" width="54.109375" style="123" customWidth="1"/>
    <col min="5133" max="5133" width="13.109375" style="123" customWidth="1"/>
    <col min="5134" max="5134" width="9" style="123"/>
    <col min="5135" max="5135" width="22.77734375" style="123" bestFit="1" customWidth="1"/>
    <col min="5136" max="5136" width="16.6640625" style="123" bestFit="1" customWidth="1"/>
    <col min="5137" max="5376" width="9" style="123"/>
    <col min="5377" max="5377" width="5.77734375" style="123" bestFit="1" customWidth="1"/>
    <col min="5378" max="5378" width="11.88671875" style="123" bestFit="1" customWidth="1"/>
    <col min="5379" max="5379" width="22.77734375" style="123" bestFit="1" customWidth="1"/>
    <col min="5380" max="5384" width="9.6640625" style="123" customWidth="1"/>
    <col min="5385" max="5385" width="24.77734375" style="123" bestFit="1" customWidth="1"/>
    <col min="5386" max="5387" width="9.6640625" style="123" customWidth="1"/>
    <col min="5388" max="5388" width="54.109375" style="123" customWidth="1"/>
    <col min="5389" max="5389" width="13.109375" style="123" customWidth="1"/>
    <col min="5390" max="5390" width="9" style="123"/>
    <col min="5391" max="5391" width="22.77734375" style="123" bestFit="1" customWidth="1"/>
    <col min="5392" max="5392" width="16.6640625" style="123" bestFit="1" customWidth="1"/>
    <col min="5393" max="5632" width="9" style="123"/>
    <col min="5633" max="5633" width="5.77734375" style="123" bestFit="1" customWidth="1"/>
    <col min="5634" max="5634" width="11.88671875" style="123" bestFit="1" customWidth="1"/>
    <col min="5635" max="5635" width="22.77734375" style="123" bestFit="1" customWidth="1"/>
    <col min="5636" max="5640" width="9.6640625" style="123" customWidth="1"/>
    <col min="5641" max="5641" width="24.77734375" style="123" bestFit="1" customWidth="1"/>
    <col min="5642" max="5643" width="9.6640625" style="123" customWidth="1"/>
    <col min="5644" max="5644" width="54.109375" style="123" customWidth="1"/>
    <col min="5645" max="5645" width="13.109375" style="123" customWidth="1"/>
    <col min="5646" max="5646" width="9" style="123"/>
    <col min="5647" max="5647" width="22.77734375" style="123" bestFit="1" customWidth="1"/>
    <col min="5648" max="5648" width="16.6640625" style="123" bestFit="1" customWidth="1"/>
    <col min="5649" max="5888" width="9" style="123"/>
    <col min="5889" max="5889" width="5.77734375" style="123" bestFit="1" customWidth="1"/>
    <col min="5890" max="5890" width="11.88671875" style="123" bestFit="1" customWidth="1"/>
    <col min="5891" max="5891" width="22.77734375" style="123" bestFit="1" customWidth="1"/>
    <col min="5892" max="5896" width="9.6640625" style="123" customWidth="1"/>
    <col min="5897" max="5897" width="24.77734375" style="123" bestFit="1" customWidth="1"/>
    <col min="5898" max="5899" width="9.6640625" style="123" customWidth="1"/>
    <col min="5900" max="5900" width="54.109375" style="123" customWidth="1"/>
    <col min="5901" max="5901" width="13.109375" style="123" customWidth="1"/>
    <col min="5902" max="5902" width="9" style="123"/>
    <col min="5903" max="5903" width="22.77734375" style="123" bestFit="1" customWidth="1"/>
    <col min="5904" max="5904" width="16.6640625" style="123" bestFit="1" customWidth="1"/>
    <col min="5905" max="6144" width="9" style="123"/>
    <col min="6145" max="6145" width="5.77734375" style="123" bestFit="1" customWidth="1"/>
    <col min="6146" max="6146" width="11.88671875" style="123" bestFit="1" customWidth="1"/>
    <col min="6147" max="6147" width="22.77734375" style="123" bestFit="1" customWidth="1"/>
    <col min="6148" max="6152" width="9.6640625" style="123" customWidth="1"/>
    <col min="6153" max="6153" width="24.77734375" style="123" bestFit="1" customWidth="1"/>
    <col min="6154" max="6155" width="9.6640625" style="123" customWidth="1"/>
    <col min="6156" max="6156" width="54.109375" style="123" customWidth="1"/>
    <col min="6157" max="6157" width="13.109375" style="123" customWidth="1"/>
    <col min="6158" max="6158" width="9" style="123"/>
    <col min="6159" max="6159" width="22.77734375" style="123" bestFit="1" customWidth="1"/>
    <col min="6160" max="6160" width="16.6640625" style="123" bestFit="1" customWidth="1"/>
    <col min="6161" max="6400" width="9" style="123"/>
    <col min="6401" max="6401" width="5.77734375" style="123" bestFit="1" customWidth="1"/>
    <col min="6402" max="6402" width="11.88671875" style="123" bestFit="1" customWidth="1"/>
    <col min="6403" max="6403" width="22.77734375" style="123" bestFit="1" customWidth="1"/>
    <col min="6404" max="6408" width="9.6640625" style="123" customWidth="1"/>
    <col min="6409" max="6409" width="24.77734375" style="123" bestFit="1" customWidth="1"/>
    <col min="6410" max="6411" width="9.6640625" style="123" customWidth="1"/>
    <col min="6412" max="6412" width="54.109375" style="123" customWidth="1"/>
    <col min="6413" max="6413" width="13.109375" style="123" customWidth="1"/>
    <col min="6414" max="6414" width="9" style="123"/>
    <col min="6415" max="6415" width="22.77734375" style="123" bestFit="1" customWidth="1"/>
    <col min="6416" max="6416" width="16.6640625" style="123" bestFit="1" customWidth="1"/>
    <col min="6417" max="6656" width="9" style="123"/>
    <col min="6657" max="6657" width="5.77734375" style="123" bestFit="1" customWidth="1"/>
    <col min="6658" max="6658" width="11.88671875" style="123" bestFit="1" customWidth="1"/>
    <col min="6659" max="6659" width="22.77734375" style="123" bestFit="1" customWidth="1"/>
    <col min="6660" max="6664" width="9.6640625" style="123" customWidth="1"/>
    <col min="6665" max="6665" width="24.77734375" style="123" bestFit="1" customWidth="1"/>
    <col min="6666" max="6667" width="9.6640625" style="123" customWidth="1"/>
    <col min="6668" max="6668" width="54.109375" style="123" customWidth="1"/>
    <col min="6669" max="6669" width="13.109375" style="123" customWidth="1"/>
    <col min="6670" max="6670" width="9" style="123"/>
    <col min="6671" max="6671" width="22.77734375" style="123" bestFit="1" customWidth="1"/>
    <col min="6672" max="6672" width="16.6640625" style="123" bestFit="1" customWidth="1"/>
    <col min="6673" max="6912" width="9" style="123"/>
    <col min="6913" max="6913" width="5.77734375" style="123" bestFit="1" customWidth="1"/>
    <col min="6914" max="6914" width="11.88671875" style="123" bestFit="1" customWidth="1"/>
    <col min="6915" max="6915" width="22.77734375" style="123" bestFit="1" customWidth="1"/>
    <col min="6916" max="6920" width="9.6640625" style="123" customWidth="1"/>
    <col min="6921" max="6921" width="24.77734375" style="123" bestFit="1" customWidth="1"/>
    <col min="6922" max="6923" width="9.6640625" style="123" customWidth="1"/>
    <col min="6924" max="6924" width="54.109375" style="123" customWidth="1"/>
    <col min="6925" max="6925" width="13.109375" style="123" customWidth="1"/>
    <col min="6926" max="6926" width="9" style="123"/>
    <col min="6927" max="6927" width="22.77734375" style="123" bestFit="1" customWidth="1"/>
    <col min="6928" max="6928" width="16.6640625" style="123" bestFit="1" customWidth="1"/>
    <col min="6929" max="7168" width="9" style="123"/>
    <col min="7169" max="7169" width="5.77734375" style="123" bestFit="1" customWidth="1"/>
    <col min="7170" max="7170" width="11.88671875" style="123" bestFit="1" customWidth="1"/>
    <col min="7171" max="7171" width="22.77734375" style="123" bestFit="1" customWidth="1"/>
    <col min="7172" max="7176" width="9.6640625" style="123" customWidth="1"/>
    <col min="7177" max="7177" width="24.77734375" style="123" bestFit="1" customWidth="1"/>
    <col min="7178" max="7179" width="9.6640625" style="123" customWidth="1"/>
    <col min="7180" max="7180" width="54.109375" style="123" customWidth="1"/>
    <col min="7181" max="7181" width="13.109375" style="123" customWidth="1"/>
    <col min="7182" max="7182" width="9" style="123"/>
    <col min="7183" max="7183" width="22.77734375" style="123" bestFit="1" customWidth="1"/>
    <col min="7184" max="7184" width="16.6640625" style="123" bestFit="1" customWidth="1"/>
    <col min="7185" max="7424" width="9" style="123"/>
    <col min="7425" max="7425" width="5.77734375" style="123" bestFit="1" customWidth="1"/>
    <col min="7426" max="7426" width="11.88671875" style="123" bestFit="1" customWidth="1"/>
    <col min="7427" max="7427" width="22.77734375" style="123" bestFit="1" customWidth="1"/>
    <col min="7428" max="7432" width="9.6640625" style="123" customWidth="1"/>
    <col min="7433" max="7433" width="24.77734375" style="123" bestFit="1" customWidth="1"/>
    <col min="7434" max="7435" width="9.6640625" style="123" customWidth="1"/>
    <col min="7436" max="7436" width="54.109375" style="123" customWidth="1"/>
    <col min="7437" max="7437" width="13.109375" style="123" customWidth="1"/>
    <col min="7438" max="7438" width="9" style="123"/>
    <col min="7439" max="7439" width="22.77734375" style="123" bestFit="1" customWidth="1"/>
    <col min="7440" max="7440" width="16.6640625" style="123" bestFit="1" customWidth="1"/>
    <col min="7441" max="7680" width="9" style="123"/>
    <col min="7681" max="7681" width="5.77734375" style="123" bestFit="1" customWidth="1"/>
    <col min="7682" max="7682" width="11.88671875" style="123" bestFit="1" customWidth="1"/>
    <col min="7683" max="7683" width="22.77734375" style="123" bestFit="1" customWidth="1"/>
    <col min="7684" max="7688" width="9.6640625" style="123" customWidth="1"/>
    <col min="7689" max="7689" width="24.77734375" style="123" bestFit="1" customWidth="1"/>
    <col min="7690" max="7691" width="9.6640625" style="123" customWidth="1"/>
    <col min="7692" max="7692" width="54.109375" style="123" customWidth="1"/>
    <col min="7693" max="7693" width="13.109375" style="123" customWidth="1"/>
    <col min="7694" max="7694" width="9" style="123"/>
    <col min="7695" max="7695" width="22.77734375" style="123" bestFit="1" customWidth="1"/>
    <col min="7696" max="7696" width="16.6640625" style="123" bestFit="1" customWidth="1"/>
    <col min="7697" max="7936" width="9" style="123"/>
    <col min="7937" max="7937" width="5.77734375" style="123" bestFit="1" customWidth="1"/>
    <col min="7938" max="7938" width="11.88671875" style="123" bestFit="1" customWidth="1"/>
    <col min="7939" max="7939" width="22.77734375" style="123" bestFit="1" customWidth="1"/>
    <col min="7940" max="7944" width="9.6640625" style="123" customWidth="1"/>
    <col min="7945" max="7945" width="24.77734375" style="123" bestFit="1" customWidth="1"/>
    <col min="7946" max="7947" width="9.6640625" style="123" customWidth="1"/>
    <col min="7948" max="7948" width="54.109375" style="123" customWidth="1"/>
    <col min="7949" max="7949" width="13.109375" style="123" customWidth="1"/>
    <col min="7950" max="7950" width="9" style="123"/>
    <col min="7951" max="7951" width="22.77734375" style="123" bestFit="1" customWidth="1"/>
    <col min="7952" max="7952" width="16.6640625" style="123" bestFit="1" customWidth="1"/>
    <col min="7953" max="8192" width="9" style="123"/>
    <col min="8193" max="8193" width="5.77734375" style="123" bestFit="1" customWidth="1"/>
    <col min="8194" max="8194" width="11.88671875" style="123" bestFit="1" customWidth="1"/>
    <col min="8195" max="8195" width="22.77734375" style="123" bestFit="1" customWidth="1"/>
    <col min="8196" max="8200" width="9.6640625" style="123" customWidth="1"/>
    <col min="8201" max="8201" width="24.77734375" style="123" bestFit="1" customWidth="1"/>
    <col min="8202" max="8203" width="9.6640625" style="123" customWidth="1"/>
    <col min="8204" max="8204" width="54.109375" style="123" customWidth="1"/>
    <col min="8205" max="8205" width="13.109375" style="123" customWidth="1"/>
    <col min="8206" max="8206" width="9" style="123"/>
    <col min="8207" max="8207" width="22.77734375" style="123" bestFit="1" customWidth="1"/>
    <col min="8208" max="8208" width="16.6640625" style="123" bestFit="1" customWidth="1"/>
    <col min="8209" max="8448" width="9" style="123"/>
    <col min="8449" max="8449" width="5.77734375" style="123" bestFit="1" customWidth="1"/>
    <col min="8450" max="8450" width="11.88671875" style="123" bestFit="1" customWidth="1"/>
    <col min="8451" max="8451" width="22.77734375" style="123" bestFit="1" customWidth="1"/>
    <col min="8452" max="8456" width="9.6640625" style="123" customWidth="1"/>
    <col min="8457" max="8457" width="24.77734375" style="123" bestFit="1" customWidth="1"/>
    <col min="8458" max="8459" width="9.6640625" style="123" customWidth="1"/>
    <col min="8460" max="8460" width="54.109375" style="123" customWidth="1"/>
    <col min="8461" max="8461" width="13.109375" style="123" customWidth="1"/>
    <col min="8462" max="8462" width="9" style="123"/>
    <col min="8463" max="8463" width="22.77734375" style="123" bestFit="1" customWidth="1"/>
    <col min="8464" max="8464" width="16.6640625" style="123" bestFit="1" customWidth="1"/>
    <col min="8465" max="8704" width="9" style="123"/>
    <col min="8705" max="8705" width="5.77734375" style="123" bestFit="1" customWidth="1"/>
    <col min="8706" max="8706" width="11.88671875" style="123" bestFit="1" customWidth="1"/>
    <col min="8707" max="8707" width="22.77734375" style="123" bestFit="1" customWidth="1"/>
    <col min="8708" max="8712" width="9.6640625" style="123" customWidth="1"/>
    <col min="8713" max="8713" width="24.77734375" style="123" bestFit="1" customWidth="1"/>
    <col min="8714" max="8715" width="9.6640625" style="123" customWidth="1"/>
    <col min="8716" max="8716" width="54.109375" style="123" customWidth="1"/>
    <col min="8717" max="8717" width="13.109375" style="123" customWidth="1"/>
    <col min="8718" max="8718" width="9" style="123"/>
    <col min="8719" max="8719" width="22.77734375" style="123" bestFit="1" customWidth="1"/>
    <col min="8720" max="8720" width="16.6640625" style="123" bestFit="1" customWidth="1"/>
    <col min="8721" max="8960" width="9" style="123"/>
    <col min="8961" max="8961" width="5.77734375" style="123" bestFit="1" customWidth="1"/>
    <col min="8962" max="8962" width="11.88671875" style="123" bestFit="1" customWidth="1"/>
    <col min="8963" max="8963" width="22.77734375" style="123" bestFit="1" customWidth="1"/>
    <col min="8964" max="8968" width="9.6640625" style="123" customWidth="1"/>
    <col min="8969" max="8969" width="24.77734375" style="123" bestFit="1" customWidth="1"/>
    <col min="8970" max="8971" width="9.6640625" style="123" customWidth="1"/>
    <col min="8972" max="8972" width="54.109375" style="123" customWidth="1"/>
    <col min="8973" max="8973" width="13.109375" style="123" customWidth="1"/>
    <col min="8974" max="8974" width="9" style="123"/>
    <col min="8975" max="8975" width="22.77734375" style="123" bestFit="1" customWidth="1"/>
    <col min="8976" max="8976" width="16.6640625" style="123" bestFit="1" customWidth="1"/>
    <col min="8977" max="9216" width="9" style="123"/>
    <col min="9217" max="9217" width="5.77734375" style="123" bestFit="1" customWidth="1"/>
    <col min="9218" max="9218" width="11.88671875" style="123" bestFit="1" customWidth="1"/>
    <col min="9219" max="9219" width="22.77734375" style="123" bestFit="1" customWidth="1"/>
    <col min="9220" max="9224" width="9.6640625" style="123" customWidth="1"/>
    <col min="9225" max="9225" width="24.77734375" style="123" bestFit="1" customWidth="1"/>
    <col min="9226" max="9227" width="9.6640625" style="123" customWidth="1"/>
    <col min="9228" max="9228" width="54.109375" style="123" customWidth="1"/>
    <col min="9229" max="9229" width="13.109375" style="123" customWidth="1"/>
    <col min="9230" max="9230" width="9" style="123"/>
    <col min="9231" max="9231" width="22.77734375" style="123" bestFit="1" customWidth="1"/>
    <col min="9232" max="9232" width="16.6640625" style="123" bestFit="1" customWidth="1"/>
    <col min="9233" max="9472" width="9" style="123"/>
    <col min="9473" max="9473" width="5.77734375" style="123" bestFit="1" customWidth="1"/>
    <col min="9474" max="9474" width="11.88671875" style="123" bestFit="1" customWidth="1"/>
    <col min="9475" max="9475" width="22.77734375" style="123" bestFit="1" customWidth="1"/>
    <col min="9476" max="9480" width="9.6640625" style="123" customWidth="1"/>
    <col min="9481" max="9481" width="24.77734375" style="123" bestFit="1" customWidth="1"/>
    <col min="9482" max="9483" width="9.6640625" style="123" customWidth="1"/>
    <col min="9484" max="9484" width="54.109375" style="123" customWidth="1"/>
    <col min="9485" max="9485" width="13.109375" style="123" customWidth="1"/>
    <col min="9486" max="9486" width="9" style="123"/>
    <col min="9487" max="9487" width="22.77734375" style="123" bestFit="1" customWidth="1"/>
    <col min="9488" max="9488" width="16.6640625" style="123" bestFit="1" customWidth="1"/>
    <col min="9489" max="9728" width="9" style="123"/>
    <col min="9729" max="9729" width="5.77734375" style="123" bestFit="1" customWidth="1"/>
    <col min="9730" max="9730" width="11.88671875" style="123" bestFit="1" customWidth="1"/>
    <col min="9731" max="9731" width="22.77734375" style="123" bestFit="1" customWidth="1"/>
    <col min="9732" max="9736" width="9.6640625" style="123" customWidth="1"/>
    <col min="9737" max="9737" width="24.77734375" style="123" bestFit="1" customWidth="1"/>
    <col min="9738" max="9739" width="9.6640625" style="123" customWidth="1"/>
    <col min="9740" max="9740" width="54.109375" style="123" customWidth="1"/>
    <col min="9741" max="9741" width="13.109375" style="123" customWidth="1"/>
    <col min="9742" max="9742" width="9" style="123"/>
    <col min="9743" max="9743" width="22.77734375" style="123" bestFit="1" customWidth="1"/>
    <col min="9744" max="9744" width="16.6640625" style="123" bestFit="1" customWidth="1"/>
    <col min="9745" max="9984" width="9" style="123"/>
    <col min="9985" max="9985" width="5.77734375" style="123" bestFit="1" customWidth="1"/>
    <col min="9986" max="9986" width="11.88671875" style="123" bestFit="1" customWidth="1"/>
    <col min="9987" max="9987" width="22.77734375" style="123" bestFit="1" customWidth="1"/>
    <col min="9988" max="9992" width="9.6640625" style="123" customWidth="1"/>
    <col min="9993" max="9993" width="24.77734375" style="123" bestFit="1" customWidth="1"/>
    <col min="9994" max="9995" width="9.6640625" style="123" customWidth="1"/>
    <col min="9996" max="9996" width="54.109375" style="123" customWidth="1"/>
    <col min="9997" max="9997" width="13.109375" style="123" customWidth="1"/>
    <col min="9998" max="9998" width="9" style="123"/>
    <col min="9999" max="9999" width="22.77734375" style="123" bestFit="1" customWidth="1"/>
    <col min="10000" max="10000" width="16.6640625" style="123" bestFit="1" customWidth="1"/>
    <col min="10001" max="10240" width="9" style="123"/>
    <col min="10241" max="10241" width="5.77734375" style="123" bestFit="1" customWidth="1"/>
    <col min="10242" max="10242" width="11.88671875" style="123" bestFit="1" customWidth="1"/>
    <col min="10243" max="10243" width="22.77734375" style="123" bestFit="1" customWidth="1"/>
    <col min="10244" max="10248" width="9.6640625" style="123" customWidth="1"/>
    <col min="10249" max="10249" width="24.77734375" style="123" bestFit="1" customWidth="1"/>
    <col min="10250" max="10251" width="9.6640625" style="123" customWidth="1"/>
    <col min="10252" max="10252" width="54.109375" style="123" customWidth="1"/>
    <col min="10253" max="10253" width="13.109375" style="123" customWidth="1"/>
    <col min="10254" max="10254" width="9" style="123"/>
    <col min="10255" max="10255" width="22.77734375" style="123" bestFit="1" customWidth="1"/>
    <col min="10256" max="10256" width="16.6640625" style="123" bestFit="1" customWidth="1"/>
    <col min="10257" max="10496" width="9" style="123"/>
    <col min="10497" max="10497" width="5.77734375" style="123" bestFit="1" customWidth="1"/>
    <col min="10498" max="10498" width="11.88671875" style="123" bestFit="1" customWidth="1"/>
    <col min="10499" max="10499" width="22.77734375" style="123" bestFit="1" customWidth="1"/>
    <col min="10500" max="10504" width="9.6640625" style="123" customWidth="1"/>
    <col min="10505" max="10505" width="24.77734375" style="123" bestFit="1" customWidth="1"/>
    <col min="10506" max="10507" width="9.6640625" style="123" customWidth="1"/>
    <col min="10508" max="10508" width="54.109375" style="123" customWidth="1"/>
    <col min="10509" max="10509" width="13.109375" style="123" customWidth="1"/>
    <col min="10510" max="10510" width="9" style="123"/>
    <col min="10511" max="10511" width="22.77734375" style="123" bestFit="1" customWidth="1"/>
    <col min="10512" max="10512" width="16.6640625" style="123" bestFit="1" customWidth="1"/>
    <col min="10513" max="10752" width="9" style="123"/>
    <col min="10753" max="10753" width="5.77734375" style="123" bestFit="1" customWidth="1"/>
    <col min="10754" max="10754" width="11.88671875" style="123" bestFit="1" customWidth="1"/>
    <col min="10755" max="10755" width="22.77734375" style="123" bestFit="1" customWidth="1"/>
    <col min="10756" max="10760" width="9.6640625" style="123" customWidth="1"/>
    <col min="10761" max="10761" width="24.77734375" style="123" bestFit="1" customWidth="1"/>
    <col min="10762" max="10763" width="9.6640625" style="123" customWidth="1"/>
    <col min="10764" max="10764" width="54.109375" style="123" customWidth="1"/>
    <col min="10765" max="10765" width="13.109375" style="123" customWidth="1"/>
    <col min="10766" max="10766" width="9" style="123"/>
    <col min="10767" max="10767" width="22.77734375" style="123" bestFit="1" customWidth="1"/>
    <col min="10768" max="10768" width="16.6640625" style="123" bestFit="1" customWidth="1"/>
    <col min="10769" max="11008" width="9" style="123"/>
    <col min="11009" max="11009" width="5.77734375" style="123" bestFit="1" customWidth="1"/>
    <col min="11010" max="11010" width="11.88671875" style="123" bestFit="1" customWidth="1"/>
    <col min="11011" max="11011" width="22.77734375" style="123" bestFit="1" customWidth="1"/>
    <col min="11012" max="11016" width="9.6640625" style="123" customWidth="1"/>
    <col min="11017" max="11017" width="24.77734375" style="123" bestFit="1" customWidth="1"/>
    <col min="11018" max="11019" width="9.6640625" style="123" customWidth="1"/>
    <col min="11020" max="11020" width="54.109375" style="123" customWidth="1"/>
    <col min="11021" max="11021" width="13.109375" style="123" customWidth="1"/>
    <col min="11022" max="11022" width="9" style="123"/>
    <col min="11023" max="11023" width="22.77734375" style="123" bestFit="1" customWidth="1"/>
    <col min="11024" max="11024" width="16.6640625" style="123" bestFit="1" customWidth="1"/>
    <col min="11025" max="11264" width="9" style="123"/>
    <col min="11265" max="11265" width="5.77734375" style="123" bestFit="1" customWidth="1"/>
    <col min="11266" max="11266" width="11.88671875" style="123" bestFit="1" customWidth="1"/>
    <col min="11267" max="11267" width="22.77734375" style="123" bestFit="1" customWidth="1"/>
    <col min="11268" max="11272" width="9.6640625" style="123" customWidth="1"/>
    <col min="11273" max="11273" width="24.77734375" style="123" bestFit="1" customWidth="1"/>
    <col min="11274" max="11275" width="9.6640625" style="123" customWidth="1"/>
    <col min="11276" max="11276" width="54.109375" style="123" customWidth="1"/>
    <col min="11277" max="11277" width="13.109375" style="123" customWidth="1"/>
    <col min="11278" max="11278" width="9" style="123"/>
    <col min="11279" max="11279" width="22.77734375" style="123" bestFit="1" customWidth="1"/>
    <col min="11280" max="11280" width="16.6640625" style="123" bestFit="1" customWidth="1"/>
    <col min="11281" max="11520" width="9" style="123"/>
    <col min="11521" max="11521" width="5.77734375" style="123" bestFit="1" customWidth="1"/>
    <col min="11522" max="11522" width="11.88671875" style="123" bestFit="1" customWidth="1"/>
    <col min="11523" max="11523" width="22.77734375" style="123" bestFit="1" customWidth="1"/>
    <col min="11524" max="11528" width="9.6640625" style="123" customWidth="1"/>
    <col min="11529" max="11529" width="24.77734375" style="123" bestFit="1" customWidth="1"/>
    <col min="11530" max="11531" width="9.6640625" style="123" customWidth="1"/>
    <col min="11532" max="11532" width="54.109375" style="123" customWidth="1"/>
    <col min="11533" max="11533" width="13.109375" style="123" customWidth="1"/>
    <col min="11534" max="11534" width="9" style="123"/>
    <col min="11535" max="11535" width="22.77734375" style="123" bestFit="1" customWidth="1"/>
    <col min="11536" max="11536" width="16.6640625" style="123" bestFit="1" customWidth="1"/>
    <col min="11537" max="11776" width="9" style="123"/>
    <col min="11777" max="11777" width="5.77734375" style="123" bestFit="1" customWidth="1"/>
    <col min="11778" max="11778" width="11.88671875" style="123" bestFit="1" customWidth="1"/>
    <col min="11779" max="11779" width="22.77734375" style="123" bestFit="1" customWidth="1"/>
    <col min="11780" max="11784" width="9.6640625" style="123" customWidth="1"/>
    <col min="11785" max="11785" width="24.77734375" style="123" bestFit="1" customWidth="1"/>
    <col min="11786" max="11787" width="9.6640625" style="123" customWidth="1"/>
    <col min="11788" max="11788" width="54.109375" style="123" customWidth="1"/>
    <col min="11789" max="11789" width="13.109375" style="123" customWidth="1"/>
    <col min="11790" max="11790" width="9" style="123"/>
    <col min="11791" max="11791" width="22.77734375" style="123" bestFit="1" customWidth="1"/>
    <col min="11792" max="11792" width="16.6640625" style="123" bestFit="1" customWidth="1"/>
    <col min="11793" max="12032" width="9" style="123"/>
    <col min="12033" max="12033" width="5.77734375" style="123" bestFit="1" customWidth="1"/>
    <col min="12034" max="12034" width="11.88671875" style="123" bestFit="1" customWidth="1"/>
    <col min="12035" max="12035" width="22.77734375" style="123" bestFit="1" customWidth="1"/>
    <col min="12036" max="12040" width="9.6640625" style="123" customWidth="1"/>
    <col min="12041" max="12041" width="24.77734375" style="123" bestFit="1" customWidth="1"/>
    <col min="12042" max="12043" width="9.6640625" style="123" customWidth="1"/>
    <col min="12044" max="12044" width="54.109375" style="123" customWidth="1"/>
    <col min="12045" max="12045" width="13.109375" style="123" customWidth="1"/>
    <col min="12046" max="12046" width="9" style="123"/>
    <col min="12047" max="12047" width="22.77734375" style="123" bestFit="1" customWidth="1"/>
    <col min="12048" max="12048" width="16.6640625" style="123" bestFit="1" customWidth="1"/>
    <col min="12049" max="12288" width="9" style="123"/>
    <col min="12289" max="12289" width="5.77734375" style="123" bestFit="1" customWidth="1"/>
    <col min="12290" max="12290" width="11.88671875" style="123" bestFit="1" customWidth="1"/>
    <col min="12291" max="12291" width="22.77734375" style="123" bestFit="1" customWidth="1"/>
    <col min="12292" max="12296" width="9.6640625" style="123" customWidth="1"/>
    <col min="12297" max="12297" width="24.77734375" style="123" bestFit="1" customWidth="1"/>
    <col min="12298" max="12299" width="9.6640625" style="123" customWidth="1"/>
    <col min="12300" max="12300" width="54.109375" style="123" customWidth="1"/>
    <col min="12301" max="12301" width="13.109375" style="123" customWidth="1"/>
    <col min="12302" max="12302" width="9" style="123"/>
    <col min="12303" max="12303" width="22.77734375" style="123" bestFit="1" customWidth="1"/>
    <col min="12304" max="12304" width="16.6640625" style="123" bestFit="1" customWidth="1"/>
    <col min="12305" max="12544" width="9" style="123"/>
    <col min="12545" max="12545" width="5.77734375" style="123" bestFit="1" customWidth="1"/>
    <col min="12546" max="12546" width="11.88671875" style="123" bestFit="1" customWidth="1"/>
    <col min="12547" max="12547" width="22.77734375" style="123" bestFit="1" customWidth="1"/>
    <col min="12548" max="12552" width="9.6640625" style="123" customWidth="1"/>
    <col min="12553" max="12553" width="24.77734375" style="123" bestFit="1" customWidth="1"/>
    <col min="12554" max="12555" width="9.6640625" style="123" customWidth="1"/>
    <col min="12556" max="12556" width="54.109375" style="123" customWidth="1"/>
    <col min="12557" max="12557" width="13.109375" style="123" customWidth="1"/>
    <col min="12558" max="12558" width="9" style="123"/>
    <col min="12559" max="12559" width="22.77734375" style="123" bestFit="1" customWidth="1"/>
    <col min="12560" max="12560" width="16.6640625" style="123" bestFit="1" customWidth="1"/>
    <col min="12561" max="12800" width="9" style="123"/>
    <col min="12801" max="12801" width="5.77734375" style="123" bestFit="1" customWidth="1"/>
    <col min="12802" max="12802" width="11.88671875" style="123" bestFit="1" customWidth="1"/>
    <col min="12803" max="12803" width="22.77734375" style="123" bestFit="1" customWidth="1"/>
    <col min="12804" max="12808" width="9.6640625" style="123" customWidth="1"/>
    <col min="12809" max="12809" width="24.77734375" style="123" bestFit="1" customWidth="1"/>
    <col min="12810" max="12811" width="9.6640625" style="123" customWidth="1"/>
    <col min="12812" max="12812" width="54.109375" style="123" customWidth="1"/>
    <col min="12813" max="12813" width="13.109375" style="123" customWidth="1"/>
    <col min="12814" max="12814" width="9" style="123"/>
    <col min="12815" max="12815" width="22.77734375" style="123" bestFit="1" customWidth="1"/>
    <col min="12816" max="12816" width="16.6640625" style="123" bestFit="1" customWidth="1"/>
    <col min="12817" max="13056" width="9" style="123"/>
    <col min="13057" max="13057" width="5.77734375" style="123" bestFit="1" customWidth="1"/>
    <col min="13058" max="13058" width="11.88671875" style="123" bestFit="1" customWidth="1"/>
    <col min="13059" max="13059" width="22.77734375" style="123" bestFit="1" customWidth="1"/>
    <col min="13060" max="13064" width="9.6640625" style="123" customWidth="1"/>
    <col min="13065" max="13065" width="24.77734375" style="123" bestFit="1" customWidth="1"/>
    <col min="13066" max="13067" width="9.6640625" style="123" customWidth="1"/>
    <col min="13068" max="13068" width="54.109375" style="123" customWidth="1"/>
    <col min="13069" max="13069" width="13.109375" style="123" customWidth="1"/>
    <col min="13070" max="13070" width="9" style="123"/>
    <col min="13071" max="13071" width="22.77734375" style="123" bestFit="1" customWidth="1"/>
    <col min="13072" max="13072" width="16.6640625" style="123" bestFit="1" customWidth="1"/>
    <col min="13073" max="13312" width="9" style="123"/>
    <col min="13313" max="13313" width="5.77734375" style="123" bestFit="1" customWidth="1"/>
    <col min="13314" max="13314" width="11.88671875" style="123" bestFit="1" customWidth="1"/>
    <col min="13315" max="13315" width="22.77734375" style="123" bestFit="1" customWidth="1"/>
    <col min="13316" max="13320" width="9.6640625" style="123" customWidth="1"/>
    <col min="13321" max="13321" width="24.77734375" style="123" bestFit="1" customWidth="1"/>
    <col min="13322" max="13323" width="9.6640625" style="123" customWidth="1"/>
    <col min="13324" max="13324" width="54.109375" style="123" customWidth="1"/>
    <col min="13325" max="13325" width="13.109375" style="123" customWidth="1"/>
    <col min="13326" max="13326" width="9" style="123"/>
    <col min="13327" max="13327" width="22.77734375" style="123" bestFit="1" customWidth="1"/>
    <col min="13328" max="13328" width="16.6640625" style="123" bestFit="1" customWidth="1"/>
    <col min="13329" max="13568" width="9" style="123"/>
    <col min="13569" max="13569" width="5.77734375" style="123" bestFit="1" customWidth="1"/>
    <col min="13570" max="13570" width="11.88671875" style="123" bestFit="1" customWidth="1"/>
    <col min="13571" max="13571" width="22.77734375" style="123" bestFit="1" customWidth="1"/>
    <col min="13572" max="13576" width="9.6640625" style="123" customWidth="1"/>
    <col min="13577" max="13577" width="24.77734375" style="123" bestFit="1" customWidth="1"/>
    <col min="13578" max="13579" width="9.6640625" style="123" customWidth="1"/>
    <col min="13580" max="13580" width="54.109375" style="123" customWidth="1"/>
    <col min="13581" max="13581" width="13.109375" style="123" customWidth="1"/>
    <col min="13582" max="13582" width="9" style="123"/>
    <col min="13583" max="13583" width="22.77734375" style="123" bestFit="1" customWidth="1"/>
    <col min="13584" max="13584" width="16.6640625" style="123" bestFit="1" customWidth="1"/>
    <col min="13585" max="13824" width="9" style="123"/>
    <col min="13825" max="13825" width="5.77734375" style="123" bestFit="1" customWidth="1"/>
    <col min="13826" max="13826" width="11.88671875" style="123" bestFit="1" customWidth="1"/>
    <col min="13827" max="13827" width="22.77734375" style="123" bestFit="1" customWidth="1"/>
    <col min="13828" max="13832" width="9.6640625" style="123" customWidth="1"/>
    <col min="13833" max="13833" width="24.77734375" style="123" bestFit="1" customWidth="1"/>
    <col min="13834" max="13835" width="9.6640625" style="123" customWidth="1"/>
    <col min="13836" max="13836" width="54.109375" style="123" customWidth="1"/>
    <col min="13837" max="13837" width="13.109375" style="123" customWidth="1"/>
    <col min="13838" max="13838" width="9" style="123"/>
    <col min="13839" max="13839" width="22.77734375" style="123" bestFit="1" customWidth="1"/>
    <col min="13840" max="13840" width="16.6640625" style="123" bestFit="1" customWidth="1"/>
    <col min="13841" max="14080" width="9" style="123"/>
    <col min="14081" max="14081" width="5.77734375" style="123" bestFit="1" customWidth="1"/>
    <col min="14082" max="14082" width="11.88671875" style="123" bestFit="1" customWidth="1"/>
    <col min="14083" max="14083" width="22.77734375" style="123" bestFit="1" customWidth="1"/>
    <col min="14084" max="14088" width="9.6640625" style="123" customWidth="1"/>
    <col min="14089" max="14089" width="24.77734375" style="123" bestFit="1" customWidth="1"/>
    <col min="14090" max="14091" width="9.6640625" style="123" customWidth="1"/>
    <col min="14092" max="14092" width="54.109375" style="123" customWidth="1"/>
    <col min="14093" max="14093" width="13.109375" style="123" customWidth="1"/>
    <col min="14094" max="14094" width="9" style="123"/>
    <col min="14095" max="14095" width="22.77734375" style="123" bestFit="1" customWidth="1"/>
    <col min="14096" max="14096" width="16.6640625" style="123" bestFit="1" customWidth="1"/>
    <col min="14097" max="14336" width="9" style="123"/>
    <col min="14337" max="14337" width="5.77734375" style="123" bestFit="1" customWidth="1"/>
    <col min="14338" max="14338" width="11.88671875" style="123" bestFit="1" customWidth="1"/>
    <col min="14339" max="14339" width="22.77734375" style="123" bestFit="1" customWidth="1"/>
    <col min="14340" max="14344" width="9.6640625" style="123" customWidth="1"/>
    <col min="14345" max="14345" width="24.77734375" style="123" bestFit="1" customWidth="1"/>
    <col min="14346" max="14347" width="9.6640625" style="123" customWidth="1"/>
    <col min="14348" max="14348" width="54.109375" style="123" customWidth="1"/>
    <col min="14349" max="14349" width="13.109375" style="123" customWidth="1"/>
    <col min="14350" max="14350" width="9" style="123"/>
    <col min="14351" max="14351" width="22.77734375" style="123" bestFit="1" customWidth="1"/>
    <col min="14352" max="14352" width="16.6640625" style="123" bestFit="1" customWidth="1"/>
    <col min="14353" max="14592" width="9" style="123"/>
    <col min="14593" max="14593" width="5.77734375" style="123" bestFit="1" customWidth="1"/>
    <col min="14594" max="14594" width="11.88671875" style="123" bestFit="1" customWidth="1"/>
    <col min="14595" max="14595" width="22.77734375" style="123" bestFit="1" customWidth="1"/>
    <col min="14596" max="14600" width="9.6640625" style="123" customWidth="1"/>
    <col min="14601" max="14601" width="24.77734375" style="123" bestFit="1" customWidth="1"/>
    <col min="14602" max="14603" width="9.6640625" style="123" customWidth="1"/>
    <col min="14604" max="14604" width="54.109375" style="123" customWidth="1"/>
    <col min="14605" max="14605" width="13.109375" style="123" customWidth="1"/>
    <col min="14606" max="14606" width="9" style="123"/>
    <col min="14607" max="14607" width="22.77734375" style="123" bestFit="1" customWidth="1"/>
    <col min="14608" max="14608" width="16.6640625" style="123" bestFit="1" customWidth="1"/>
    <col min="14609" max="14848" width="9" style="123"/>
    <col min="14849" max="14849" width="5.77734375" style="123" bestFit="1" customWidth="1"/>
    <col min="14850" max="14850" width="11.88671875" style="123" bestFit="1" customWidth="1"/>
    <col min="14851" max="14851" width="22.77734375" style="123" bestFit="1" customWidth="1"/>
    <col min="14852" max="14856" width="9.6640625" style="123" customWidth="1"/>
    <col min="14857" max="14857" width="24.77734375" style="123" bestFit="1" customWidth="1"/>
    <col min="14858" max="14859" width="9.6640625" style="123" customWidth="1"/>
    <col min="14860" max="14860" width="54.109375" style="123" customWidth="1"/>
    <col min="14861" max="14861" width="13.109375" style="123" customWidth="1"/>
    <col min="14862" max="14862" width="9" style="123"/>
    <col min="14863" max="14863" width="22.77734375" style="123" bestFit="1" customWidth="1"/>
    <col min="14864" max="14864" width="16.6640625" style="123" bestFit="1" customWidth="1"/>
    <col min="14865" max="15104" width="9" style="123"/>
    <col min="15105" max="15105" width="5.77734375" style="123" bestFit="1" customWidth="1"/>
    <col min="15106" max="15106" width="11.88671875" style="123" bestFit="1" customWidth="1"/>
    <col min="15107" max="15107" width="22.77734375" style="123" bestFit="1" customWidth="1"/>
    <col min="15108" max="15112" width="9.6640625" style="123" customWidth="1"/>
    <col min="15113" max="15113" width="24.77734375" style="123" bestFit="1" customWidth="1"/>
    <col min="15114" max="15115" width="9.6640625" style="123" customWidth="1"/>
    <col min="15116" max="15116" width="54.109375" style="123" customWidth="1"/>
    <col min="15117" max="15117" width="13.109375" style="123" customWidth="1"/>
    <col min="15118" max="15118" width="9" style="123"/>
    <col min="15119" max="15119" width="22.77734375" style="123" bestFit="1" customWidth="1"/>
    <col min="15120" max="15120" width="16.6640625" style="123" bestFit="1" customWidth="1"/>
    <col min="15121" max="15360" width="9" style="123"/>
    <col min="15361" max="15361" width="5.77734375" style="123" bestFit="1" customWidth="1"/>
    <col min="15362" max="15362" width="11.88671875" style="123" bestFit="1" customWidth="1"/>
    <col min="15363" max="15363" width="22.77734375" style="123" bestFit="1" customWidth="1"/>
    <col min="15364" max="15368" width="9.6640625" style="123" customWidth="1"/>
    <col min="15369" max="15369" width="24.77734375" style="123" bestFit="1" customWidth="1"/>
    <col min="15370" max="15371" width="9.6640625" style="123" customWidth="1"/>
    <col min="15372" max="15372" width="54.109375" style="123" customWidth="1"/>
    <col min="15373" max="15373" width="13.109375" style="123" customWidth="1"/>
    <col min="15374" max="15374" width="9" style="123"/>
    <col min="15375" max="15375" width="22.77734375" style="123" bestFit="1" customWidth="1"/>
    <col min="15376" max="15376" width="16.6640625" style="123" bestFit="1" customWidth="1"/>
    <col min="15377" max="15616" width="9" style="123"/>
    <col min="15617" max="15617" width="5.77734375" style="123" bestFit="1" customWidth="1"/>
    <col min="15618" max="15618" width="11.88671875" style="123" bestFit="1" customWidth="1"/>
    <col min="15619" max="15619" width="22.77734375" style="123" bestFit="1" customWidth="1"/>
    <col min="15620" max="15624" width="9.6640625" style="123" customWidth="1"/>
    <col min="15625" max="15625" width="24.77734375" style="123" bestFit="1" customWidth="1"/>
    <col min="15626" max="15627" width="9.6640625" style="123" customWidth="1"/>
    <col min="15628" max="15628" width="54.109375" style="123" customWidth="1"/>
    <col min="15629" max="15629" width="13.109375" style="123" customWidth="1"/>
    <col min="15630" max="15630" width="9" style="123"/>
    <col min="15631" max="15631" width="22.77734375" style="123" bestFit="1" customWidth="1"/>
    <col min="15632" max="15632" width="16.6640625" style="123" bestFit="1" customWidth="1"/>
    <col min="15633" max="15872" width="9" style="123"/>
    <col min="15873" max="15873" width="5.77734375" style="123" bestFit="1" customWidth="1"/>
    <col min="15874" max="15874" width="11.88671875" style="123" bestFit="1" customWidth="1"/>
    <col min="15875" max="15875" width="22.77734375" style="123" bestFit="1" customWidth="1"/>
    <col min="15876" max="15880" width="9.6640625" style="123" customWidth="1"/>
    <col min="15881" max="15881" width="24.77734375" style="123" bestFit="1" customWidth="1"/>
    <col min="15882" max="15883" width="9.6640625" style="123" customWidth="1"/>
    <col min="15884" max="15884" width="54.109375" style="123" customWidth="1"/>
    <col min="15885" max="15885" width="13.109375" style="123" customWidth="1"/>
    <col min="15886" max="15886" width="9" style="123"/>
    <col min="15887" max="15887" width="22.77734375" style="123" bestFit="1" customWidth="1"/>
    <col min="15888" max="15888" width="16.6640625" style="123" bestFit="1" customWidth="1"/>
    <col min="15889" max="16128" width="9" style="123"/>
    <col min="16129" max="16129" width="5.77734375" style="123" bestFit="1" customWidth="1"/>
    <col min="16130" max="16130" width="11.88671875" style="123" bestFit="1" customWidth="1"/>
    <col min="16131" max="16131" width="22.77734375" style="123" bestFit="1" customWidth="1"/>
    <col min="16132" max="16136" width="9.6640625" style="123" customWidth="1"/>
    <col min="16137" max="16137" width="24.77734375" style="123" bestFit="1" customWidth="1"/>
    <col min="16138" max="16139" width="9.6640625" style="123" customWidth="1"/>
    <col min="16140" max="16140" width="54.109375" style="123" customWidth="1"/>
    <col min="16141" max="16141" width="13.109375" style="123" customWidth="1"/>
    <col min="16142" max="16142" width="9" style="123"/>
    <col min="16143" max="16143" width="22.77734375" style="123" bestFit="1" customWidth="1"/>
    <col min="16144" max="16144" width="16.6640625" style="123" bestFit="1" customWidth="1"/>
    <col min="16145" max="16384" width="9" style="123"/>
  </cols>
  <sheetData>
    <row r="1" spans="1:16" ht="13.5" customHeight="1"/>
    <row r="2" spans="1:16" s="242" customFormat="1" ht="16.2">
      <c r="A2" s="1526" t="s">
        <v>665</v>
      </c>
      <c r="B2" s="1526"/>
      <c r="C2" s="1526"/>
      <c r="D2" s="835"/>
      <c r="E2" s="835"/>
      <c r="F2" s="835"/>
      <c r="G2" s="835"/>
      <c r="H2" s="835"/>
      <c r="I2" s="835"/>
      <c r="J2" s="835"/>
      <c r="K2" s="835"/>
      <c r="L2" s="835"/>
      <c r="M2" s="836" t="s">
        <v>681</v>
      </c>
    </row>
    <row r="3" spans="1:16" ht="13.5" customHeight="1" thickBot="1"/>
    <row r="4" spans="1:16" s="128" customFormat="1" ht="27" thickBot="1">
      <c r="A4" s="125" t="s">
        <v>285</v>
      </c>
      <c r="B4" s="126" t="s">
        <v>138</v>
      </c>
      <c r="C4" s="127" t="s">
        <v>139</v>
      </c>
      <c r="D4" s="127" t="s">
        <v>140</v>
      </c>
      <c r="E4" s="126" t="s">
        <v>141</v>
      </c>
      <c r="F4" s="126" t="s">
        <v>142</v>
      </c>
      <c r="G4" s="126" t="s">
        <v>143</v>
      </c>
      <c r="H4" s="126" t="s">
        <v>144</v>
      </c>
      <c r="I4" s="126" t="s">
        <v>145</v>
      </c>
      <c r="J4" s="126" t="s">
        <v>146</v>
      </c>
      <c r="K4" s="127" t="s">
        <v>147</v>
      </c>
      <c r="L4" s="1529" t="s">
        <v>148</v>
      </c>
      <c r="M4" s="1530"/>
      <c r="O4" s="129" t="s">
        <v>149</v>
      </c>
      <c r="P4" s="129" t="s">
        <v>150</v>
      </c>
    </row>
    <row r="5" spans="1:16" ht="60" customHeight="1" thickTop="1">
      <c r="A5" s="130">
        <v>1</v>
      </c>
      <c r="B5" s="131"/>
      <c r="C5" s="132"/>
      <c r="D5" s="132"/>
      <c r="E5" s="132"/>
      <c r="F5" s="133"/>
      <c r="G5" s="133"/>
      <c r="H5" s="133"/>
      <c r="I5" s="132"/>
      <c r="J5" s="134"/>
      <c r="K5" s="132"/>
      <c r="L5" s="1531"/>
      <c r="M5" s="1532"/>
      <c r="O5" s="135" t="s">
        <v>151</v>
      </c>
      <c r="P5" s="135" t="s">
        <v>286</v>
      </c>
    </row>
    <row r="6" spans="1:16" ht="60" customHeight="1">
      <c r="A6" s="130">
        <v>2</v>
      </c>
      <c r="B6" s="136"/>
      <c r="C6" s="132"/>
      <c r="D6" s="132"/>
      <c r="E6" s="132"/>
      <c r="F6" s="137"/>
      <c r="G6" s="137"/>
      <c r="H6" s="137"/>
      <c r="I6" s="136"/>
      <c r="J6" s="138"/>
      <c r="K6" s="136"/>
      <c r="L6" s="1524"/>
      <c r="M6" s="1525"/>
      <c r="O6" s="139" t="s">
        <v>152</v>
      </c>
      <c r="P6" s="139" t="s">
        <v>97</v>
      </c>
    </row>
    <row r="7" spans="1:16" ht="60" customHeight="1">
      <c r="A7" s="130">
        <v>3</v>
      </c>
      <c r="B7" s="136"/>
      <c r="C7" s="132"/>
      <c r="D7" s="132"/>
      <c r="E7" s="132"/>
      <c r="F7" s="137"/>
      <c r="G7" s="137"/>
      <c r="H7" s="137"/>
      <c r="I7" s="136"/>
      <c r="J7" s="138"/>
      <c r="K7" s="136"/>
      <c r="L7" s="1524"/>
      <c r="M7" s="1525"/>
      <c r="O7" s="139" t="s">
        <v>153</v>
      </c>
    </row>
    <row r="8" spans="1:16" ht="60" customHeight="1">
      <c r="A8" s="130">
        <v>4</v>
      </c>
      <c r="B8" s="136"/>
      <c r="C8" s="132"/>
      <c r="D8" s="132"/>
      <c r="E8" s="132"/>
      <c r="F8" s="137"/>
      <c r="G8" s="137"/>
      <c r="H8" s="137"/>
      <c r="I8" s="136"/>
      <c r="J8" s="138"/>
      <c r="K8" s="136"/>
      <c r="L8" s="1524"/>
      <c r="M8" s="1525"/>
      <c r="O8" s="139" t="s">
        <v>97</v>
      </c>
    </row>
    <row r="9" spans="1:16" ht="60" customHeight="1">
      <c r="A9" s="130">
        <v>5</v>
      </c>
      <c r="B9" s="136"/>
      <c r="C9" s="132"/>
      <c r="D9" s="132"/>
      <c r="E9" s="132"/>
      <c r="F9" s="137"/>
      <c r="G9" s="137"/>
      <c r="H9" s="137"/>
      <c r="I9" s="136"/>
      <c r="J9" s="138"/>
      <c r="K9" s="136"/>
      <c r="L9" s="1524"/>
      <c r="M9" s="1525"/>
    </row>
    <row r="10" spans="1:16" ht="60" customHeight="1">
      <c r="A10" s="130">
        <v>6</v>
      </c>
      <c r="B10" s="136"/>
      <c r="C10" s="132"/>
      <c r="D10" s="132"/>
      <c r="E10" s="132"/>
      <c r="F10" s="137"/>
      <c r="G10" s="137"/>
      <c r="H10" s="137"/>
      <c r="I10" s="136"/>
      <c r="J10" s="138"/>
      <c r="K10" s="136"/>
      <c r="L10" s="1524"/>
      <c r="M10" s="1525"/>
    </row>
    <row r="11" spans="1:16" ht="60" customHeight="1">
      <c r="A11" s="130">
        <v>7</v>
      </c>
      <c r="B11" s="136"/>
      <c r="C11" s="132"/>
      <c r="D11" s="132"/>
      <c r="E11" s="132"/>
      <c r="F11" s="137"/>
      <c r="G11" s="137"/>
      <c r="H11" s="137"/>
      <c r="I11" s="136"/>
      <c r="J11" s="138"/>
      <c r="K11" s="136"/>
      <c r="L11" s="1524"/>
      <c r="M11" s="1525"/>
    </row>
    <row r="12" spans="1:16" ht="60" customHeight="1">
      <c r="A12" s="130">
        <v>8</v>
      </c>
      <c r="B12" s="136"/>
      <c r="C12" s="132"/>
      <c r="D12" s="132"/>
      <c r="E12" s="132"/>
      <c r="F12" s="137"/>
      <c r="G12" s="137"/>
      <c r="H12" s="137"/>
      <c r="I12" s="136"/>
      <c r="J12" s="138"/>
      <c r="K12" s="136"/>
      <c r="L12" s="1524"/>
      <c r="M12" s="1525"/>
    </row>
    <row r="13" spans="1:16" ht="60" customHeight="1">
      <c r="A13" s="130">
        <v>9</v>
      </c>
      <c r="B13" s="136"/>
      <c r="C13" s="132"/>
      <c r="D13" s="132"/>
      <c r="E13" s="132"/>
      <c r="F13" s="137"/>
      <c r="G13" s="137"/>
      <c r="H13" s="137"/>
      <c r="I13" s="136"/>
      <c r="J13" s="138"/>
      <c r="K13" s="136"/>
      <c r="L13" s="1524"/>
      <c r="M13" s="1525"/>
    </row>
    <row r="14" spans="1:16" ht="60" customHeight="1">
      <c r="A14" s="130">
        <v>10</v>
      </c>
      <c r="B14" s="136"/>
      <c r="C14" s="132"/>
      <c r="D14" s="132"/>
      <c r="E14" s="132"/>
      <c r="F14" s="137"/>
      <c r="G14" s="137"/>
      <c r="H14" s="137"/>
      <c r="I14" s="136"/>
      <c r="J14" s="138"/>
      <c r="K14" s="136"/>
      <c r="L14" s="1524"/>
      <c r="M14" s="1525"/>
      <c r="O14" s="139" t="s">
        <v>152</v>
      </c>
      <c r="P14" s="139" t="s">
        <v>97</v>
      </c>
    </row>
    <row r="15" spans="1:16" ht="60" customHeight="1">
      <c r="A15" s="130">
        <v>11</v>
      </c>
      <c r="B15" s="136"/>
      <c r="C15" s="132"/>
      <c r="D15" s="132"/>
      <c r="E15" s="132"/>
      <c r="F15" s="137"/>
      <c r="G15" s="137"/>
      <c r="H15" s="137"/>
      <c r="I15" s="136"/>
      <c r="J15" s="138"/>
      <c r="K15" s="136"/>
      <c r="L15" s="1524"/>
      <c r="M15" s="1525"/>
      <c r="O15" s="139" t="s">
        <v>153</v>
      </c>
    </row>
    <row r="16" spans="1:16" ht="60" customHeight="1">
      <c r="A16" s="130">
        <v>12</v>
      </c>
      <c r="B16" s="136"/>
      <c r="C16" s="132"/>
      <c r="D16" s="132"/>
      <c r="E16" s="132"/>
      <c r="F16" s="137"/>
      <c r="G16" s="137"/>
      <c r="H16" s="137"/>
      <c r="I16" s="136"/>
      <c r="J16" s="138"/>
      <c r="K16" s="136"/>
      <c r="L16" s="1524"/>
      <c r="M16" s="1525"/>
      <c r="O16" s="139" t="s">
        <v>97</v>
      </c>
    </row>
    <row r="17" spans="1:13" ht="60" customHeight="1">
      <c r="A17" s="130">
        <v>13</v>
      </c>
      <c r="B17" s="136"/>
      <c r="C17" s="132"/>
      <c r="D17" s="132"/>
      <c r="E17" s="132"/>
      <c r="F17" s="137"/>
      <c r="G17" s="137"/>
      <c r="H17" s="137"/>
      <c r="I17" s="136"/>
      <c r="J17" s="138"/>
      <c r="K17" s="136"/>
      <c r="L17" s="1524"/>
      <c r="M17" s="1525"/>
    </row>
    <row r="18" spans="1:13" ht="60" customHeight="1">
      <c r="A18" s="130">
        <v>14</v>
      </c>
      <c r="B18" s="136"/>
      <c r="C18" s="132"/>
      <c r="D18" s="132"/>
      <c r="E18" s="132"/>
      <c r="F18" s="137"/>
      <c r="G18" s="137"/>
      <c r="H18" s="137"/>
      <c r="I18" s="136"/>
      <c r="J18" s="138"/>
      <c r="K18" s="136"/>
      <c r="L18" s="1524"/>
      <c r="M18" s="1525"/>
    </row>
    <row r="19" spans="1:13" ht="60" customHeight="1">
      <c r="A19" s="130">
        <v>15</v>
      </c>
      <c r="B19" s="136"/>
      <c r="C19" s="132"/>
      <c r="D19" s="132"/>
      <c r="E19" s="132"/>
      <c r="F19" s="137"/>
      <c r="G19" s="137"/>
      <c r="H19" s="137"/>
      <c r="I19" s="136"/>
      <c r="J19" s="138"/>
      <c r="K19" s="136"/>
      <c r="L19" s="1524"/>
      <c r="M19" s="1525"/>
    </row>
    <row r="20" spans="1:13" ht="60" customHeight="1">
      <c r="A20" s="130">
        <v>16</v>
      </c>
      <c r="B20" s="136"/>
      <c r="C20" s="132"/>
      <c r="D20" s="132"/>
      <c r="E20" s="132"/>
      <c r="F20" s="137"/>
      <c r="G20" s="137"/>
      <c r="H20" s="137"/>
      <c r="I20" s="136"/>
      <c r="J20" s="138"/>
      <c r="K20" s="136"/>
      <c r="L20" s="1524"/>
      <c r="M20" s="1525"/>
    </row>
    <row r="21" spans="1:13" ht="60" customHeight="1">
      <c r="A21" s="130">
        <v>17</v>
      </c>
      <c r="B21" s="136"/>
      <c r="C21" s="132"/>
      <c r="D21" s="132"/>
      <c r="E21" s="132"/>
      <c r="F21" s="137"/>
      <c r="G21" s="137"/>
      <c r="H21" s="137"/>
      <c r="I21" s="136"/>
      <c r="J21" s="138"/>
      <c r="K21" s="136"/>
      <c r="L21" s="1524"/>
      <c r="M21" s="1525"/>
    </row>
    <row r="22" spans="1:13" ht="60" customHeight="1">
      <c r="A22" s="130">
        <v>18</v>
      </c>
      <c r="B22" s="136"/>
      <c r="C22" s="132"/>
      <c r="D22" s="132"/>
      <c r="E22" s="132"/>
      <c r="F22" s="137"/>
      <c r="G22" s="137"/>
      <c r="H22" s="137"/>
      <c r="I22" s="136"/>
      <c r="J22" s="138"/>
      <c r="K22" s="136"/>
      <c r="L22" s="1524"/>
      <c r="M22" s="1525"/>
    </row>
    <row r="23" spans="1:13" ht="60" customHeight="1">
      <c r="A23" s="130">
        <v>19</v>
      </c>
      <c r="B23" s="136"/>
      <c r="C23" s="132"/>
      <c r="D23" s="132"/>
      <c r="E23" s="132"/>
      <c r="F23" s="137"/>
      <c r="G23" s="137"/>
      <c r="H23" s="137"/>
      <c r="I23" s="136"/>
      <c r="J23" s="138"/>
      <c r="K23" s="136"/>
      <c r="L23" s="1524"/>
      <c r="M23" s="1525"/>
    </row>
    <row r="24" spans="1:13" ht="60" customHeight="1" thickBot="1">
      <c r="A24" s="157">
        <v>20</v>
      </c>
      <c r="B24" s="140"/>
      <c r="C24" s="141"/>
      <c r="D24" s="140"/>
      <c r="E24" s="141"/>
      <c r="F24" s="142"/>
      <c r="G24" s="142"/>
      <c r="H24" s="142"/>
      <c r="I24" s="140"/>
      <c r="J24" s="143"/>
      <c r="K24" s="140"/>
      <c r="L24" s="1527"/>
      <c r="M24" s="1528"/>
    </row>
    <row r="25" spans="1:13" ht="13.5" customHeight="1">
      <c r="A25" s="144"/>
      <c r="B25" s="144"/>
      <c r="C25" s="145"/>
      <c r="D25" s="145"/>
      <c r="E25" s="145"/>
      <c r="F25" s="116"/>
    </row>
    <row r="26" spans="1:13" ht="13.5" customHeight="1">
      <c r="A26" s="1511" t="s">
        <v>666</v>
      </c>
      <c r="B26" s="1511"/>
      <c r="C26" s="1511"/>
      <c r="D26" s="1511"/>
      <c r="E26" s="1511"/>
      <c r="F26" s="1511"/>
      <c r="G26" s="1511"/>
      <c r="H26" s="1511"/>
      <c r="I26" s="1511"/>
      <c r="J26" s="1511"/>
      <c r="K26" s="1511"/>
      <c r="L26" s="1511"/>
      <c r="M26" s="1511"/>
    </row>
    <row r="27" spans="1:13" ht="13.5" customHeight="1">
      <c r="A27" s="1511" t="s">
        <v>688</v>
      </c>
      <c r="B27" s="1511"/>
      <c r="C27" s="1511"/>
      <c r="D27" s="1511"/>
      <c r="E27" s="1511"/>
      <c r="F27" s="1511"/>
      <c r="G27" s="1511"/>
      <c r="H27" s="1511"/>
      <c r="I27" s="1511"/>
      <c r="J27" s="1511"/>
      <c r="K27" s="1511"/>
      <c r="L27" s="1511"/>
      <c r="M27" s="1511"/>
    </row>
    <row r="28" spans="1:13" ht="13.5" customHeight="1">
      <c r="A28" s="1534" t="s">
        <v>287</v>
      </c>
      <c r="B28" s="1511"/>
      <c r="C28" s="1511"/>
      <c r="D28" s="1511"/>
      <c r="E28" s="1511"/>
      <c r="F28" s="1511"/>
      <c r="G28" s="1511"/>
      <c r="H28" s="1511"/>
      <c r="I28" s="1511"/>
      <c r="J28" s="1511"/>
      <c r="K28" s="1511"/>
      <c r="L28" s="1511"/>
      <c r="M28" s="1511"/>
    </row>
    <row r="29" spans="1:13" ht="13.5" customHeight="1">
      <c r="A29" s="1534" t="s">
        <v>288</v>
      </c>
      <c r="B29" s="1511"/>
      <c r="C29" s="1511"/>
      <c r="D29" s="1511"/>
      <c r="E29" s="1511"/>
      <c r="F29" s="1511"/>
      <c r="G29" s="1511"/>
      <c r="H29" s="1511"/>
      <c r="I29" s="1511"/>
      <c r="J29" s="1511"/>
      <c r="K29" s="1511"/>
      <c r="L29" s="1511"/>
      <c r="M29" s="1511"/>
    </row>
    <row r="30" spans="1:13" ht="13.5" customHeight="1">
      <c r="A30" s="1511" t="s">
        <v>289</v>
      </c>
      <c r="B30" s="1511"/>
      <c r="C30" s="1511"/>
      <c r="D30" s="1511"/>
      <c r="E30" s="1511"/>
      <c r="F30" s="1511"/>
      <c r="G30" s="1511"/>
      <c r="H30" s="1511"/>
      <c r="I30" s="1511"/>
      <c r="J30" s="1511"/>
      <c r="K30" s="1511"/>
      <c r="L30" s="1511"/>
      <c r="M30" s="1511"/>
    </row>
    <row r="31" spans="1:13" ht="13.5" customHeight="1">
      <c r="A31" s="1511" t="s">
        <v>290</v>
      </c>
      <c r="B31" s="1511"/>
      <c r="C31" s="1511"/>
      <c r="D31" s="1511"/>
      <c r="E31" s="1511"/>
      <c r="F31" s="1511"/>
      <c r="G31" s="1511"/>
      <c r="H31" s="1511"/>
      <c r="I31" s="1511"/>
      <c r="J31" s="1511"/>
      <c r="K31" s="1511"/>
      <c r="L31" s="1511"/>
      <c r="M31" s="1511"/>
    </row>
    <row r="32" spans="1:13" ht="13.5" customHeight="1">
      <c r="A32" s="1511" t="s">
        <v>291</v>
      </c>
      <c r="B32" s="1511"/>
      <c r="C32" s="1511"/>
      <c r="D32" s="1511"/>
      <c r="E32" s="1511"/>
      <c r="F32" s="1511"/>
      <c r="G32" s="1511"/>
      <c r="H32" s="1511"/>
      <c r="I32" s="1511"/>
      <c r="J32" s="1511"/>
      <c r="K32" s="1511"/>
      <c r="L32" s="1511"/>
      <c r="M32" s="1511"/>
    </row>
    <row r="33" spans="1:13" ht="13.5" customHeight="1">
      <c r="A33" s="1512" t="s">
        <v>687</v>
      </c>
      <c r="B33" s="1512"/>
      <c r="C33" s="1512"/>
      <c r="D33" s="1512"/>
      <c r="E33" s="1512"/>
      <c r="F33" s="1512"/>
      <c r="G33" s="1512"/>
      <c r="H33" s="1512"/>
      <c r="I33" s="1512"/>
      <c r="J33" s="1512"/>
      <c r="K33" s="1512"/>
      <c r="L33" s="1512"/>
      <c r="M33" s="1512"/>
    </row>
    <row r="34" spans="1:13" ht="13.5" customHeight="1">
      <c r="A34" s="1533" t="s">
        <v>782</v>
      </c>
      <c r="B34" s="1533"/>
      <c r="C34" s="1533"/>
      <c r="D34" s="1533"/>
      <c r="E34" s="1533"/>
      <c r="F34" s="1533"/>
      <c r="G34" s="1533"/>
      <c r="H34" s="1533"/>
      <c r="I34" s="1533"/>
      <c r="J34" s="1533"/>
      <c r="K34" s="1533"/>
      <c r="L34" s="1533"/>
      <c r="M34" s="1533"/>
    </row>
    <row r="35" spans="1:13" ht="15" customHeight="1">
      <c r="A35" s="144"/>
      <c r="B35" s="144"/>
      <c r="C35" s="144"/>
      <c r="D35" s="144"/>
      <c r="E35" s="144"/>
      <c r="F35" s="144"/>
      <c r="G35" s="144"/>
      <c r="H35" s="144"/>
      <c r="I35" s="144"/>
      <c r="J35" s="144"/>
      <c r="K35" s="144"/>
      <c r="L35" s="144"/>
      <c r="M35" s="373" t="str">
        <f>様式7!$F$4</f>
        <v>○○○○○○○○○○○ＥＳＣＯ事業</v>
      </c>
    </row>
    <row r="36" spans="1:13" ht="15" customHeight="1">
      <c r="A36" s="1511"/>
      <c r="B36" s="1511"/>
      <c r="C36" s="1511"/>
      <c r="D36" s="1511"/>
      <c r="E36" s="1511"/>
      <c r="F36" s="1511"/>
      <c r="G36" s="1511"/>
      <c r="H36" s="1511"/>
      <c r="I36" s="1511"/>
      <c r="J36" s="1511"/>
      <c r="K36" s="1511"/>
      <c r="L36" s="1511"/>
      <c r="M36" s="1511"/>
    </row>
    <row r="37" spans="1:13" ht="15" customHeight="1">
      <c r="F37" s="146"/>
    </row>
    <row r="38" spans="1:13" ht="15" customHeight="1">
      <c r="F38" s="146"/>
    </row>
    <row r="39" spans="1:13" ht="15" customHeight="1"/>
    <row r="40" spans="1:13" ht="15" customHeight="1"/>
    <row r="41" spans="1:13" ht="15" customHeight="1"/>
  </sheetData>
  <mergeCells count="32">
    <mergeCell ref="A33:M33"/>
    <mergeCell ref="A34:M34"/>
    <mergeCell ref="A36:M36"/>
    <mergeCell ref="A26:M26"/>
    <mergeCell ref="A27:M27"/>
    <mergeCell ref="A28:M28"/>
    <mergeCell ref="A29:M29"/>
    <mergeCell ref="A30:M30"/>
    <mergeCell ref="A31:M31"/>
    <mergeCell ref="A2:C2"/>
    <mergeCell ref="L14:M14"/>
    <mergeCell ref="L15:M15"/>
    <mergeCell ref="L16:M16"/>
    <mergeCell ref="A32:M32"/>
    <mergeCell ref="L24:M24"/>
    <mergeCell ref="L4:M4"/>
    <mergeCell ref="L5:M5"/>
    <mergeCell ref="L6:M6"/>
    <mergeCell ref="L7:M7"/>
    <mergeCell ref="L8:M8"/>
    <mergeCell ref="L9:M9"/>
    <mergeCell ref="L10:M10"/>
    <mergeCell ref="L11:M11"/>
    <mergeCell ref="L12:M12"/>
    <mergeCell ref="L13:M13"/>
    <mergeCell ref="L17:M17"/>
    <mergeCell ref="L18:M18"/>
    <mergeCell ref="L19:M19"/>
    <mergeCell ref="L22:M22"/>
    <mergeCell ref="L23:M23"/>
    <mergeCell ref="L20:M20"/>
    <mergeCell ref="L21:M21"/>
  </mergeCells>
  <phoneticPr fontId="5"/>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xr:uid="{00000000-0002-0000-1800-000000000000}">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xr:uid="{00000000-0002-0000-1800-000001000000}">
      <formula1>$O$5:$O$8</formula1>
    </dataValidation>
  </dataValidations>
  <printOptions horizontalCentered="1" verticalCentered="1"/>
  <pageMargins left="0.7" right="0.41" top="0.75" bottom="0.75" header="0.3" footer="0.3"/>
  <pageSetup paperSize="9" scale="55"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J75"/>
  <sheetViews>
    <sheetView view="pageBreakPreview" zoomScale="85" zoomScaleNormal="75" zoomScaleSheetLayoutView="85" workbookViewId="0">
      <selection activeCell="N10" sqref="N10"/>
    </sheetView>
  </sheetViews>
  <sheetFormatPr defaultRowHeight="13.2"/>
  <cols>
    <col min="1" max="1" width="4.33203125" style="151" customWidth="1"/>
    <col min="2" max="2" width="6.77734375" style="151" customWidth="1"/>
    <col min="3" max="3" width="22.44140625" style="151" customWidth="1"/>
    <col min="4" max="7" width="12.44140625" style="151" customWidth="1"/>
    <col min="8" max="8" width="26.33203125" style="151" customWidth="1"/>
    <col min="9" max="9" width="9" style="151" customWidth="1"/>
    <col min="10" max="256" width="9" style="151"/>
    <col min="257" max="258" width="6.77734375" style="151" customWidth="1"/>
    <col min="259" max="259" width="22.44140625" style="151" customWidth="1"/>
    <col min="260" max="263" width="12.44140625" style="151" customWidth="1"/>
    <col min="264" max="264" width="26.33203125" style="151" customWidth="1"/>
    <col min="265" max="265" width="9" style="151" customWidth="1"/>
    <col min="266" max="512" width="9" style="151"/>
    <col min="513" max="514" width="6.77734375" style="151" customWidth="1"/>
    <col min="515" max="515" width="22.44140625" style="151" customWidth="1"/>
    <col min="516" max="519" width="12.44140625" style="151" customWidth="1"/>
    <col min="520" max="520" width="26.33203125" style="151" customWidth="1"/>
    <col min="521" max="521" width="9" style="151" customWidth="1"/>
    <col min="522" max="768" width="9" style="151"/>
    <col min="769" max="770" width="6.77734375" style="151" customWidth="1"/>
    <col min="771" max="771" width="22.44140625" style="151" customWidth="1"/>
    <col min="772" max="775" width="12.44140625" style="151" customWidth="1"/>
    <col min="776" max="776" width="26.33203125" style="151" customWidth="1"/>
    <col min="777" max="777" width="9" style="151" customWidth="1"/>
    <col min="778" max="1024" width="9" style="151"/>
    <col min="1025" max="1026" width="6.77734375" style="151" customWidth="1"/>
    <col min="1027" max="1027" width="22.44140625" style="151" customWidth="1"/>
    <col min="1028" max="1031" width="12.44140625" style="151" customWidth="1"/>
    <col min="1032" max="1032" width="26.33203125" style="151" customWidth="1"/>
    <col min="1033" max="1033" width="9" style="151" customWidth="1"/>
    <col min="1034" max="1280" width="9" style="151"/>
    <col min="1281" max="1282" width="6.77734375" style="151" customWidth="1"/>
    <col min="1283" max="1283" width="22.44140625" style="151" customWidth="1"/>
    <col min="1284" max="1287" width="12.44140625" style="151" customWidth="1"/>
    <col min="1288" max="1288" width="26.33203125" style="151" customWidth="1"/>
    <col min="1289" max="1289" width="9" style="151" customWidth="1"/>
    <col min="1290" max="1536" width="9" style="151"/>
    <col min="1537" max="1538" width="6.77734375" style="151" customWidth="1"/>
    <col min="1539" max="1539" width="22.44140625" style="151" customWidth="1"/>
    <col min="1540" max="1543" width="12.44140625" style="151" customWidth="1"/>
    <col min="1544" max="1544" width="26.33203125" style="151" customWidth="1"/>
    <col min="1545" max="1545" width="9" style="151" customWidth="1"/>
    <col min="1546" max="1792" width="9" style="151"/>
    <col min="1793" max="1794" width="6.77734375" style="151" customWidth="1"/>
    <col min="1795" max="1795" width="22.44140625" style="151" customWidth="1"/>
    <col min="1796" max="1799" width="12.44140625" style="151" customWidth="1"/>
    <col min="1800" max="1800" width="26.33203125" style="151" customWidth="1"/>
    <col min="1801" max="1801" width="9" style="151" customWidth="1"/>
    <col min="1802" max="2048" width="9" style="151"/>
    <col min="2049" max="2050" width="6.77734375" style="151" customWidth="1"/>
    <col min="2051" max="2051" width="22.44140625" style="151" customWidth="1"/>
    <col min="2052" max="2055" width="12.44140625" style="151" customWidth="1"/>
    <col min="2056" max="2056" width="26.33203125" style="151" customWidth="1"/>
    <col min="2057" max="2057" width="9" style="151" customWidth="1"/>
    <col min="2058" max="2304" width="9" style="151"/>
    <col min="2305" max="2306" width="6.77734375" style="151" customWidth="1"/>
    <col min="2307" max="2307" width="22.44140625" style="151" customWidth="1"/>
    <col min="2308" max="2311" width="12.44140625" style="151" customWidth="1"/>
    <col min="2312" max="2312" width="26.33203125" style="151" customWidth="1"/>
    <col min="2313" max="2313" width="9" style="151" customWidth="1"/>
    <col min="2314" max="2560" width="9" style="151"/>
    <col min="2561" max="2562" width="6.77734375" style="151" customWidth="1"/>
    <col min="2563" max="2563" width="22.44140625" style="151" customWidth="1"/>
    <col min="2564" max="2567" width="12.44140625" style="151" customWidth="1"/>
    <col min="2568" max="2568" width="26.33203125" style="151" customWidth="1"/>
    <col min="2569" max="2569" width="9" style="151" customWidth="1"/>
    <col min="2570" max="2816" width="9" style="151"/>
    <col min="2817" max="2818" width="6.77734375" style="151" customWidth="1"/>
    <col min="2819" max="2819" width="22.44140625" style="151" customWidth="1"/>
    <col min="2820" max="2823" width="12.44140625" style="151" customWidth="1"/>
    <col min="2824" max="2824" width="26.33203125" style="151" customWidth="1"/>
    <col min="2825" max="2825" width="9" style="151" customWidth="1"/>
    <col min="2826" max="3072" width="9" style="151"/>
    <col min="3073" max="3074" width="6.77734375" style="151" customWidth="1"/>
    <col min="3075" max="3075" width="22.44140625" style="151" customWidth="1"/>
    <col min="3076" max="3079" width="12.44140625" style="151" customWidth="1"/>
    <col min="3080" max="3080" width="26.33203125" style="151" customWidth="1"/>
    <col min="3081" max="3081" width="9" style="151" customWidth="1"/>
    <col min="3082" max="3328" width="9" style="151"/>
    <col min="3329" max="3330" width="6.77734375" style="151" customWidth="1"/>
    <col min="3331" max="3331" width="22.44140625" style="151" customWidth="1"/>
    <col min="3332" max="3335" width="12.44140625" style="151" customWidth="1"/>
    <col min="3336" max="3336" width="26.33203125" style="151" customWidth="1"/>
    <col min="3337" max="3337" width="9" style="151" customWidth="1"/>
    <col min="3338" max="3584" width="9" style="151"/>
    <col min="3585" max="3586" width="6.77734375" style="151" customWidth="1"/>
    <col min="3587" max="3587" width="22.44140625" style="151" customWidth="1"/>
    <col min="3588" max="3591" width="12.44140625" style="151" customWidth="1"/>
    <col min="3592" max="3592" width="26.33203125" style="151" customWidth="1"/>
    <col min="3593" max="3593" width="9" style="151" customWidth="1"/>
    <col min="3594" max="3840" width="9" style="151"/>
    <col min="3841" max="3842" width="6.77734375" style="151" customWidth="1"/>
    <col min="3843" max="3843" width="22.44140625" style="151" customWidth="1"/>
    <col min="3844" max="3847" width="12.44140625" style="151" customWidth="1"/>
    <col min="3848" max="3848" width="26.33203125" style="151" customWidth="1"/>
    <col min="3849" max="3849" width="9" style="151" customWidth="1"/>
    <col min="3850" max="4096" width="9" style="151"/>
    <col min="4097" max="4098" width="6.77734375" style="151" customWidth="1"/>
    <col min="4099" max="4099" width="22.44140625" style="151" customWidth="1"/>
    <col min="4100" max="4103" width="12.44140625" style="151" customWidth="1"/>
    <col min="4104" max="4104" width="26.33203125" style="151" customWidth="1"/>
    <col min="4105" max="4105" width="9" style="151" customWidth="1"/>
    <col min="4106" max="4352" width="9" style="151"/>
    <col min="4353" max="4354" width="6.77734375" style="151" customWidth="1"/>
    <col min="4355" max="4355" width="22.44140625" style="151" customWidth="1"/>
    <col min="4356" max="4359" width="12.44140625" style="151" customWidth="1"/>
    <col min="4360" max="4360" width="26.33203125" style="151" customWidth="1"/>
    <col min="4361" max="4361" width="9" style="151" customWidth="1"/>
    <col min="4362" max="4608" width="9" style="151"/>
    <col min="4609" max="4610" width="6.77734375" style="151" customWidth="1"/>
    <col min="4611" max="4611" width="22.44140625" style="151" customWidth="1"/>
    <col min="4612" max="4615" width="12.44140625" style="151" customWidth="1"/>
    <col min="4616" max="4616" width="26.33203125" style="151" customWidth="1"/>
    <col min="4617" max="4617" width="9" style="151" customWidth="1"/>
    <col min="4618" max="4864" width="9" style="151"/>
    <col min="4865" max="4866" width="6.77734375" style="151" customWidth="1"/>
    <col min="4867" max="4867" width="22.44140625" style="151" customWidth="1"/>
    <col min="4868" max="4871" width="12.44140625" style="151" customWidth="1"/>
    <col min="4872" max="4872" width="26.33203125" style="151" customWidth="1"/>
    <col min="4873" max="4873" width="9" style="151" customWidth="1"/>
    <col min="4874" max="5120" width="9" style="151"/>
    <col min="5121" max="5122" width="6.77734375" style="151" customWidth="1"/>
    <col min="5123" max="5123" width="22.44140625" style="151" customWidth="1"/>
    <col min="5124" max="5127" width="12.44140625" style="151" customWidth="1"/>
    <col min="5128" max="5128" width="26.33203125" style="151" customWidth="1"/>
    <col min="5129" max="5129" width="9" style="151" customWidth="1"/>
    <col min="5130" max="5376" width="9" style="151"/>
    <col min="5377" max="5378" width="6.77734375" style="151" customWidth="1"/>
    <col min="5379" max="5379" width="22.44140625" style="151" customWidth="1"/>
    <col min="5380" max="5383" width="12.44140625" style="151" customWidth="1"/>
    <col min="5384" max="5384" width="26.33203125" style="151" customWidth="1"/>
    <col min="5385" max="5385" width="9" style="151" customWidth="1"/>
    <col min="5386" max="5632" width="9" style="151"/>
    <col min="5633" max="5634" width="6.77734375" style="151" customWidth="1"/>
    <col min="5635" max="5635" width="22.44140625" style="151" customWidth="1"/>
    <col min="5636" max="5639" width="12.44140625" style="151" customWidth="1"/>
    <col min="5640" max="5640" width="26.33203125" style="151" customWidth="1"/>
    <col min="5641" max="5641" width="9" style="151" customWidth="1"/>
    <col min="5642" max="5888" width="9" style="151"/>
    <col min="5889" max="5890" width="6.77734375" style="151" customWidth="1"/>
    <col min="5891" max="5891" width="22.44140625" style="151" customWidth="1"/>
    <col min="5892" max="5895" width="12.44140625" style="151" customWidth="1"/>
    <col min="5896" max="5896" width="26.33203125" style="151" customWidth="1"/>
    <col min="5897" max="5897" width="9" style="151" customWidth="1"/>
    <col min="5898" max="6144" width="9" style="151"/>
    <col min="6145" max="6146" width="6.77734375" style="151" customWidth="1"/>
    <col min="6147" max="6147" width="22.44140625" style="151" customWidth="1"/>
    <col min="6148" max="6151" width="12.44140625" style="151" customWidth="1"/>
    <col min="6152" max="6152" width="26.33203125" style="151" customWidth="1"/>
    <col min="6153" max="6153" width="9" style="151" customWidth="1"/>
    <col min="6154" max="6400" width="9" style="151"/>
    <col min="6401" max="6402" width="6.77734375" style="151" customWidth="1"/>
    <col min="6403" max="6403" width="22.44140625" style="151" customWidth="1"/>
    <col min="6404" max="6407" width="12.44140625" style="151" customWidth="1"/>
    <col min="6408" max="6408" width="26.33203125" style="151" customWidth="1"/>
    <col min="6409" max="6409" width="9" style="151" customWidth="1"/>
    <col min="6410" max="6656" width="9" style="151"/>
    <col min="6657" max="6658" width="6.77734375" style="151" customWidth="1"/>
    <col min="6659" max="6659" width="22.44140625" style="151" customWidth="1"/>
    <col min="6660" max="6663" width="12.44140625" style="151" customWidth="1"/>
    <col min="6664" max="6664" width="26.33203125" style="151" customWidth="1"/>
    <col min="6665" max="6665" width="9" style="151" customWidth="1"/>
    <col min="6666" max="6912" width="9" style="151"/>
    <col min="6913" max="6914" width="6.77734375" style="151" customWidth="1"/>
    <col min="6915" max="6915" width="22.44140625" style="151" customWidth="1"/>
    <col min="6916" max="6919" width="12.44140625" style="151" customWidth="1"/>
    <col min="6920" max="6920" width="26.33203125" style="151" customWidth="1"/>
    <col min="6921" max="6921" width="9" style="151" customWidth="1"/>
    <col min="6922" max="7168" width="9" style="151"/>
    <col min="7169" max="7170" width="6.77734375" style="151" customWidth="1"/>
    <col min="7171" max="7171" width="22.44140625" style="151" customWidth="1"/>
    <col min="7172" max="7175" width="12.44140625" style="151" customWidth="1"/>
    <col min="7176" max="7176" width="26.33203125" style="151" customWidth="1"/>
    <col min="7177" max="7177" width="9" style="151" customWidth="1"/>
    <col min="7178" max="7424" width="9" style="151"/>
    <col min="7425" max="7426" width="6.77734375" style="151" customWidth="1"/>
    <col min="7427" max="7427" width="22.44140625" style="151" customWidth="1"/>
    <col min="7428" max="7431" width="12.44140625" style="151" customWidth="1"/>
    <col min="7432" max="7432" width="26.33203125" style="151" customWidth="1"/>
    <col min="7433" max="7433" width="9" style="151" customWidth="1"/>
    <col min="7434" max="7680" width="9" style="151"/>
    <col min="7681" max="7682" width="6.77734375" style="151" customWidth="1"/>
    <col min="7683" max="7683" width="22.44140625" style="151" customWidth="1"/>
    <col min="7684" max="7687" width="12.44140625" style="151" customWidth="1"/>
    <col min="7688" max="7688" width="26.33203125" style="151" customWidth="1"/>
    <col min="7689" max="7689" width="9" style="151" customWidth="1"/>
    <col min="7690" max="7936" width="9" style="151"/>
    <col min="7937" max="7938" width="6.77734375" style="151" customWidth="1"/>
    <col min="7939" max="7939" width="22.44140625" style="151" customWidth="1"/>
    <col min="7940" max="7943" width="12.44140625" style="151" customWidth="1"/>
    <col min="7944" max="7944" width="26.33203125" style="151" customWidth="1"/>
    <col min="7945" max="7945" width="9" style="151" customWidth="1"/>
    <col min="7946" max="8192" width="9" style="151"/>
    <col min="8193" max="8194" width="6.77734375" style="151" customWidth="1"/>
    <col min="8195" max="8195" width="22.44140625" style="151" customWidth="1"/>
    <col min="8196" max="8199" width="12.44140625" style="151" customWidth="1"/>
    <col min="8200" max="8200" width="26.33203125" style="151" customWidth="1"/>
    <col min="8201" max="8201" width="9" style="151" customWidth="1"/>
    <col min="8202" max="8448" width="9" style="151"/>
    <col min="8449" max="8450" width="6.77734375" style="151" customWidth="1"/>
    <col min="8451" max="8451" width="22.44140625" style="151" customWidth="1"/>
    <col min="8452" max="8455" width="12.44140625" style="151" customWidth="1"/>
    <col min="8456" max="8456" width="26.33203125" style="151" customWidth="1"/>
    <col min="8457" max="8457" width="9" style="151" customWidth="1"/>
    <col min="8458" max="8704" width="9" style="151"/>
    <col min="8705" max="8706" width="6.77734375" style="151" customWidth="1"/>
    <col min="8707" max="8707" width="22.44140625" style="151" customWidth="1"/>
    <col min="8708" max="8711" width="12.44140625" style="151" customWidth="1"/>
    <col min="8712" max="8712" width="26.33203125" style="151" customWidth="1"/>
    <col min="8713" max="8713" width="9" style="151" customWidth="1"/>
    <col min="8714" max="8960" width="9" style="151"/>
    <col min="8961" max="8962" width="6.77734375" style="151" customWidth="1"/>
    <col min="8963" max="8963" width="22.44140625" style="151" customWidth="1"/>
    <col min="8964" max="8967" width="12.44140625" style="151" customWidth="1"/>
    <col min="8968" max="8968" width="26.33203125" style="151" customWidth="1"/>
    <col min="8969" max="8969" width="9" style="151" customWidth="1"/>
    <col min="8970" max="9216" width="9" style="151"/>
    <col min="9217" max="9218" width="6.77734375" style="151" customWidth="1"/>
    <col min="9219" max="9219" width="22.44140625" style="151" customWidth="1"/>
    <col min="9220" max="9223" width="12.44140625" style="151" customWidth="1"/>
    <col min="9224" max="9224" width="26.33203125" style="151" customWidth="1"/>
    <col min="9225" max="9225" width="9" style="151" customWidth="1"/>
    <col min="9226" max="9472" width="9" style="151"/>
    <col min="9473" max="9474" width="6.77734375" style="151" customWidth="1"/>
    <col min="9475" max="9475" width="22.44140625" style="151" customWidth="1"/>
    <col min="9476" max="9479" width="12.44140625" style="151" customWidth="1"/>
    <col min="9480" max="9480" width="26.33203125" style="151" customWidth="1"/>
    <col min="9481" max="9481" width="9" style="151" customWidth="1"/>
    <col min="9482" max="9728" width="9" style="151"/>
    <col min="9729" max="9730" width="6.77734375" style="151" customWidth="1"/>
    <col min="9731" max="9731" width="22.44140625" style="151" customWidth="1"/>
    <col min="9732" max="9735" width="12.44140625" style="151" customWidth="1"/>
    <col min="9736" max="9736" width="26.33203125" style="151" customWidth="1"/>
    <col min="9737" max="9737" width="9" style="151" customWidth="1"/>
    <col min="9738" max="9984" width="9" style="151"/>
    <col min="9985" max="9986" width="6.77734375" style="151" customWidth="1"/>
    <col min="9987" max="9987" width="22.44140625" style="151" customWidth="1"/>
    <col min="9988" max="9991" width="12.44140625" style="151" customWidth="1"/>
    <col min="9992" max="9992" width="26.33203125" style="151" customWidth="1"/>
    <col min="9993" max="9993" width="9" style="151" customWidth="1"/>
    <col min="9994" max="10240" width="9" style="151"/>
    <col min="10241" max="10242" width="6.77734375" style="151" customWidth="1"/>
    <col min="10243" max="10243" width="22.44140625" style="151" customWidth="1"/>
    <col min="10244" max="10247" width="12.44140625" style="151" customWidth="1"/>
    <col min="10248" max="10248" width="26.33203125" style="151" customWidth="1"/>
    <col min="10249" max="10249" width="9" style="151" customWidth="1"/>
    <col min="10250" max="10496" width="9" style="151"/>
    <col min="10497" max="10498" width="6.77734375" style="151" customWidth="1"/>
    <col min="10499" max="10499" width="22.44140625" style="151" customWidth="1"/>
    <col min="10500" max="10503" width="12.44140625" style="151" customWidth="1"/>
    <col min="10504" max="10504" width="26.33203125" style="151" customWidth="1"/>
    <col min="10505" max="10505" width="9" style="151" customWidth="1"/>
    <col min="10506" max="10752" width="9" style="151"/>
    <col min="10753" max="10754" width="6.77734375" style="151" customWidth="1"/>
    <col min="10755" max="10755" width="22.44140625" style="151" customWidth="1"/>
    <col min="10756" max="10759" width="12.44140625" style="151" customWidth="1"/>
    <col min="10760" max="10760" width="26.33203125" style="151" customWidth="1"/>
    <col min="10761" max="10761" width="9" style="151" customWidth="1"/>
    <col min="10762" max="11008" width="9" style="151"/>
    <col min="11009" max="11010" width="6.77734375" style="151" customWidth="1"/>
    <col min="11011" max="11011" width="22.44140625" style="151" customWidth="1"/>
    <col min="11012" max="11015" width="12.44140625" style="151" customWidth="1"/>
    <col min="11016" max="11016" width="26.33203125" style="151" customWidth="1"/>
    <col min="11017" max="11017" width="9" style="151" customWidth="1"/>
    <col min="11018" max="11264" width="9" style="151"/>
    <col min="11265" max="11266" width="6.77734375" style="151" customWidth="1"/>
    <col min="11267" max="11267" width="22.44140625" style="151" customWidth="1"/>
    <col min="11268" max="11271" width="12.44140625" style="151" customWidth="1"/>
    <col min="11272" max="11272" width="26.33203125" style="151" customWidth="1"/>
    <col min="11273" max="11273" width="9" style="151" customWidth="1"/>
    <col min="11274" max="11520" width="9" style="151"/>
    <col min="11521" max="11522" width="6.77734375" style="151" customWidth="1"/>
    <col min="11523" max="11523" width="22.44140625" style="151" customWidth="1"/>
    <col min="11524" max="11527" width="12.44140625" style="151" customWidth="1"/>
    <col min="11528" max="11528" width="26.33203125" style="151" customWidth="1"/>
    <col min="11529" max="11529" width="9" style="151" customWidth="1"/>
    <col min="11530" max="11776" width="9" style="151"/>
    <col min="11777" max="11778" width="6.77734375" style="151" customWidth="1"/>
    <col min="11779" max="11779" width="22.44140625" style="151" customWidth="1"/>
    <col min="11780" max="11783" width="12.44140625" style="151" customWidth="1"/>
    <col min="11784" max="11784" width="26.33203125" style="151" customWidth="1"/>
    <col min="11785" max="11785" width="9" style="151" customWidth="1"/>
    <col min="11786" max="12032" width="9" style="151"/>
    <col min="12033" max="12034" width="6.77734375" style="151" customWidth="1"/>
    <col min="12035" max="12035" width="22.44140625" style="151" customWidth="1"/>
    <col min="12036" max="12039" width="12.44140625" style="151" customWidth="1"/>
    <col min="12040" max="12040" width="26.33203125" style="151" customWidth="1"/>
    <col min="12041" max="12041" width="9" style="151" customWidth="1"/>
    <col min="12042" max="12288" width="9" style="151"/>
    <col min="12289" max="12290" width="6.77734375" style="151" customWidth="1"/>
    <col min="12291" max="12291" width="22.44140625" style="151" customWidth="1"/>
    <col min="12292" max="12295" width="12.44140625" style="151" customWidth="1"/>
    <col min="12296" max="12296" width="26.33203125" style="151" customWidth="1"/>
    <col min="12297" max="12297" width="9" style="151" customWidth="1"/>
    <col min="12298" max="12544" width="9" style="151"/>
    <col min="12545" max="12546" width="6.77734375" style="151" customWidth="1"/>
    <col min="12547" max="12547" width="22.44140625" style="151" customWidth="1"/>
    <col min="12548" max="12551" width="12.44140625" style="151" customWidth="1"/>
    <col min="12552" max="12552" width="26.33203125" style="151" customWidth="1"/>
    <col min="12553" max="12553" width="9" style="151" customWidth="1"/>
    <col min="12554" max="12800" width="9" style="151"/>
    <col min="12801" max="12802" width="6.77734375" style="151" customWidth="1"/>
    <col min="12803" max="12803" width="22.44140625" style="151" customWidth="1"/>
    <col min="12804" max="12807" width="12.44140625" style="151" customWidth="1"/>
    <col min="12808" max="12808" width="26.33203125" style="151" customWidth="1"/>
    <col min="12809" max="12809" width="9" style="151" customWidth="1"/>
    <col min="12810" max="13056" width="9" style="151"/>
    <col min="13057" max="13058" width="6.77734375" style="151" customWidth="1"/>
    <col min="13059" max="13059" width="22.44140625" style="151" customWidth="1"/>
    <col min="13060" max="13063" width="12.44140625" style="151" customWidth="1"/>
    <col min="13064" max="13064" width="26.33203125" style="151" customWidth="1"/>
    <col min="13065" max="13065" width="9" style="151" customWidth="1"/>
    <col min="13066" max="13312" width="9" style="151"/>
    <col min="13313" max="13314" width="6.77734375" style="151" customWidth="1"/>
    <col min="13315" max="13315" width="22.44140625" style="151" customWidth="1"/>
    <col min="13316" max="13319" width="12.44140625" style="151" customWidth="1"/>
    <col min="13320" max="13320" width="26.33203125" style="151" customWidth="1"/>
    <col min="13321" max="13321" width="9" style="151" customWidth="1"/>
    <col min="13322" max="13568" width="9" style="151"/>
    <col min="13569" max="13570" width="6.77734375" style="151" customWidth="1"/>
    <col min="13571" max="13571" width="22.44140625" style="151" customWidth="1"/>
    <col min="13572" max="13575" width="12.44140625" style="151" customWidth="1"/>
    <col min="13576" max="13576" width="26.33203125" style="151" customWidth="1"/>
    <col min="13577" max="13577" width="9" style="151" customWidth="1"/>
    <col min="13578" max="13824" width="9" style="151"/>
    <col min="13825" max="13826" width="6.77734375" style="151" customWidth="1"/>
    <col min="13827" max="13827" width="22.44140625" style="151" customWidth="1"/>
    <col min="13828" max="13831" width="12.44140625" style="151" customWidth="1"/>
    <col min="13832" max="13832" width="26.33203125" style="151" customWidth="1"/>
    <col min="13833" max="13833" width="9" style="151" customWidth="1"/>
    <col min="13834" max="14080" width="9" style="151"/>
    <col min="14081" max="14082" width="6.77734375" style="151" customWidth="1"/>
    <col min="14083" max="14083" width="22.44140625" style="151" customWidth="1"/>
    <col min="14084" max="14087" width="12.44140625" style="151" customWidth="1"/>
    <col min="14088" max="14088" width="26.33203125" style="151" customWidth="1"/>
    <col min="14089" max="14089" width="9" style="151" customWidth="1"/>
    <col min="14090" max="14336" width="9" style="151"/>
    <col min="14337" max="14338" width="6.77734375" style="151" customWidth="1"/>
    <col min="14339" max="14339" width="22.44140625" style="151" customWidth="1"/>
    <col min="14340" max="14343" width="12.44140625" style="151" customWidth="1"/>
    <col min="14344" max="14344" width="26.33203125" style="151" customWidth="1"/>
    <col min="14345" max="14345" width="9" style="151" customWidth="1"/>
    <col min="14346" max="14592" width="9" style="151"/>
    <col min="14593" max="14594" width="6.77734375" style="151" customWidth="1"/>
    <col min="14595" max="14595" width="22.44140625" style="151" customWidth="1"/>
    <col min="14596" max="14599" width="12.44140625" style="151" customWidth="1"/>
    <col min="14600" max="14600" width="26.33203125" style="151" customWidth="1"/>
    <col min="14601" max="14601" width="9" style="151" customWidth="1"/>
    <col min="14602" max="14848" width="9" style="151"/>
    <col min="14849" max="14850" width="6.77734375" style="151" customWidth="1"/>
    <col min="14851" max="14851" width="22.44140625" style="151" customWidth="1"/>
    <col min="14852" max="14855" width="12.44140625" style="151" customWidth="1"/>
    <col min="14856" max="14856" width="26.33203125" style="151" customWidth="1"/>
    <col min="14857" max="14857" width="9" style="151" customWidth="1"/>
    <col min="14858" max="15104" width="9" style="151"/>
    <col min="15105" max="15106" width="6.77734375" style="151" customWidth="1"/>
    <col min="15107" max="15107" width="22.44140625" style="151" customWidth="1"/>
    <col min="15108" max="15111" width="12.44140625" style="151" customWidth="1"/>
    <col min="15112" max="15112" width="26.33203125" style="151" customWidth="1"/>
    <col min="15113" max="15113" width="9" style="151" customWidth="1"/>
    <col min="15114" max="15360" width="9" style="151"/>
    <col min="15361" max="15362" width="6.77734375" style="151" customWidth="1"/>
    <col min="15363" max="15363" width="22.44140625" style="151" customWidth="1"/>
    <col min="15364" max="15367" width="12.44140625" style="151" customWidth="1"/>
    <col min="15368" max="15368" width="26.33203125" style="151" customWidth="1"/>
    <col min="15369" max="15369" width="9" style="151" customWidth="1"/>
    <col min="15370" max="15616" width="9" style="151"/>
    <col min="15617" max="15618" width="6.77734375" style="151" customWidth="1"/>
    <col min="15619" max="15619" width="22.44140625" style="151" customWidth="1"/>
    <col min="15620" max="15623" width="12.44140625" style="151" customWidth="1"/>
    <col min="15624" max="15624" width="26.33203125" style="151" customWidth="1"/>
    <col min="15625" max="15625" width="9" style="151" customWidth="1"/>
    <col min="15626" max="15872" width="9" style="151"/>
    <col min="15873" max="15874" width="6.77734375" style="151" customWidth="1"/>
    <col min="15875" max="15875" width="22.44140625" style="151" customWidth="1"/>
    <col min="15876" max="15879" width="12.44140625" style="151" customWidth="1"/>
    <col min="15880" max="15880" width="26.33203125" style="151" customWidth="1"/>
    <col min="15881" max="15881" width="9" style="151" customWidth="1"/>
    <col min="15882" max="16128" width="9" style="151"/>
    <col min="16129" max="16130" width="6.77734375" style="151" customWidth="1"/>
    <col min="16131" max="16131" width="22.44140625" style="151" customWidth="1"/>
    <col min="16132" max="16135" width="12.44140625" style="151" customWidth="1"/>
    <col min="16136" max="16136" width="26.33203125" style="151" customWidth="1"/>
    <col min="16137" max="16137" width="9" style="151" customWidth="1"/>
    <col min="16138" max="16384" width="9" style="151"/>
  </cols>
  <sheetData>
    <row r="1" spans="1:9" ht="40.5" customHeight="1">
      <c r="A1" s="1537" t="s">
        <v>407</v>
      </c>
      <c r="B1" s="1537"/>
      <c r="C1" s="1537"/>
      <c r="D1" s="1537"/>
      <c r="E1" s="1537"/>
      <c r="F1" s="1537"/>
      <c r="G1" s="1537"/>
      <c r="H1" s="1537"/>
    </row>
    <row r="2" spans="1:9" ht="23.25" customHeight="1">
      <c r="A2" s="449"/>
      <c r="B2" s="650" t="s">
        <v>164</v>
      </c>
      <c r="C2" s="451"/>
      <c r="D2" s="44"/>
      <c r="E2" s="452"/>
      <c r="F2" s="155"/>
      <c r="G2" s="453"/>
      <c r="H2" s="454"/>
    </row>
    <row r="3" spans="1:9">
      <c r="A3" s="447"/>
      <c r="B3" s="455" t="s">
        <v>184</v>
      </c>
      <c r="C3" s="455"/>
      <c r="D3" s="447"/>
      <c r="E3" s="456"/>
      <c r="F3" s="456"/>
      <c r="G3" s="457"/>
      <c r="H3" s="458"/>
    </row>
    <row r="4" spans="1:9">
      <c r="A4" s="447"/>
      <c r="B4" s="455" t="s">
        <v>423</v>
      </c>
      <c r="C4" s="455"/>
      <c r="D4" s="447"/>
      <c r="E4" s="456"/>
      <c r="F4" s="456"/>
      <c r="G4" s="457"/>
      <c r="H4" s="458"/>
    </row>
    <row r="5" spans="1:9">
      <c r="A5" s="459"/>
      <c r="B5" s="460" t="s">
        <v>156</v>
      </c>
      <c r="C5" s="460"/>
      <c r="D5" s="461" t="s">
        <v>185</v>
      </c>
      <c r="E5" s="462"/>
      <c r="F5" s="462"/>
      <c r="G5" s="462"/>
      <c r="H5" s="463"/>
    </row>
    <row r="6" spans="1:9">
      <c r="A6" s="447"/>
      <c r="B6" s="464" t="s">
        <v>157</v>
      </c>
      <c r="C6" s="465"/>
      <c r="D6" s="466"/>
      <c r="E6" s="467"/>
      <c r="F6" s="467"/>
      <c r="G6" s="467"/>
      <c r="H6" s="468"/>
      <c r="I6" s="152"/>
    </row>
    <row r="7" spans="1:9">
      <c r="A7" s="447"/>
      <c r="B7" s="469"/>
      <c r="C7" s="469"/>
      <c r="D7" s="470"/>
      <c r="E7" s="471"/>
      <c r="F7" s="471"/>
      <c r="G7" s="471"/>
      <c r="H7" s="472"/>
      <c r="I7" s="152"/>
    </row>
    <row r="8" spans="1:9">
      <c r="A8" s="447"/>
      <c r="B8" s="473" t="s">
        <v>158</v>
      </c>
      <c r="C8" s="465"/>
      <c r="D8" s="466"/>
      <c r="E8" s="466"/>
      <c r="F8" s="466"/>
      <c r="G8" s="466"/>
      <c r="H8" s="474"/>
      <c r="I8" s="152"/>
    </row>
    <row r="9" spans="1:9">
      <c r="A9" s="447"/>
      <c r="B9" s="475"/>
      <c r="C9" s="476"/>
      <c r="D9" s="477"/>
      <c r="E9" s="477"/>
      <c r="F9" s="478"/>
      <c r="G9" s="478"/>
      <c r="H9" s="479"/>
    </row>
    <row r="10" spans="1:9">
      <c r="A10" s="447"/>
      <c r="B10" s="480"/>
      <c r="C10" s="480"/>
      <c r="D10" s="449"/>
      <c r="E10" s="449"/>
      <c r="F10" s="449"/>
      <c r="G10" s="449"/>
      <c r="H10" s="481"/>
    </row>
    <row r="11" spans="1:9">
      <c r="A11" s="447"/>
      <c r="B11" s="482"/>
      <c r="C11" s="482"/>
      <c r="D11" s="478"/>
      <c r="E11" s="478"/>
      <c r="F11" s="478"/>
      <c r="G11" s="478"/>
      <c r="H11" s="479"/>
    </row>
    <row r="12" spans="1:9">
      <c r="A12" s="447"/>
      <c r="B12" s="483" t="s">
        <v>186</v>
      </c>
      <c r="C12" s="484" t="s">
        <v>159</v>
      </c>
      <c r="D12" s="485"/>
      <c r="E12" s="485"/>
      <c r="F12" s="484" t="s">
        <v>160</v>
      </c>
      <c r="G12" s="485"/>
      <c r="H12" s="486"/>
    </row>
    <row r="13" spans="1:9">
      <c r="A13" s="447"/>
      <c r="B13" s="480"/>
      <c r="C13" s="480"/>
      <c r="D13" s="449"/>
      <c r="E13" s="449"/>
      <c r="F13" s="480"/>
      <c r="G13" s="449"/>
      <c r="H13" s="481"/>
    </row>
    <row r="14" spans="1:9">
      <c r="A14" s="447"/>
      <c r="B14" s="480"/>
      <c r="C14" s="484"/>
      <c r="D14" s="485"/>
      <c r="E14" s="485"/>
      <c r="F14" s="484"/>
      <c r="G14" s="485"/>
      <c r="H14" s="486"/>
    </row>
    <row r="15" spans="1:9">
      <c r="A15" s="447"/>
      <c r="B15" s="480"/>
      <c r="C15" s="482"/>
      <c r="D15" s="478"/>
      <c r="E15" s="478"/>
      <c r="F15" s="482"/>
      <c r="G15" s="478"/>
      <c r="H15" s="479"/>
    </row>
    <row r="16" spans="1:9">
      <c r="A16" s="447"/>
      <c r="B16" s="480"/>
      <c r="C16" s="480"/>
      <c r="D16" s="449"/>
      <c r="E16" s="449"/>
      <c r="F16" s="480"/>
      <c r="G16" s="449"/>
      <c r="H16" s="481"/>
    </row>
    <row r="17" spans="1:8">
      <c r="A17" s="447"/>
      <c r="B17" s="480"/>
      <c r="C17" s="480"/>
      <c r="D17" s="449"/>
      <c r="E17" s="449"/>
      <c r="F17" s="480"/>
      <c r="G17" s="449"/>
      <c r="H17" s="481"/>
    </row>
    <row r="18" spans="1:8">
      <c r="A18" s="447"/>
      <c r="B18" s="480"/>
      <c r="C18" s="484"/>
      <c r="D18" s="485"/>
      <c r="E18" s="485"/>
      <c r="F18" s="484"/>
      <c r="G18" s="485"/>
      <c r="H18" s="486"/>
    </row>
    <row r="19" spans="1:8">
      <c r="A19" s="447"/>
      <c r="B19" s="480"/>
      <c r="C19" s="482"/>
      <c r="D19" s="478"/>
      <c r="E19" s="478"/>
      <c r="F19" s="482"/>
      <c r="G19" s="478"/>
      <c r="H19" s="479"/>
    </row>
    <row r="20" spans="1:8">
      <c r="A20" s="447"/>
      <c r="B20" s="480"/>
      <c r="C20" s="480"/>
      <c r="D20" s="449"/>
      <c r="E20" s="449"/>
      <c r="F20" s="480"/>
      <c r="G20" s="449"/>
      <c r="H20" s="481"/>
    </row>
    <row r="21" spans="1:8">
      <c r="A21" s="447"/>
      <c r="B21" s="480"/>
      <c r="C21" s="480"/>
      <c r="D21" s="449"/>
      <c r="E21" s="449"/>
      <c r="F21" s="480"/>
      <c r="G21" s="449"/>
      <c r="H21" s="481"/>
    </row>
    <row r="22" spans="1:8">
      <c r="A22" s="447"/>
      <c r="B22" s="480"/>
      <c r="C22" s="484"/>
      <c r="D22" s="485"/>
      <c r="E22" s="485"/>
      <c r="F22" s="484"/>
      <c r="G22" s="485"/>
      <c r="H22" s="486"/>
    </row>
    <row r="23" spans="1:8">
      <c r="A23" s="447"/>
      <c r="B23" s="480"/>
      <c r="C23" s="482"/>
      <c r="D23" s="478"/>
      <c r="E23" s="478"/>
      <c r="F23" s="482"/>
      <c r="G23" s="478"/>
      <c r="H23" s="479"/>
    </row>
    <row r="24" spans="1:8">
      <c r="A24" s="447"/>
      <c r="B24" s="480"/>
      <c r="C24" s="480"/>
      <c r="D24" s="449"/>
      <c r="E24" s="449"/>
      <c r="F24" s="480"/>
      <c r="G24" s="449"/>
      <c r="H24" s="481"/>
    </row>
    <row r="25" spans="1:8">
      <c r="A25" s="447"/>
      <c r="B25" s="482"/>
      <c r="C25" s="482"/>
      <c r="D25" s="478"/>
      <c r="E25" s="478"/>
      <c r="F25" s="482"/>
      <c r="G25" s="478"/>
      <c r="H25" s="479"/>
    </row>
    <row r="26" spans="1:8">
      <c r="A26" s="447"/>
      <c r="B26" s="487"/>
      <c r="C26" s="487"/>
      <c r="D26" s="449"/>
      <c r="E26" s="449"/>
      <c r="F26" s="449"/>
      <c r="G26" s="449"/>
      <c r="H26" s="449"/>
    </row>
    <row r="27" spans="1:8">
      <c r="A27" s="447"/>
      <c r="B27" s="455" t="s">
        <v>423</v>
      </c>
      <c r="C27" s="455"/>
      <c r="D27" s="447"/>
      <c r="E27" s="456"/>
      <c r="F27" s="447"/>
      <c r="G27" s="447"/>
      <c r="H27" s="447"/>
    </row>
    <row r="28" spans="1:8">
      <c r="A28" s="459"/>
      <c r="B28" s="460" t="s">
        <v>156</v>
      </c>
      <c r="C28" s="460"/>
      <c r="D28" s="461" t="s">
        <v>185</v>
      </c>
      <c r="E28" s="462"/>
      <c r="F28" s="462"/>
      <c r="G28" s="462"/>
      <c r="H28" s="463"/>
    </row>
    <row r="29" spans="1:8">
      <c r="A29" s="40"/>
      <c r="B29" s="464" t="s">
        <v>157</v>
      </c>
      <c r="C29" s="465"/>
      <c r="D29" s="466"/>
      <c r="E29" s="467"/>
      <c r="F29" s="467"/>
      <c r="G29" s="467"/>
      <c r="H29" s="468"/>
    </row>
    <row r="30" spans="1:8">
      <c r="A30" s="447"/>
      <c r="B30" s="469"/>
      <c r="C30" s="469"/>
      <c r="D30" s="470"/>
      <c r="E30" s="471"/>
      <c r="F30" s="471"/>
      <c r="G30" s="471"/>
      <c r="H30" s="472"/>
    </row>
    <row r="31" spans="1:8">
      <c r="A31" s="447"/>
      <c r="B31" s="473" t="s">
        <v>158</v>
      </c>
      <c r="C31" s="465"/>
      <c r="D31" s="466"/>
      <c r="E31" s="466"/>
      <c r="F31" s="466"/>
      <c r="G31" s="466"/>
      <c r="H31" s="474"/>
    </row>
    <row r="32" spans="1:8">
      <c r="A32" s="447"/>
      <c r="B32" s="475"/>
      <c r="C32" s="476"/>
      <c r="D32" s="477"/>
      <c r="E32" s="477"/>
      <c r="F32" s="478"/>
      <c r="G32" s="478"/>
      <c r="H32" s="479"/>
    </row>
    <row r="33" spans="1:8">
      <c r="A33" s="447"/>
      <c r="B33" s="480"/>
      <c r="C33" s="480"/>
      <c r="D33" s="449"/>
      <c r="E33" s="449"/>
      <c r="F33" s="449"/>
      <c r="G33" s="449"/>
      <c r="H33" s="481"/>
    </row>
    <row r="34" spans="1:8">
      <c r="A34" s="447"/>
      <c r="B34" s="482"/>
      <c r="C34" s="482"/>
      <c r="D34" s="478"/>
      <c r="E34" s="478"/>
      <c r="F34" s="478"/>
      <c r="G34" s="478"/>
      <c r="H34" s="479"/>
    </row>
    <row r="35" spans="1:8">
      <c r="A35" s="447"/>
      <c r="B35" s="483" t="s">
        <v>186</v>
      </c>
      <c r="C35" s="484" t="s">
        <v>159</v>
      </c>
      <c r="D35" s="485"/>
      <c r="E35" s="485"/>
      <c r="F35" s="484" t="s">
        <v>160</v>
      </c>
      <c r="G35" s="485"/>
      <c r="H35" s="486"/>
    </row>
    <row r="36" spans="1:8">
      <c r="A36" s="447"/>
      <c r="B36" s="480"/>
      <c r="C36" s="480"/>
      <c r="D36" s="449"/>
      <c r="E36" s="449"/>
      <c r="F36" s="480"/>
      <c r="G36" s="449"/>
      <c r="H36" s="481"/>
    </row>
    <row r="37" spans="1:8">
      <c r="A37" s="447"/>
      <c r="B37" s="480"/>
      <c r="C37" s="484"/>
      <c r="D37" s="485"/>
      <c r="E37" s="485"/>
      <c r="F37" s="484"/>
      <c r="G37" s="485"/>
      <c r="H37" s="486"/>
    </row>
    <row r="38" spans="1:8">
      <c r="A38" s="447"/>
      <c r="B38" s="480"/>
      <c r="C38" s="482"/>
      <c r="D38" s="478"/>
      <c r="E38" s="478"/>
      <c r="F38" s="482"/>
      <c r="G38" s="478"/>
      <c r="H38" s="479"/>
    </row>
    <row r="39" spans="1:8">
      <c r="A39" s="447"/>
      <c r="B39" s="480"/>
      <c r="C39" s="480"/>
      <c r="D39" s="449"/>
      <c r="E39" s="449"/>
      <c r="F39" s="480"/>
      <c r="G39" s="449"/>
      <c r="H39" s="481"/>
    </row>
    <row r="40" spans="1:8">
      <c r="A40" s="449"/>
      <c r="B40" s="480"/>
      <c r="C40" s="480"/>
      <c r="D40" s="449"/>
      <c r="E40" s="449"/>
      <c r="F40" s="480"/>
      <c r="G40" s="449"/>
      <c r="H40" s="481"/>
    </row>
    <row r="41" spans="1:8">
      <c r="A41" s="447"/>
      <c r="B41" s="480"/>
      <c r="C41" s="484"/>
      <c r="D41" s="485"/>
      <c r="E41" s="485"/>
      <c r="F41" s="484"/>
      <c r="G41" s="485"/>
      <c r="H41" s="486"/>
    </row>
    <row r="42" spans="1:8">
      <c r="A42" s="447"/>
      <c r="B42" s="480"/>
      <c r="C42" s="482"/>
      <c r="D42" s="478"/>
      <c r="E42" s="478"/>
      <c r="F42" s="482"/>
      <c r="G42" s="478"/>
      <c r="H42" s="479"/>
    </row>
    <row r="43" spans="1:8" ht="13.5" customHeight="1">
      <c r="A43" s="447"/>
      <c r="B43" s="480"/>
      <c r="C43" s="480"/>
      <c r="D43" s="449"/>
      <c r="E43" s="449"/>
      <c r="F43" s="480"/>
      <c r="G43" s="449"/>
      <c r="H43" s="481"/>
    </row>
    <row r="44" spans="1:8">
      <c r="A44" s="447"/>
      <c r="B44" s="480"/>
      <c r="C44" s="480"/>
      <c r="D44" s="449"/>
      <c r="E44" s="449"/>
      <c r="F44" s="480"/>
      <c r="G44" s="449"/>
      <c r="H44" s="481"/>
    </row>
    <row r="45" spans="1:8">
      <c r="A45" s="447"/>
      <c r="B45" s="480"/>
      <c r="C45" s="484"/>
      <c r="D45" s="485"/>
      <c r="E45" s="485"/>
      <c r="F45" s="484"/>
      <c r="G45" s="485"/>
      <c r="H45" s="486"/>
    </row>
    <row r="46" spans="1:8">
      <c r="A46" s="447"/>
      <c r="B46" s="480"/>
      <c r="C46" s="482"/>
      <c r="D46" s="478"/>
      <c r="E46" s="478"/>
      <c r="F46" s="482"/>
      <c r="G46" s="478"/>
      <c r="H46" s="479"/>
    </row>
    <row r="47" spans="1:8">
      <c r="A47" s="447"/>
      <c r="B47" s="480"/>
      <c r="C47" s="480"/>
      <c r="D47" s="449"/>
      <c r="E47" s="449"/>
      <c r="F47" s="480"/>
      <c r="G47" s="449"/>
      <c r="H47" s="481"/>
    </row>
    <row r="48" spans="1:8">
      <c r="A48" s="447"/>
      <c r="B48" s="482"/>
      <c r="C48" s="482"/>
      <c r="D48" s="478"/>
      <c r="E48" s="478"/>
      <c r="F48" s="482"/>
      <c r="G48" s="478"/>
      <c r="H48" s="479"/>
    </row>
    <row r="49" spans="1:9">
      <c r="A49" s="449"/>
      <c r="B49" s="485"/>
      <c r="C49" s="485"/>
      <c r="D49" s="485"/>
      <c r="E49" s="485"/>
      <c r="F49" s="485"/>
      <c r="G49" s="485"/>
      <c r="H49" s="486"/>
      <c r="I49" s="153"/>
    </row>
    <row r="50" spans="1:9">
      <c r="A50" s="449"/>
      <c r="B50" s="455" t="s">
        <v>423</v>
      </c>
      <c r="C50" s="449"/>
      <c r="D50" s="449"/>
      <c r="E50" s="449"/>
      <c r="F50" s="449"/>
      <c r="G50" s="449"/>
      <c r="H50" s="481"/>
    </row>
    <row r="51" spans="1:9">
      <c r="A51" s="459"/>
      <c r="B51" s="460" t="s">
        <v>156</v>
      </c>
      <c r="C51" s="460"/>
      <c r="D51" s="461" t="s">
        <v>185</v>
      </c>
      <c r="E51" s="462"/>
      <c r="F51" s="462"/>
      <c r="G51" s="462"/>
      <c r="H51" s="463"/>
    </row>
    <row r="52" spans="1:9">
      <c r="A52" s="447"/>
      <c r="B52" s="464" t="s">
        <v>157</v>
      </c>
      <c r="C52" s="465"/>
      <c r="D52" s="466"/>
      <c r="E52" s="467"/>
      <c r="F52" s="467"/>
      <c r="G52" s="467"/>
      <c r="H52" s="468"/>
    </row>
    <row r="53" spans="1:9">
      <c r="A53" s="447"/>
      <c r="B53" s="469"/>
      <c r="C53" s="469"/>
      <c r="D53" s="470"/>
      <c r="E53" s="471"/>
      <c r="F53" s="471"/>
      <c r="G53" s="471"/>
      <c r="H53" s="472"/>
    </row>
    <row r="54" spans="1:9">
      <c r="A54" s="447"/>
      <c r="B54" s="473" t="s">
        <v>158</v>
      </c>
      <c r="C54" s="465"/>
      <c r="D54" s="466"/>
      <c r="E54" s="466"/>
      <c r="F54" s="466"/>
      <c r="G54" s="466"/>
      <c r="H54" s="474"/>
    </row>
    <row r="55" spans="1:9">
      <c r="A55" s="447"/>
      <c r="B55" s="475"/>
      <c r="C55" s="476"/>
      <c r="D55" s="477"/>
      <c r="E55" s="477"/>
      <c r="F55" s="478"/>
      <c r="G55" s="478"/>
      <c r="H55" s="479"/>
    </row>
    <row r="56" spans="1:9">
      <c r="A56" s="447"/>
      <c r="B56" s="480"/>
      <c r="C56" s="480"/>
      <c r="D56" s="449"/>
      <c r="E56" s="449"/>
      <c r="F56" s="449"/>
      <c r="G56" s="449"/>
      <c r="H56" s="481"/>
    </row>
    <row r="57" spans="1:9">
      <c r="A57" s="447"/>
      <c r="B57" s="482"/>
      <c r="C57" s="482"/>
      <c r="D57" s="478"/>
      <c r="E57" s="478"/>
      <c r="F57" s="478"/>
      <c r="G57" s="478"/>
      <c r="H57" s="479"/>
    </row>
    <row r="58" spans="1:9">
      <c r="A58" s="447"/>
      <c r="B58" s="483" t="s">
        <v>186</v>
      </c>
      <c r="C58" s="484" t="s">
        <v>159</v>
      </c>
      <c r="D58" s="485"/>
      <c r="E58" s="485"/>
      <c r="F58" s="484" t="s">
        <v>160</v>
      </c>
      <c r="G58" s="485"/>
      <c r="H58" s="486"/>
    </row>
    <row r="59" spans="1:9">
      <c r="A59" s="447"/>
      <c r="B59" s="480"/>
      <c r="C59" s="480"/>
      <c r="D59" s="449"/>
      <c r="E59" s="449"/>
      <c r="F59" s="480"/>
      <c r="G59" s="449"/>
      <c r="H59" s="481"/>
    </row>
    <row r="60" spans="1:9">
      <c r="A60" s="447"/>
      <c r="B60" s="480"/>
      <c r="C60" s="484"/>
      <c r="D60" s="485"/>
      <c r="E60" s="485"/>
      <c r="F60" s="484"/>
      <c r="G60" s="485"/>
      <c r="H60" s="486"/>
    </row>
    <row r="61" spans="1:9">
      <c r="A61" s="447"/>
      <c r="B61" s="480"/>
      <c r="C61" s="482"/>
      <c r="D61" s="478"/>
      <c r="E61" s="478"/>
      <c r="F61" s="482"/>
      <c r="G61" s="478"/>
      <c r="H61" s="479"/>
    </row>
    <row r="62" spans="1:9">
      <c r="A62" s="447"/>
      <c r="B62" s="480"/>
      <c r="C62" s="480"/>
      <c r="D62" s="449"/>
      <c r="E62" s="449"/>
      <c r="F62" s="480"/>
      <c r="G62" s="449"/>
      <c r="H62" s="481"/>
    </row>
    <row r="63" spans="1:9">
      <c r="A63" s="447"/>
      <c r="B63" s="480"/>
      <c r="C63" s="480"/>
      <c r="D63" s="449"/>
      <c r="E63" s="449"/>
      <c r="F63" s="480"/>
      <c r="G63" s="449"/>
      <c r="H63" s="481"/>
    </row>
    <row r="64" spans="1:9">
      <c r="A64" s="447"/>
      <c r="B64" s="480"/>
      <c r="C64" s="484"/>
      <c r="D64" s="485"/>
      <c r="E64" s="485"/>
      <c r="F64" s="484"/>
      <c r="G64" s="485"/>
      <c r="H64" s="486"/>
    </row>
    <row r="65" spans="1:10">
      <c r="A65" s="447"/>
      <c r="B65" s="480"/>
      <c r="C65" s="482"/>
      <c r="D65" s="478"/>
      <c r="E65" s="478"/>
      <c r="F65" s="482"/>
      <c r="G65" s="478"/>
      <c r="H65" s="479"/>
    </row>
    <row r="66" spans="1:10">
      <c r="A66" s="447"/>
      <c r="B66" s="480"/>
      <c r="C66" s="480"/>
      <c r="D66" s="449"/>
      <c r="E66" s="449"/>
      <c r="F66" s="480"/>
      <c r="G66" s="449"/>
      <c r="H66" s="481"/>
    </row>
    <row r="67" spans="1:10">
      <c r="A67" s="447"/>
      <c r="B67" s="480"/>
      <c r="C67" s="480"/>
      <c r="D67" s="449"/>
      <c r="E67" s="449"/>
      <c r="F67" s="480"/>
      <c r="G67" s="449"/>
      <c r="H67" s="481"/>
    </row>
    <row r="68" spans="1:10">
      <c r="A68" s="447"/>
      <c r="B68" s="480"/>
      <c r="C68" s="484"/>
      <c r="D68" s="485"/>
      <c r="E68" s="485"/>
      <c r="F68" s="484"/>
      <c r="G68" s="485"/>
      <c r="H68" s="486"/>
    </row>
    <row r="69" spans="1:10" customFormat="1">
      <c r="A69" s="40"/>
      <c r="B69" s="480"/>
      <c r="C69" s="482"/>
      <c r="D69" s="478"/>
      <c r="E69" s="478"/>
      <c r="F69" s="482"/>
      <c r="G69" s="478"/>
      <c r="H69" s="479"/>
      <c r="J69" s="151"/>
    </row>
    <row r="70" spans="1:10">
      <c r="A70" s="447"/>
      <c r="B70" s="480"/>
      <c r="C70" s="480"/>
      <c r="D70" s="449"/>
      <c r="E70" s="449"/>
      <c r="F70" s="480"/>
      <c r="G70" s="449"/>
      <c r="H70" s="481"/>
      <c r="J70" s="94"/>
    </row>
    <row r="71" spans="1:10">
      <c r="A71" s="447"/>
      <c r="B71" s="482"/>
      <c r="C71" s="482"/>
      <c r="D71" s="478"/>
      <c r="E71" s="478"/>
      <c r="F71" s="482"/>
      <c r="G71" s="478"/>
      <c r="H71" s="479"/>
    </row>
    <row r="72" spans="1:10">
      <c r="A72" s="1535"/>
      <c r="B72" s="1536"/>
      <c r="C72" s="1536"/>
      <c r="D72" s="1536"/>
      <c r="E72" s="1536"/>
      <c r="F72" s="1536"/>
      <c r="G72" s="1536"/>
      <c r="H72" s="1536"/>
    </row>
    <row r="73" spans="1:10">
      <c r="A73" s="447"/>
      <c r="B73" s="447"/>
      <c r="C73" s="447"/>
      <c r="D73" s="447"/>
      <c r="E73" s="447"/>
      <c r="F73" s="447"/>
      <c r="G73" s="447"/>
      <c r="H73" s="447"/>
    </row>
    <row r="74" spans="1:10">
      <c r="A74" s="447"/>
      <c r="B74" s="539" t="s">
        <v>509</v>
      </c>
      <c r="C74" s="447"/>
      <c r="D74" s="447"/>
      <c r="E74" s="447"/>
      <c r="F74" s="447"/>
      <c r="G74" s="447"/>
      <c r="H74" s="447"/>
    </row>
    <row r="75" spans="1:10">
      <c r="A75" s="447"/>
      <c r="B75" s="447"/>
      <c r="C75" s="447"/>
      <c r="D75" s="447"/>
      <c r="E75" s="539" t="s">
        <v>782</v>
      </c>
      <c r="F75" s="447"/>
      <c r="G75" s="447"/>
      <c r="H75" s="448" t="str">
        <f>様式7!$F$4</f>
        <v>○○○○○○○○○○○ＥＳＣＯ事業</v>
      </c>
    </row>
  </sheetData>
  <mergeCells count="2">
    <mergeCell ref="A72:H72"/>
    <mergeCell ref="A1:H1"/>
  </mergeCells>
  <phoneticPr fontId="5"/>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H65"/>
  <sheetViews>
    <sheetView view="pageBreakPreview" topLeftCell="A28" zoomScale="80" zoomScaleNormal="75" zoomScaleSheetLayoutView="80" workbookViewId="0">
      <selection activeCell="N11" sqref="N11"/>
    </sheetView>
  </sheetViews>
  <sheetFormatPr defaultRowHeight="13.2"/>
  <cols>
    <col min="1" max="1" width="3.44140625" style="161" customWidth="1"/>
    <col min="2" max="2" width="31.77734375" style="161" customWidth="1"/>
    <col min="3" max="5" width="17.6640625" style="161" customWidth="1"/>
    <col min="6" max="6" width="28.44140625" style="161" customWidth="1"/>
    <col min="7" max="255" width="9" style="161"/>
    <col min="256" max="256" width="3" style="161" customWidth="1"/>
    <col min="257" max="257" width="3.44140625" style="161" customWidth="1"/>
    <col min="258" max="258" width="31.77734375" style="161" customWidth="1"/>
    <col min="259" max="261" width="17.6640625" style="161" customWidth="1"/>
    <col min="262" max="262" width="28.44140625" style="161" customWidth="1"/>
    <col min="263" max="511" width="9" style="161"/>
    <col min="512" max="512" width="3" style="161" customWidth="1"/>
    <col min="513" max="513" width="3.44140625" style="161" customWidth="1"/>
    <col min="514" max="514" width="31.77734375" style="161" customWidth="1"/>
    <col min="515" max="517" width="17.6640625" style="161" customWidth="1"/>
    <col min="518" max="518" width="28.44140625" style="161" customWidth="1"/>
    <col min="519" max="767" width="9" style="161"/>
    <col min="768" max="768" width="3" style="161" customWidth="1"/>
    <col min="769" max="769" width="3.44140625" style="161" customWidth="1"/>
    <col min="770" max="770" width="31.77734375" style="161" customWidth="1"/>
    <col min="771" max="773" width="17.6640625" style="161" customWidth="1"/>
    <col min="774" max="774" width="28.44140625" style="161" customWidth="1"/>
    <col min="775" max="1023" width="9" style="161"/>
    <col min="1024" max="1024" width="3" style="161" customWidth="1"/>
    <col min="1025" max="1025" width="3.44140625" style="161" customWidth="1"/>
    <col min="1026" max="1026" width="31.77734375" style="161" customWidth="1"/>
    <col min="1027" max="1029" width="17.6640625" style="161" customWidth="1"/>
    <col min="1030" max="1030" width="28.44140625" style="161" customWidth="1"/>
    <col min="1031" max="1279" width="9" style="161"/>
    <col min="1280" max="1280" width="3" style="161" customWidth="1"/>
    <col min="1281" max="1281" width="3.44140625" style="161" customWidth="1"/>
    <col min="1282" max="1282" width="31.77734375" style="161" customWidth="1"/>
    <col min="1283" max="1285" width="17.6640625" style="161" customWidth="1"/>
    <col min="1286" max="1286" width="28.44140625" style="161" customWidth="1"/>
    <col min="1287" max="1535" width="9" style="161"/>
    <col min="1536" max="1536" width="3" style="161" customWidth="1"/>
    <col min="1537" max="1537" width="3.44140625" style="161" customWidth="1"/>
    <col min="1538" max="1538" width="31.77734375" style="161" customWidth="1"/>
    <col min="1539" max="1541" width="17.6640625" style="161" customWidth="1"/>
    <col min="1542" max="1542" width="28.44140625" style="161" customWidth="1"/>
    <col min="1543" max="1791" width="9" style="161"/>
    <col min="1792" max="1792" width="3" style="161" customWidth="1"/>
    <col min="1793" max="1793" width="3.44140625" style="161" customWidth="1"/>
    <col min="1794" max="1794" width="31.77734375" style="161" customWidth="1"/>
    <col min="1795" max="1797" width="17.6640625" style="161" customWidth="1"/>
    <col min="1798" max="1798" width="28.44140625" style="161" customWidth="1"/>
    <col min="1799" max="2047" width="9" style="161"/>
    <col min="2048" max="2048" width="3" style="161" customWidth="1"/>
    <col min="2049" max="2049" width="3.44140625" style="161" customWidth="1"/>
    <col min="2050" max="2050" width="31.77734375" style="161" customWidth="1"/>
    <col min="2051" max="2053" width="17.6640625" style="161" customWidth="1"/>
    <col min="2054" max="2054" width="28.44140625" style="161" customWidth="1"/>
    <col min="2055" max="2303" width="9" style="161"/>
    <col min="2304" max="2304" width="3" style="161" customWidth="1"/>
    <col min="2305" max="2305" width="3.44140625" style="161" customWidth="1"/>
    <col min="2306" max="2306" width="31.77734375" style="161" customWidth="1"/>
    <col min="2307" max="2309" width="17.6640625" style="161" customWidth="1"/>
    <col min="2310" max="2310" width="28.44140625" style="161" customWidth="1"/>
    <col min="2311" max="2559" width="9" style="161"/>
    <col min="2560" max="2560" width="3" style="161" customWidth="1"/>
    <col min="2561" max="2561" width="3.44140625" style="161" customWidth="1"/>
    <col min="2562" max="2562" width="31.77734375" style="161" customWidth="1"/>
    <col min="2563" max="2565" width="17.6640625" style="161" customWidth="1"/>
    <col min="2566" max="2566" width="28.44140625" style="161" customWidth="1"/>
    <col min="2567" max="2815" width="9" style="161"/>
    <col min="2816" max="2816" width="3" style="161" customWidth="1"/>
    <col min="2817" max="2817" width="3.44140625" style="161" customWidth="1"/>
    <col min="2818" max="2818" width="31.77734375" style="161" customWidth="1"/>
    <col min="2819" max="2821" width="17.6640625" style="161" customWidth="1"/>
    <col min="2822" max="2822" width="28.44140625" style="161" customWidth="1"/>
    <col min="2823" max="3071" width="9" style="161"/>
    <col min="3072" max="3072" width="3" style="161" customWidth="1"/>
    <col min="3073" max="3073" width="3.44140625" style="161" customWidth="1"/>
    <col min="3074" max="3074" width="31.77734375" style="161" customWidth="1"/>
    <col min="3075" max="3077" width="17.6640625" style="161" customWidth="1"/>
    <col min="3078" max="3078" width="28.44140625" style="161" customWidth="1"/>
    <col min="3079" max="3327" width="9" style="161"/>
    <col min="3328" max="3328" width="3" style="161" customWidth="1"/>
    <col min="3329" max="3329" width="3.44140625" style="161" customWidth="1"/>
    <col min="3330" max="3330" width="31.77734375" style="161" customWidth="1"/>
    <col min="3331" max="3333" width="17.6640625" style="161" customWidth="1"/>
    <col min="3334" max="3334" width="28.44140625" style="161" customWidth="1"/>
    <col min="3335" max="3583" width="9" style="161"/>
    <col min="3584" max="3584" width="3" style="161" customWidth="1"/>
    <col min="3585" max="3585" width="3.44140625" style="161" customWidth="1"/>
    <col min="3586" max="3586" width="31.77734375" style="161" customWidth="1"/>
    <col min="3587" max="3589" width="17.6640625" style="161" customWidth="1"/>
    <col min="3590" max="3590" width="28.44140625" style="161" customWidth="1"/>
    <col min="3591" max="3839" width="9" style="161"/>
    <col min="3840" max="3840" width="3" style="161" customWidth="1"/>
    <col min="3841" max="3841" width="3.44140625" style="161" customWidth="1"/>
    <col min="3842" max="3842" width="31.77734375" style="161" customWidth="1"/>
    <col min="3843" max="3845" width="17.6640625" style="161" customWidth="1"/>
    <col min="3846" max="3846" width="28.44140625" style="161" customWidth="1"/>
    <col min="3847" max="4095" width="9" style="161"/>
    <col min="4096" max="4096" width="3" style="161" customWidth="1"/>
    <col min="4097" max="4097" width="3.44140625" style="161" customWidth="1"/>
    <col min="4098" max="4098" width="31.77734375" style="161" customWidth="1"/>
    <col min="4099" max="4101" width="17.6640625" style="161" customWidth="1"/>
    <col min="4102" max="4102" width="28.44140625" style="161" customWidth="1"/>
    <col min="4103" max="4351" width="9" style="161"/>
    <col min="4352" max="4352" width="3" style="161" customWidth="1"/>
    <col min="4353" max="4353" width="3.44140625" style="161" customWidth="1"/>
    <col min="4354" max="4354" width="31.77734375" style="161" customWidth="1"/>
    <col min="4355" max="4357" width="17.6640625" style="161" customWidth="1"/>
    <col min="4358" max="4358" width="28.44140625" style="161" customWidth="1"/>
    <col min="4359" max="4607" width="9" style="161"/>
    <col min="4608" max="4608" width="3" style="161" customWidth="1"/>
    <col min="4609" max="4609" width="3.44140625" style="161" customWidth="1"/>
    <col min="4610" max="4610" width="31.77734375" style="161" customWidth="1"/>
    <col min="4611" max="4613" width="17.6640625" style="161" customWidth="1"/>
    <col min="4614" max="4614" width="28.44140625" style="161" customWidth="1"/>
    <col min="4615" max="4863" width="9" style="161"/>
    <col min="4864" max="4864" width="3" style="161" customWidth="1"/>
    <col min="4865" max="4865" width="3.44140625" style="161" customWidth="1"/>
    <col min="4866" max="4866" width="31.77734375" style="161" customWidth="1"/>
    <col min="4867" max="4869" width="17.6640625" style="161" customWidth="1"/>
    <col min="4870" max="4870" width="28.44140625" style="161" customWidth="1"/>
    <col min="4871" max="5119" width="9" style="161"/>
    <col min="5120" max="5120" width="3" style="161" customWidth="1"/>
    <col min="5121" max="5121" width="3.44140625" style="161" customWidth="1"/>
    <col min="5122" max="5122" width="31.77734375" style="161" customWidth="1"/>
    <col min="5123" max="5125" width="17.6640625" style="161" customWidth="1"/>
    <col min="5126" max="5126" width="28.44140625" style="161" customWidth="1"/>
    <col min="5127" max="5375" width="9" style="161"/>
    <col min="5376" max="5376" width="3" style="161" customWidth="1"/>
    <col min="5377" max="5377" width="3.44140625" style="161" customWidth="1"/>
    <col min="5378" max="5378" width="31.77734375" style="161" customWidth="1"/>
    <col min="5379" max="5381" width="17.6640625" style="161" customWidth="1"/>
    <col min="5382" max="5382" width="28.44140625" style="161" customWidth="1"/>
    <col min="5383" max="5631" width="9" style="161"/>
    <col min="5632" max="5632" width="3" style="161" customWidth="1"/>
    <col min="5633" max="5633" width="3.44140625" style="161" customWidth="1"/>
    <col min="5634" max="5634" width="31.77734375" style="161" customWidth="1"/>
    <col min="5635" max="5637" width="17.6640625" style="161" customWidth="1"/>
    <col min="5638" max="5638" width="28.44140625" style="161" customWidth="1"/>
    <col min="5639" max="5887" width="9" style="161"/>
    <col min="5888" max="5888" width="3" style="161" customWidth="1"/>
    <col min="5889" max="5889" width="3.44140625" style="161" customWidth="1"/>
    <col min="5890" max="5890" width="31.77734375" style="161" customWidth="1"/>
    <col min="5891" max="5893" width="17.6640625" style="161" customWidth="1"/>
    <col min="5894" max="5894" width="28.44140625" style="161" customWidth="1"/>
    <col min="5895" max="6143" width="9" style="161"/>
    <col min="6144" max="6144" width="3" style="161" customWidth="1"/>
    <col min="6145" max="6145" width="3.44140625" style="161" customWidth="1"/>
    <col min="6146" max="6146" width="31.77734375" style="161" customWidth="1"/>
    <col min="6147" max="6149" width="17.6640625" style="161" customWidth="1"/>
    <col min="6150" max="6150" width="28.44140625" style="161" customWidth="1"/>
    <col min="6151" max="6399" width="9" style="161"/>
    <col min="6400" max="6400" width="3" style="161" customWidth="1"/>
    <col min="6401" max="6401" width="3.44140625" style="161" customWidth="1"/>
    <col min="6402" max="6402" width="31.77734375" style="161" customWidth="1"/>
    <col min="6403" max="6405" width="17.6640625" style="161" customWidth="1"/>
    <col min="6406" max="6406" width="28.44140625" style="161" customWidth="1"/>
    <col min="6407" max="6655" width="9" style="161"/>
    <col min="6656" max="6656" width="3" style="161" customWidth="1"/>
    <col min="6657" max="6657" width="3.44140625" style="161" customWidth="1"/>
    <col min="6658" max="6658" width="31.77734375" style="161" customWidth="1"/>
    <col min="6659" max="6661" width="17.6640625" style="161" customWidth="1"/>
    <col min="6662" max="6662" width="28.44140625" style="161" customWidth="1"/>
    <col min="6663" max="6911" width="9" style="161"/>
    <col min="6912" max="6912" width="3" style="161" customWidth="1"/>
    <col min="6913" max="6913" width="3.44140625" style="161" customWidth="1"/>
    <col min="6914" max="6914" width="31.77734375" style="161" customWidth="1"/>
    <col min="6915" max="6917" width="17.6640625" style="161" customWidth="1"/>
    <col min="6918" max="6918" width="28.44140625" style="161" customWidth="1"/>
    <col min="6919" max="7167" width="9" style="161"/>
    <col min="7168" max="7168" width="3" style="161" customWidth="1"/>
    <col min="7169" max="7169" width="3.44140625" style="161" customWidth="1"/>
    <col min="7170" max="7170" width="31.77734375" style="161" customWidth="1"/>
    <col min="7171" max="7173" width="17.6640625" style="161" customWidth="1"/>
    <col min="7174" max="7174" width="28.44140625" style="161" customWidth="1"/>
    <col min="7175" max="7423" width="9" style="161"/>
    <col min="7424" max="7424" width="3" style="161" customWidth="1"/>
    <col min="7425" max="7425" width="3.44140625" style="161" customWidth="1"/>
    <col min="7426" max="7426" width="31.77734375" style="161" customWidth="1"/>
    <col min="7427" max="7429" width="17.6640625" style="161" customWidth="1"/>
    <col min="7430" max="7430" width="28.44140625" style="161" customWidth="1"/>
    <col min="7431" max="7679" width="9" style="161"/>
    <col min="7680" max="7680" width="3" style="161" customWidth="1"/>
    <col min="7681" max="7681" width="3.44140625" style="161" customWidth="1"/>
    <col min="7682" max="7682" width="31.77734375" style="161" customWidth="1"/>
    <col min="7683" max="7685" width="17.6640625" style="161" customWidth="1"/>
    <col min="7686" max="7686" width="28.44140625" style="161" customWidth="1"/>
    <col min="7687" max="7935" width="9" style="161"/>
    <col min="7936" max="7936" width="3" style="161" customWidth="1"/>
    <col min="7937" max="7937" width="3.44140625" style="161" customWidth="1"/>
    <col min="7938" max="7938" width="31.77734375" style="161" customWidth="1"/>
    <col min="7939" max="7941" width="17.6640625" style="161" customWidth="1"/>
    <col min="7942" max="7942" width="28.44140625" style="161" customWidth="1"/>
    <col min="7943" max="8191" width="9" style="161"/>
    <col min="8192" max="8192" width="3" style="161" customWidth="1"/>
    <col min="8193" max="8193" width="3.44140625" style="161" customWidth="1"/>
    <col min="8194" max="8194" width="31.77734375" style="161" customWidth="1"/>
    <col min="8195" max="8197" width="17.6640625" style="161" customWidth="1"/>
    <col min="8198" max="8198" width="28.44140625" style="161" customWidth="1"/>
    <col min="8199" max="8447" width="9" style="161"/>
    <col min="8448" max="8448" width="3" style="161" customWidth="1"/>
    <col min="8449" max="8449" width="3.44140625" style="161" customWidth="1"/>
    <col min="8450" max="8450" width="31.77734375" style="161" customWidth="1"/>
    <col min="8451" max="8453" width="17.6640625" style="161" customWidth="1"/>
    <col min="8454" max="8454" width="28.44140625" style="161" customWidth="1"/>
    <col min="8455" max="8703" width="9" style="161"/>
    <col min="8704" max="8704" width="3" style="161" customWidth="1"/>
    <col min="8705" max="8705" width="3.44140625" style="161" customWidth="1"/>
    <col min="8706" max="8706" width="31.77734375" style="161" customWidth="1"/>
    <col min="8707" max="8709" width="17.6640625" style="161" customWidth="1"/>
    <col min="8710" max="8710" width="28.44140625" style="161" customWidth="1"/>
    <col min="8711" max="8959" width="9" style="161"/>
    <col min="8960" max="8960" width="3" style="161" customWidth="1"/>
    <col min="8961" max="8961" width="3.44140625" style="161" customWidth="1"/>
    <col min="8962" max="8962" width="31.77734375" style="161" customWidth="1"/>
    <col min="8963" max="8965" width="17.6640625" style="161" customWidth="1"/>
    <col min="8966" max="8966" width="28.44140625" style="161" customWidth="1"/>
    <col min="8967" max="9215" width="9" style="161"/>
    <col min="9216" max="9216" width="3" style="161" customWidth="1"/>
    <col min="9217" max="9217" width="3.44140625" style="161" customWidth="1"/>
    <col min="9218" max="9218" width="31.77734375" style="161" customWidth="1"/>
    <col min="9219" max="9221" width="17.6640625" style="161" customWidth="1"/>
    <col min="9222" max="9222" width="28.44140625" style="161" customWidth="1"/>
    <col min="9223" max="9471" width="9" style="161"/>
    <col min="9472" max="9472" width="3" style="161" customWidth="1"/>
    <col min="9473" max="9473" width="3.44140625" style="161" customWidth="1"/>
    <col min="9474" max="9474" width="31.77734375" style="161" customWidth="1"/>
    <col min="9475" max="9477" width="17.6640625" style="161" customWidth="1"/>
    <col min="9478" max="9478" width="28.44140625" style="161" customWidth="1"/>
    <col min="9479" max="9727" width="9" style="161"/>
    <col min="9728" max="9728" width="3" style="161" customWidth="1"/>
    <col min="9729" max="9729" width="3.44140625" style="161" customWidth="1"/>
    <col min="9730" max="9730" width="31.77734375" style="161" customWidth="1"/>
    <col min="9731" max="9733" width="17.6640625" style="161" customWidth="1"/>
    <col min="9734" max="9734" width="28.44140625" style="161" customWidth="1"/>
    <col min="9735" max="9983" width="9" style="161"/>
    <col min="9984" max="9984" width="3" style="161" customWidth="1"/>
    <col min="9985" max="9985" width="3.44140625" style="161" customWidth="1"/>
    <col min="9986" max="9986" width="31.77734375" style="161" customWidth="1"/>
    <col min="9987" max="9989" width="17.6640625" style="161" customWidth="1"/>
    <col min="9990" max="9990" width="28.44140625" style="161" customWidth="1"/>
    <col min="9991" max="10239" width="9" style="161"/>
    <col min="10240" max="10240" width="3" style="161" customWidth="1"/>
    <col min="10241" max="10241" width="3.44140625" style="161" customWidth="1"/>
    <col min="10242" max="10242" width="31.77734375" style="161" customWidth="1"/>
    <col min="10243" max="10245" width="17.6640625" style="161" customWidth="1"/>
    <col min="10246" max="10246" width="28.44140625" style="161" customWidth="1"/>
    <col min="10247" max="10495" width="9" style="161"/>
    <col min="10496" max="10496" width="3" style="161" customWidth="1"/>
    <col min="10497" max="10497" width="3.44140625" style="161" customWidth="1"/>
    <col min="10498" max="10498" width="31.77734375" style="161" customWidth="1"/>
    <col min="10499" max="10501" width="17.6640625" style="161" customWidth="1"/>
    <col min="10502" max="10502" width="28.44140625" style="161" customWidth="1"/>
    <col min="10503" max="10751" width="9" style="161"/>
    <col min="10752" max="10752" width="3" style="161" customWidth="1"/>
    <col min="10753" max="10753" width="3.44140625" style="161" customWidth="1"/>
    <col min="10754" max="10754" width="31.77734375" style="161" customWidth="1"/>
    <col min="10755" max="10757" width="17.6640625" style="161" customWidth="1"/>
    <col min="10758" max="10758" width="28.44140625" style="161" customWidth="1"/>
    <col min="10759" max="11007" width="9" style="161"/>
    <col min="11008" max="11008" width="3" style="161" customWidth="1"/>
    <col min="11009" max="11009" width="3.44140625" style="161" customWidth="1"/>
    <col min="11010" max="11010" width="31.77734375" style="161" customWidth="1"/>
    <col min="11011" max="11013" width="17.6640625" style="161" customWidth="1"/>
    <col min="11014" max="11014" width="28.44140625" style="161" customWidth="1"/>
    <col min="11015" max="11263" width="9" style="161"/>
    <col min="11264" max="11264" width="3" style="161" customWidth="1"/>
    <col min="11265" max="11265" width="3.44140625" style="161" customWidth="1"/>
    <col min="11266" max="11266" width="31.77734375" style="161" customWidth="1"/>
    <col min="11267" max="11269" width="17.6640625" style="161" customWidth="1"/>
    <col min="11270" max="11270" width="28.44140625" style="161" customWidth="1"/>
    <col min="11271" max="11519" width="9" style="161"/>
    <col min="11520" max="11520" width="3" style="161" customWidth="1"/>
    <col min="11521" max="11521" width="3.44140625" style="161" customWidth="1"/>
    <col min="11522" max="11522" width="31.77734375" style="161" customWidth="1"/>
    <col min="11523" max="11525" width="17.6640625" style="161" customWidth="1"/>
    <col min="11526" max="11526" width="28.44140625" style="161" customWidth="1"/>
    <col min="11527" max="11775" width="9" style="161"/>
    <col min="11776" max="11776" width="3" style="161" customWidth="1"/>
    <col min="11777" max="11777" width="3.44140625" style="161" customWidth="1"/>
    <col min="11778" max="11778" width="31.77734375" style="161" customWidth="1"/>
    <col min="11779" max="11781" width="17.6640625" style="161" customWidth="1"/>
    <col min="11782" max="11782" width="28.44140625" style="161" customWidth="1"/>
    <col min="11783" max="12031" width="9" style="161"/>
    <col min="12032" max="12032" width="3" style="161" customWidth="1"/>
    <col min="12033" max="12033" width="3.44140625" style="161" customWidth="1"/>
    <col min="12034" max="12034" width="31.77734375" style="161" customWidth="1"/>
    <col min="12035" max="12037" width="17.6640625" style="161" customWidth="1"/>
    <col min="12038" max="12038" width="28.44140625" style="161" customWidth="1"/>
    <col min="12039" max="12287" width="9" style="161"/>
    <col min="12288" max="12288" width="3" style="161" customWidth="1"/>
    <col min="12289" max="12289" width="3.44140625" style="161" customWidth="1"/>
    <col min="12290" max="12290" width="31.77734375" style="161" customWidth="1"/>
    <col min="12291" max="12293" width="17.6640625" style="161" customWidth="1"/>
    <col min="12294" max="12294" width="28.44140625" style="161" customWidth="1"/>
    <col min="12295" max="12543" width="9" style="161"/>
    <col min="12544" max="12544" width="3" style="161" customWidth="1"/>
    <col min="12545" max="12545" width="3.44140625" style="161" customWidth="1"/>
    <col min="12546" max="12546" width="31.77734375" style="161" customWidth="1"/>
    <col min="12547" max="12549" width="17.6640625" style="161" customWidth="1"/>
    <col min="12550" max="12550" width="28.44140625" style="161" customWidth="1"/>
    <col min="12551" max="12799" width="9" style="161"/>
    <col min="12800" max="12800" width="3" style="161" customWidth="1"/>
    <col min="12801" max="12801" width="3.44140625" style="161" customWidth="1"/>
    <col min="12802" max="12802" width="31.77734375" style="161" customWidth="1"/>
    <col min="12803" max="12805" width="17.6640625" style="161" customWidth="1"/>
    <col min="12806" max="12806" width="28.44140625" style="161" customWidth="1"/>
    <col min="12807" max="13055" width="9" style="161"/>
    <col min="13056" max="13056" width="3" style="161" customWidth="1"/>
    <col min="13057" max="13057" width="3.44140625" style="161" customWidth="1"/>
    <col min="13058" max="13058" width="31.77734375" style="161" customWidth="1"/>
    <col min="13059" max="13061" width="17.6640625" style="161" customWidth="1"/>
    <col min="13062" max="13062" width="28.44140625" style="161" customWidth="1"/>
    <col min="13063" max="13311" width="9" style="161"/>
    <col min="13312" max="13312" width="3" style="161" customWidth="1"/>
    <col min="13313" max="13313" width="3.44140625" style="161" customWidth="1"/>
    <col min="13314" max="13314" width="31.77734375" style="161" customWidth="1"/>
    <col min="13315" max="13317" width="17.6640625" style="161" customWidth="1"/>
    <col min="13318" max="13318" width="28.44140625" style="161" customWidth="1"/>
    <col min="13319" max="13567" width="9" style="161"/>
    <col min="13568" max="13568" width="3" style="161" customWidth="1"/>
    <col min="13569" max="13569" width="3.44140625" style="161" customWidth="1"/>
    <col min="13570" max="13570" width="31.77734375" style="161" customWidth="1"/>
    <col min="13571" max="13573" width="17.6640625" style="161" customWidth="1"/>
    <col min="13574" max="13574" width="28.44140625" style="161" customWidth="1"/>
    <col min="13575" max="13823" width="9" style="161"/>
    <col min="13824" max="13824" width="3" style="161" customWidth="1"/>
    <col min="13825" max="13825" width="3.44140625" style="161" customWidth="1"/>
    <col min="13826" max="13826" width="31.77734375" style="161" customWidth="1"/>
    <col min="13827" max="13829" width="17.6640625" style="161" customWidth="1"/>
    <col min="13830" max="13830" width="28.44140625" style="161" customWidth="1"/>
    <col min="13831" max="14079" width="9" style="161"/>
    <col min="14080" max="14080" width="3" style="161" customWidth="1"/>
    <col min="14081" max="14081" width="3.44140625" style="161" customWidth="1"/>
    <col min="14082" max="14082" width="31.77734375" style="161" customWidth="1"/>
    <col min="14083" max="14085" width="17.6640625" style="161" customWidth="1"/>
    <col min="14086" max="14086" width="28.44140625" style="161" customWidth="1"/>
    <col min="14087" max="14335" width="9" style="161"/>
    <col min="14336" max="14336" width="3" style="161" customWidth="1"/>
    <col min="14337" max="14337" width="3.44140625" style="161" customWidth="1"/>
    <col min="14338" max="14338" width="31.77734375" style="161" customWidth="1"/>
    <col min="14339" max="14341" width="17.6640625" style="161" customWidth="1"/>
    <col min="14342" max="14342" width="28.44140625" style="161" customWidth="1"/>
    <col min="14343" max="14591" width="9" style="161"/>
    <col min="14592" max="14592" width="3" style="161" customWidth="1"/>
    <col min="14593" max="14593" width="3.44140625" style="161" customWidth="1"/>
    <col min="14594" max="14594" width="31.77734375" style="161" customWidth="1"/>
    <col min="14595" max="14597" width="17.6640625" style="161" customWidth="1"/>
    <col min="14598" max="14598" width="28.44140625" style="161" customWidth="1"/>
    <col min="14599" max="14847" width="9" style="161"/>
    <col min="14848" max="14848" width="3" style="161" customWidth="1"/>
    <col min="14849" max="14849" width="3.44140625" style="161" customWidth="1"/>
    <col min="14850" max="14850" width="31.77734375" style="161" customWidth="1"/>
    <col min="14851" max="14853" width="17.6640625" style="161" customWidth="1"/>
    <col min="14854" max="14854" width="28.44140625" style="161" customWidth="1"/>
    <col min="14855" max="15103" width="9" style="161"/>
    <col min="15104" max="15104" width="3" style="161" customWidth="1"/>
    <col min="15105" max="15105" width="3.44140625" style="161" customWidth="1"/>
    <col min="15106" max="15106" width="31.77734375" style="161" customWidth="1"/>
    <col min="15107" max="15109" width="17.6640625" style="161" customWidth="1"/>
    <col min="15110" max="15110" width="28.44140625" style="161" customWidth="1"/>
    <col min="15111" max="15359" width="9" style="161"/>
    <col min="15360" max="15360" width="3" style="161" customWidth="1"/>
    <col min="15361" max="15361" width="3.44140625" style="161" customWidth="1"/>
    <col min="15362" max="15362" width="31.77734375" style="161" customWidth="1"/>
    <col min="15363" max="15365" width="17.6640625" style="161" customWidth="1"/>
    <col min="15366" max="15366" width="28.44140625" style="161" customWidth="1"/>
    <col min="15367" max="15615" width="9" style="161"/>
    <col min="15616" max="15616" width="3" style="161" customWidth="1"/>
    <col min="15617" max="15617" width="3.44140625" style="161" customWidth="1"/>
    <col min="15618" max="15618" width="31.77734375" style="161" customWidth="1"/>
    <col min="15619" max="15621" width="17.6640625" style="161" customWidth="1"/>
    <col min="15622" max="15622" width="28.44140625" style="161" customWidth="1"/>
    <col min="15623" max="15871" width="9" style="161"/>
    <col min="15872" max="15872" width="3" style="161" customWidth="1"/>
    <col min="15873" max="15873" width="3.44140625" style="161" customWidth="1"/>
    <col min="15874" max="15874" width="31.77734375" style="161" customWidth="1"/>
    <col min="15875" max="15877" width="17.6640625" style="161" customWidth="1"/>
    <col min="15878" max="15878" width="28.44140625" style="161" customWidth="1"/>
    <col min="15879" max="16127" width="9" style="161"/>
    <col min="16128" max="16128" width="3" style="161" customWidth="1"/>
    <col min="16129" max="16129" width="3.44140625" style="161" customWidth="1"/>
    <col min="16130" max="16130" width="31.77734375" style="161" customWidth="1"/>
    <col min="16131" max="16133" width="17.6640625" style="161" customWidth="1"/>
    <col min="16134" max="16134" width="28.44140625" style="161" customWidth="1"/>
    <col min="16135" max="16384" width="9" style="161"/>
  </cols>
  <sheetData>
    <row r="1" spans="1:7">
      <c r="A1" s="488"/>
      <c r="B1" s="489"/>
      <c r="C1" s="489"/>
      <c r="D1" s="489"/>
      <c r="E1" s="489"/>
      <c r="F1" s="489"/>
    </row>
    <row r="2" spans="1:7" ht="24" customHeight="1">
      <c r="A2" s="489"/>
      <c r="B2" s="491" t="s">
        <v>641</v>
      </c>
      <c r="C2" s="44"/>
      <c r="D2" s="491"/>
      <c r="E2" s="490"/>
      <c r="F2" s="492"/>
    </row>
    <row r="3" spans="1:7" ht="29.25" customHeight="1">
      <c r="A3" s="651" t="s">
        <v>507</v>
      </c>
      <c r="C3" s="44"/>
      <c r="D3" s="40"/>
      <c r="E3" s="493"/>
      <c r="F3" s="494"/>
    </row>
    <row r="4" spans="1:7">
      <c r="A4" s="489" t="s">
        <v>332</v>
      </c>
      <c r="B4" s="493" t="s">
        <v>799</v>
      </c>
      <c r="C4" s="44"/>
      <c r="D4" s="40"/>
      <c r="E4" s="493"/>
      <c r="F4" s="494"/>
    </row>
    <row r="5" spans="1:7">
      <c r="A5" s="488"/>
      <c r="B5" s="1541" t="s">
        <v>800</v>
      </c>
      <c r="C5" s="1542" t="s">
        <v>333</v>
      </c>
      <c r="D5" s="1542"/>
      <c r="E5" s="1542"/>
      <c r="F5" s="1542"/>
    </row>
    <row r="6" spans="1:7">
      <c r="A6" s="488"/>
      <c r="B6" s="1542"/>
      <c r="C6" s="1542"/>
      <c r="D6" s="1542"/>
      <c r="E6" s="1542"/>
      <c r="F6" s="1542"/>
    </row>
    <row r="7" spans="1:7">
      <c r="A7" s="488"/>
      <c r="B7" s="494"/>
      <c r="C7" s="494"/>
      <c r="D7" s="494"/>
      <c r="E7" s="494"/>
      <c r="F7" s="494"/>
    </row>
    <row r="8" spans="1:7">
      <c r="A8" s="488" t="s">
        <v>154</v>
      </c>
      <c r="B8" s="495" t="s">
        <v>334</v>
      </c>
      <c r="C8" s="488"/>
      <c r="D8" s="488" t="s">
        <v>335</v>
      </c>
      <c r="E8" s="40"/>
      <c r="F8" s="488"/>
    </row>
    <row r="9" spans="1:7">
      <c r="A9" s="40"/>
      <c r="B9" s="460" t="s">
        <v>156</v>
      </c>
      <c r="C9" s="496"/>
      <c r="D9" s="497"/>
      <c r="E9" s="497"/>
      <c r="F9" s="498"/>
    </row>
    <row r="10" spans="1:7">
      <c r="A10" s="488"/>
      <c r="B10" s="465" t="s">
        <v>336</v>
      </c>
      <c r="C10" s="499"/>
      <c r="D10" s="500"/>
      <c r="E10" s="500"/>
      <c r="F10" s="501"/>
      <c r="G10" s="304"/>
    </row>
    <row r="11" spans="1:7">
      <c r="A11" s="488"/>
      <c r="B11" s="469"/>
      <c r="C11" s="502"/>
      <c r="D11" s="503"/>
      <c r="E11" s="503"/>
      <c r="F11" s="504"/>
      <c r="G11" s="304"/>
    </row>
    <row r="12" spans="1:7">
      <c r="A12" s="488"/>
      <c r="B12" s="505" t="s">
        <v>158</v>
      </c>
      <c r="C12" s="506"/>
      <c r="D12" s="507"/>
      <c r="E12" s="507"/>
      <c r="F12" s="508"/>
      <c r="G12" s="304"/>
    </row>
    <row r="13" spans="1:7">
      <c r="A13" s="488"/>
      <c r="B13" s="475"/>
      <c r="C13" s="475"/>
      <c r="D13" s="489"/>
      <c r="E13" s="489"/>
      <c r="F13" s="509"/>
    </row>
    <row r="14" spans="1:7">
      <c r="A14" s="488"/>
      <c r="B14" s="510"/>
      <c r="C14" s="510"/>
      <c r="D14" s="489"/>
      <c r="E14" s="489"/>
      <c r="F14" s="509"/>
    </row>
    <row r="15" spans="1:7">
      <c r="A15" s="488"/>
      <c r="B15" s="511"/>
      <c r="C15" s="511"/>
      <c r="D15" s="512"/>
      <c r="E15" s="512"/>
      <c r="F15" s="513"/>
    </row>
    <row r="16" spans="1:7">
      <c r="A16" s="488"/>
      <c r="B16" s="514" t="s">
        <v>337</v>
      </c>
      <c r="C16" s="514"/>
      <c r="D16" s="515"/>
      <c r="E16" s="515"/>
      <c r="F16" s="516"/>
    </row>
    <row r="17" spans="1:6">
      <c r="A17" s="488"/>
      <c r="B17" s="510"/>
      <c r="C17" s="510"/>
      <c r="D17" s="489"/>
      <c r="E17" s="489"/>
      <c r="F17" s="509"/>
    </row>
    <row r="18" spans="1:6">
      <c r="A18" s="488"/>
      <c r="B18" s="510"/>
      <c r="C18" s="510"/>
      <c r="D18" s="489"/>
      <c r="E18" s="489"/>
      <c r="F18" s="509"/>
    </row>
    <row r="19" spans="1:6">
      <c r="A19" s="488"/>
      <c r="B19" s="510"/>
      <c r="C19" s="510"/>
      <c r="D19" s="489"/>
      <c r="E19" s="489"/>
      <c r="F19" s="509"/>
    </row>
    <row r="20" spans="1:6">
      <c r="A20" s="488"/>
      <c r="B20" s="510"/>
      <c r="C20" s="510"/>
      <c r="D20" s="489"/>
      <c r="E20" s="489"/>
      <c r="F20" s="509"/>
    </row>
    <row r="21" spans="1:6">
      <c r="A21" s="488"/>
      <c r="B21" s="511"/>
      <c r="C21" s="511"/>
      <c r="D21" s="512"/>
      <c r="E21" s="512"/>
      <c r="F21" s="513"/>
    </row>
    <row r="22" spans="1:6">
      <c r="A22" s="488"/>
      <c r="B22" s="517"/>
      <c r="C22" s="489"/>
      <c r="D22" s="489"/>
      <c r="E22" s="489"/>
      <c r="F22" s="489"/>
    </row>
    <row r="23" spans="1:6" s="167" customFormat="1">
      <c r="A23" s="518" t="s">
        <v>154</v>
      </c>
      <c r="B23" s="519" t="s">
        <v>338</v>
      </c>
      <c r="C23" s="518"/>
      <c r="D23" s="518"/>
      <c r="E23" s="518"/>
      <c r="F23" s="518"/>
    </row>
    <row r="24" spans="1:6" s="167" customFormat="1">
      <c r="A24" s="457"/>
      <c r="B24" s="1539" t="s">
        <v>157</v>
      </c>
      <c r="C24" s="1543" t="s">
        <v>339</v>
      </c>
      <c r="D24" s="1544"/>
      <c r="E24" s="1545"/>
      <c r="F24" s="1539" t="s">
        <v>340</v>
      </c>
    </row>
    <row r="25" spans="1:6" s="167" customFormat="1">
      <c r="A25" s="457"/>
      <c r="B25" s="1540"/>
      <c r="C25" s="1546"/>
      <c r="D25" s="1547"/>
      <c r="E25" s="1548"/>
      <c r="F25" s="1540"/>
    </row>
    <row r="26" spans="1:6" s="167" customFormat="1">
      <c r="A26" s="518"/>
      <c r="B26" s="1549"/>
      <c r="C26" s="1543"/>
      <c r="D26" s="1544"/>
      <c r="E26" s="1545"/>
      <c r="F26" s="1559"/>
    </row>
    <row r="27" spans="1:6" s="167" customFormat="1">
      <c r="A27" s="518"/>
      <c r="B27" s="1550"/>
      <c r="C27" s="1552"/>
      <c r="D27" s="1553"/>
      <c r="E27" s="1554"/>
      <c r="F27" s="1560"/>
    </row>
    <row r="28" spans="1:6" s="167" customFormat="1">
      <c r="A28" s="518"/>
      <c r="B28" s="1551"/>
      <c r="C28" s="1546"/>
      <c r="D28" s="1547"/>
      <c r="E28" s="1548"/>
      <c r="F28" s="1561"/>
    </row>
    <row r="29" spans="1:6" s="167" customFormat="1">
      <c r="A29" s="518"/>
      <c r="B29" s="520"/>
      <c r="C29" s="520"/>
      <c r="D29" s="520"/>
      <c r="E29" s="520"/>
      <c r="F29" s="520"/>
    </row>
    <row r="30" spans="1:6" s="167" customFormat="1">
      <c r="A30" s="518" t="s">
        <v>154</v>
      </c>
      <c r="B30" s="519" t="s">
        <v>341</v>
      </c>
      <c r="C30" s="518"/>
      <c r="D30" s="518"/>
      <c r="E30" s="518"/>
      <c r="F30" s="518"/>
    </row>
    <row r="31" spans="1:6" s="167" customFormat="1" ht="13.5" customHeight="1">
      <c r="A31" s="457"/>
      <c r="B31" s="1539" t="s">
        <v>342</v>
      </c>
      <c r="C31" s="1539" t="s">
        <v>343</v>
      </c>
      <c r="D31" s="1555" t="s">
        <v>344</v>
      </c>
      <c r="E31" s="1556"/>
      <c r="F31" s="1539" t="s">
        <v>2</v>
      </c>
    </row>
    <row r="32" spans="1:6" s="167" customFormat="1">
      <c r="A32" s="457"/>
      <c r="B32" s="1540"/>
      <c r="C32" s="1540"/>
      <c r="D32" s="1557"/>
      <c r="E32" s="1558"/>
      <c r="F32" s="1540"/>
    </row>
    <row r="33" spans="1:6" s="167" customFormat="1" ht="52.8">
      <c r="A33" s="518"/>
      <c r="B33" s="521"/>
      <c r="C33" s="522"/>
      <c r="D33" s="1562"/>
      <c r="E33" s="1563"/>
      <c r="F33" s="523" t="s">
        <v>345</v>
      </c>
    </row>
    <row r="34" spans="1:6" s="167" customFormat="1">
      <c r="A34" s="518"/>
      <c r="B34" s="520"/>
      <c r="C34" s="520"/>
      <c r="D34" s="520"/>
      <c r="E34" s="520"/>
      <c r="F34" s="520"/>
    </row>
    <row r="35" spans="1:6" s="167" customFormat="1">
      <c r="A35" s="518" t="s">
        <v>154</v>
      </c>
      <c r="B35" s="519" t="s">
        <v>346</v>
      </c>
      <c r="C35" s="518"/>
      <c r="D35" s="518"/>
      <c r="E35" s="518"/>
      <c r="F35" s="518"/>
    </row>
    <row r="36" spans="1:6" s="167" customFormat="1">
      <c r="A36" s="457"/>
      <c r="B36" s="524" t="s">
        <v>157</v>
      </c>
      <c r="C36" s="1564" t="s">
        <v>347</v>
      </c>
      <c r="D36" s="1565"/>
      <c r="E36" s="1566"/>
      <c r="F36" s="524" t="s">
        <v>340</v>
      </c>
    </row>
    <row r="37" spans="1:6" s="167" customFormat="1">
      <c r="A37" s="457"/>
      <c r="B37" s="525"/>
      <c r="C37" s="1567" t="s">
        <v>348</v>
      </c>
      <c r="D37" s="1568"/>
      <c r="E37" s="1569"/>
      <c r="F37" s="526"/>
    </row>
    <row r="38" spans="1:6" s="167" customFormat="1">
      <c r="A38" s="518"/>
      <c r="B38" s="1559" t="s">
        <v>349</v>
      </c>
      <c r="C38" s="1543"/>
      <c r="D38" s="1544"/>
      <c r="E38" s="1545"/>
      <c r="F38" s="527"/>
    </row>
    <row r="39" spans="1:6" s="167" customFormat="1">
      <c r="A39" s="518"/>
      <c r="B39" s="1560"/>
      <c r="C39" s="1552"/>
      <c r="D39" s="1553"/>
      <c r="E39" s="1554"/>
      <c r="F39" s="528"/>
    </row>
    <row r="40" spans="1:6" s="167" customFormat="1">
      <c r="A40" s="518"/>
      <c r="B40" s="1561"/>
      <c r="C40" s="1546"/>
      <c r="D40" s="1547"/>
      <c r="E40" s="1548"/>
      <c r="F40" s="529"/>
    </row>
    <row r="41" spans="1:6" s="167" customFormat="1">
      <c r="A41" s="518"/>
      <c r="B41" s="1559" t="s">
        <v>350</v>
      </c>
      <c r="C41" s="1543"/>
      <c r="D41" s="1544"/>
      <c r="E41" s="1545"/>
      <c r="F41" s="528"/>
    </row>
    <row r="42" spans="1:6" s="167" customFormat="1">
      <c r="A42" s="518"/>
      <c r="B42" s="1560"/>
      <c r="C42" s="1552"/>
      <c r="D42" s="1553"/>
      <c r="E42" s="1554"/>
      <c r="F42" s="528"/>
    </row>
    <row r="43" spans="1:6" s="167" customFormat="1">
      <c r="A43" s="518"/>
      <c r="B43" s="1561"/>
      <c r="C43" s="1546"/>
      <c r="D43" s="1547"/>
      <c r="E43" s="1548"/>
      <c r="F43" s="529"/>
    </row>
    <row r="44" spans="1:6" s="167" customFormat="1">
      <c r="A44" s="518"/>
      <c r="B44" s="527" t="s">
        <v>351</v>
      </c>
      <c r="C44" s="1543"/>
      <c r="D44" s="1544"/>
      <c r="E44" s="1545"/>
      <c r="F44" s="528"/>
    </row>
    <row r="45" spans="1:6" s="167" customFormat="1">
      <c r="A45" s="518"/>
      <c r="B45" s="528" t="s">
        <v>352</v>
      </c>
      <c r="C45" s="1552"/>
      <c r="D45" s="1553"/>
      <c r="E45" s="1554"/>
      <c r="F45" s="528"/>
    </row>
    <row r="46" spans="1:6" s="167" customFormat="1">
      <c r="A46" s="518"/>
      <c r="B46" s="529"/>
      <c r="C46" s="1546"/>
      <c r="D46" s="1547"/>
      <c r="E46" s="1548"/>
      <c r="F46" s="529"/>
    </row>
    <row r="47" spans="1:6" s="167" customFormat="1">
      <c r="A47" s="518"/>
      <c r="B47" s="520"/>
      <c r="C47" s="520"/>
      <c r="D47" s="520"/>
      <c r="E47" s="520"/>
      <c r="F47" s="520"/>
    </row>
    <row r="48" spans="1:6" s="167" customFormat="1">
      <c r="A48" s="518" t="s">
        <v>154</v>
      </c>
      <c r="B48" s="519" t="s">
        <v>353</v>
      </c>
      <c r="C48" s="518"/>
      <c r="D48" s="518"/>
      <c r="E48" s="518"/>
      <c r="F48" s="518"/>
    </row>
    <row r="49" spans="1:8" s="167" customFormat="1">
      <c r="A49" s="457"/>
      <c r="B49" s="524" t="s">
        <v>157</v>
      </c>
      <c r="C49" s="1570" t="s">
        <v>447</v>
      </c>
      <c r="D49" s="1571" t="s">
        <v>448</v>
      </c>
      <c r="E49" s="530" t="s">
        <v>354</v>
      </c>
      <c r="F49" s="531" t="s">
        <v>340</v>
      </c>
    </row>
    <row r="50" spans="1:8" s="167" customFormat="1">
      <c r="A50" s="457"/>
      <c r="B50" s="525"/>
      <c r="C50" s="1540"/>
      <c r="D50" s="1572"/>
      <c r="E50" s="532" t="s">
        <v>355</v>
      </c>
      <c r="F50" s="533"/>
    </row>
    <row r="51" spans="1:8" s="167" customFormat="1">
      <c r="A51" s="518"/>
      <c r="B51" s="527"/>
      <c r="C51" s="1543"/>
      <c r="D51" s="1573"/>
      <c r="E51" s="1545"/>
      <c r="F51" s="528"/>
    </row>
    <row r="52" spans="1:8" s="167" customFormat="1">
      <c r="A52" s="518"/>
      <c r="B52" s="529"/>
      <c r="C52" s="1546"/>
      <c r="D52" s="1573"/>
      <c r="E52" s="1548"/>
      <c r="F52" s="529"/>
    </row>
    <row r="53" spans="1:8" s="167" customFormat="1">
      <c r="A53" s="518"/>
      <c r="B53" s="520"/>
      <c r="C53" s="520"/>
      <c r="D53" s="520"/>
      <c r="E53" s="520"/>
      <c r="F53" s="520"/>
    </row>
    <row r="54" spans="1:8" s="167" customFormat="1">
      <c r="A54" s="518"/>
      <c r="B54" s="520"/>
      <c r="C54" s="520"/>
      <c r="D54" s="520"/>
      <c r="E54" s="520"/>
      <c r="F54" s="520"/>
    </row>
    <row r="55" spans="1:8" s="167" customFormat="1">
      <c r="A55" s="518"/>
      <c r="B55" s="518"/>
      <c r="C55" s="518"/>
      <c r="D55" s="518"/>
      <c r="E55" s="518"/>
      <c r="F55" s="88"/>
    </row>
    <row r="56" spans="1:8" s="167" customFormat="1">
      <c r="A56" s="518" t="s">
        <v>356</v>
      </c>
      <c r="B56" s="519" t="s">
        <v>357</v>
      </c>
      <c r="C56" s="518"/>
      <c r="D56" s="518"/>
      <c r="E56" s="518"/>
      <c r="F56" s="518"/>
    </row>
    <row r="57" spans="1:8" s="167" customFormat="1">
      <c r="A57" s="457"/>
      <c r="B57" s="1539" t="s">
        <v>157</v>
      </c>
      <c r="C57" s="1543" t="s">
        <v>358</v>
      </c>
      <c r="D57" s="1544"/>
      <c r="E57" s="1545"/>
      <c r="F57" s="1539" t="s">
        <v>340</v>
      </c>
    </row>
    <row r="58" spans="1:8" s="167" customFormat="1">
      <c r="A58" s="457"/>
      <c r="B58" s="1540"/>
      <c r="C58" s="1546"/>
      <c r="D58" s="1547"/>
      <c r="E58" s="1548"/>
      <c r="F58" s="1540"/>
    </row>
    <row r="59" spans="1:8" s="167" customFormat="1">
      <c r="A59" s="518"/>
      <c r="B59" s="527"/>
      <c r="C59" s="1543"/>
      <c r="D59" s="1544"/>
      <c r="E59" s="1545"/>
      <c r="F59" s="356" t="s">
        <v>359</v>
      </c>
      <c r="G59" s="357"/>
    </row>
    <row r="60" spans="1:8" s="167" customFormat="1">
      <c r="A60" s="518"/>
      <c r="B60" s="528" t="s">
        <v>360</v>
      </c>
      <c r="C60" s="1552"/>
      <c r="D60" s="1553"/>
      <c r="E60" s="1554"/>
      <c r="F60" s="358" t="s">
        <v>689</v>
      </c>
    </row>
    <row r="61" spans="1:8" s="167" customFormat="1">
      <c r="A61" s="518"/>
      <c r="B61" s="528"/>
      <c r="C61" s="1552"/>
      <c r="D61" s="1553"/>
      <c r="E61" s="1554"/>
      <c r="F61" s="359" t="s">
        <v>361</v>
      </c>
    </row>
    <row r="62" spans="1:8" s="167" customFormat="1">
      <c r="A62" s="518"/>
      <c r="B62" s="529"/>
      <c r="C62" s="1546"/>
      <c r="D62" s="1547"/>
      <c r="E62" s="1548"/>
      <c r="F62" s="360"/>
    </row>
    <row r="63" spans="1:8">
      <c r="A63" s="518"/>
      <c r="B63" s="520"/>
      <c r="C63" s="534"/>
      <c r="D63" s="534"/>
      <c r="E63" s="534"/>
      <c r="F63" s="520"/>
    </row>
    <row r="64" spans="1:8" customFormat="1" ht="14.4">
      <c r="A64" s="40"/>
      <c r="B64" s="1538" t="s">
        <v>782</v>
      </c>
      <c r="C64" s="1538"/>
      <c r="D64" s="1538"/>
      <c r="E64" s="1538"/>
      <c r="F64" s="1538"/>
      <c r="H64" s="161"/>
    </row>
    <row r="65" spans="1:6">
      <c r="A65" s="488"/>
      <c r="B65" s="488"/>
      <c r="C65" s="488"/>
      <c r="D65" s="488"/>
      <c r="E65" s="488"/>
      <c r="F65" s="448" t="str">
        <f>様式7!$F$4</f>
        <v>○○○○○○○○○○○ＥＳＣＯ事業</v>
      </c>
    </row>
  </sheetData>
  <mergeCells count="30">
    <mergeCell ref="B38:B40"/>
    <mergeCell ref="B41:B43"/>
    <mergeCell ref="F57:F58"/>
    <mergeCell ref="C59:E62"/>
    <mergeCell ref="C49:C50"/>
    <mergeCell ref="D49:D50"/>
    <mergeCell ref="C51:C52"/>
    <mergeCell ref="D51:D52"/>
    <mergeCell ref="E51:E52"/>
    <mergeCell ref="C36:E36"/>
    <mergeCell ref="C37:E37"/>
    <mergeCell ref="C38:E40"/>
    <mergeCell ref="C41:E43"/>
    <mergeCell ref="C44:E46"/>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s>
  <phoneticPr fontId="5"/>
  <pageMargins left="0.78740157480314965" right="0" top="0.51" bottom="0" header="0.51181102362204722" footer="0.51181102362204722"/>
  <pageSetup paperSize="9" scale="81"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E86"/>
  <sheetViews>
    <sheetView view="pageBreakPreview" zoomScale="70" zoomScaleNormal="75" zoomScaleSheetLayoutView="70" zoomScalePageLayoutView="40" workbookViewId="0">
      <selection activeCell="R15" sqref="R15"/>
    </sheetView>
  </sheetViews>
  <sheetFormatPr defaultRowHeight="13.2"/>
  <cols>
    <col min="1" max="1" width="8.77734375" style="151" customWidth="1"/>
    <col min="2" max="2" width="20.88671875" style="151" customWidth="1"/>
    <col min="3" max="33" width="9.6640625" style="151" customWidth="1"/>
    <col min="34" max="40" width="9" style="151"/>
    <col min="41" max="41" width="25" style="151" customWidth="1"/>
    <col min="42" max="42" width="20.88671875" style="151" customWidth="1"/>
    <col min="43" max="16150" width="9" style="151"/>
    <col min="16151" max="16151" width="9" style="151" customWidth="1"/>
    <col min="16152" max="16384" width="9" style="151"/>
  </cols>
  <sheetData>
    <row r="1" spans="1:51" s="156" customFormat="1" ht="26.25" customHeight="1">
      <c r="A1" s="1781" t="s">
        <v>659</v>
      </c>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H1" s="1782" t="s">
        <v>506</v>
      </c>
      <c r="AI1" s="1783"/>
    </row>
    <row r="2" spans="1:51" ht="24.75" customHeight="1">
      <c r="A2" s="450" t="s">
        <v>791</v>
      </c>
      <c r="B2" s="535"/>
      <c r="C2" s="535"/>
      <c r="D2" s="535"/>
      <c r="E2" s="535"/>
      <c r="F2" s="535"/>
      <c r="G2" s="535"/>
      <c r="H2" s="450"/>
      <c r="I2" s="450"/>
      <c r="J2" s="536"/>
      <c r="K2" s="536"/>
      <c r="L2" s="535"/>
      <c r="M2" s="535"/>
      <c r="N2" s="535"/>
      <c r="O2" s="535"/>
      <c r="P2" s="535"/>
      <c r="Q2" s="535"/>
      <c r="R2" s="535"/>
      <c r="S2" s="537"/>
      <c r="V2" s="539"/>
      <c r="W2" s="686"/>
      <c r="X2" s="263" t="s">
        <v>498</v>
      </c>
      <c r="AG2" s="539"/>
    </row>
    <row r="3" spans="1:51" ht="23.25" customHeight="1" thickBot="1">
      <c r="A3" s="242" t="s">
        <v>165</v>
      </c>
      <c r="B3" s="242"/>
      <c r="C3" s="242"/>
      <c r="D3" s="242"/>
      <c r="E3" s="242"/>
      <c r="F3" s="242"/>
      <c r="G3" s="540"/>
      <c r="H3" s="540"/>
      <c r="I3" s="548"/>
      <c r="J3" s="548"/>
      <c r="K3" s="548"/>
      <c r="L3" s="548"/>
      <c r="M3" s="548"/>
      <c r="N3" s="548"/>
      <c r="O3" s="548"/>
      <c r="P3" s="548"/>
      <c r="Q3" s="548"/>
      <c r="R3" s="548"/>
      <c r="S3" s="548"/>
      <c r="T3" s="548"/>
      <c r="U3" s="242" t="s">
        <v>472</v>
      </c>
      <c r="V3" s="548"/>
      <c r="W3" s="548"/>
      <c r="X3" s="548"/>
      <c r="Y3" s="548"/>
      <c r="Z3" s="548"/>
      <c r="AA3" s="548"/>
      <c r="AB3" s="548"/>
      <c r="AC3" s="1088"/>
      <c r="AD3" s="726"/>
      <c r="AE3" s="625"/>
      <c r="AF3" s="625"/>
      <c r="AG3" s="625"/>
      <c r="AH3" s="625"/>
      <c r="AI3" s="539"/>
      <c r="AJ3" s="539"/>
      <c r="AN3" s="539"/>
      <c r="AO3" s="539"/>
      <c r="AP3" s="539"/>
      <c r="AQ3" s="539"/>
      <c r="AR3" s="539"/>
    </row>
    <row r="4" spans="1:51" ht="22.5" customHeight="1" thickBot="1">
      <c r="A4" s="1784" t="s">
        <v>166</v>
      </c>
      <c r="B4" s="1785"/>
      <c r="C4" s="1785"/>
      <c r="D4" s="1786"/>
      <c r="E4" s="1790" t="s">
        <v>167</v>
      </c>
      <c r="F4" s="1791"/>
      <c r="G4" s="1790" t="s">
        <v>168</v>
      </c>
      <c r="H4" s="1791"/>
      <c r="I4" s="1794" t="s">
        <v>481</v>
      </c>
      <c r="J4" s="1796" t="s">
        <v>169</v>
      </c>
      <c r="K4" s="1798" t="s">
        <v>544</v>
      </c>
      <c r="L4" s="1799"/>
      <c r="M4" s="1794" t="s">
        <v>321</v>
      </c>
      <c r="N4" s="1790" t="s">
        <v>503</v>
      </c>
      <c r="O4" s="1791"/>
      <c r="P4" s="1868" t="s">
        <v>480</v>
      </c>
      <c r="Q4" s="2001"/>
      <c r="R4" s="263"/>
      <c r="S4" s="2000"/>
      <c r="T4" s="644"/>
      <c r="U4" s="1802" t="s">
        <v>259</v>
      </c>
      <c r="V4" s="1803"/>
      <c r="W4" s="1804" t="s">
        <v>399</v>
      </c>
      <c r="X4" s="1803"/>
      <c r="Y4" s="1804" t="s">
        <v>556</v>
      </c>
      <c r="Z4" s="1805"/>
      <c r="AA4" s="1806"/>
      <c r="AB4" s="644"/>
      <c r="AC4" s="1089"/>
      <c r="AD4" s="1089"/>
      <c r="AE4" s="1089"/>
      <c r="AF4" s="1089"/>
      <c r="AG4" s="1090"/>
      <c r="AH4" s="1090"/>
    </row>
    <row r="5" spans="1:51" ht="21.75" customHeight="1" thickTop="1">
      <c r="A5" s="1787"/>
      <c r="B5" s="1788"/>
      <c r="C5" s="1788"/>
      <c r="D5" s="1789"/>
      <c r="E5" s="1792"/>
      <c r="F5" s="1793"/>
      <c r="G5" s="1792"/>
      <c r="H5" s="1793"/>
      <c r="I5" s="1795"/>
      <c r="J5" s="1797"/>
      <c r="K5" s="1800"/>
      <c r="L5" s="1801"/>
      <c r="M5" s="1795"/>
      <c r="N5" s="1792"/>
      <c r="O5" s="1793"/>
      <c r="P5" s="1870"/>
      <c r="Q5" s="2001"/>
      <c r="R5" s="263"/>
      <c r="S5" s="2000"/>
      <c r="T5" s="644"/>
      <c r="U5" s="565" t="s">
        <v>473</v>
      </c>
      <c r="V5" s="566"/>
      <c r="W5" s="699"/>
      <c r="X5" s="575" t="s">
        <v>260</v>
      </c>
      <c r="Y5" s="700"/>
      <c r="Z5" s="655" t="s">
        <v>557</v>
      </c>
      <c r="AA5" s="656"/>
      <c r="AB5" s="644"/>
      <c r="AC5" s="1089"/>
      <c r="AD5" s="1089"/>
      <c r="AE5" s="1089"/>
      <c r="AF5" s="1089"/>
      <c r="AG5" s="1090"/>
      <c r="AH5" s="1090"/>
    </row>
    <row r="6" spans="1:51" ht="24" customHeight="1" thickBot="1">
      <c r="A6" s="541" t="s">
        <v>170</v>
      </c>
      <c r="B6" s="1818" t="s">
        <v>171</v>
      </c>
      <c r="C6" s="1819"/>
      <c r="D6" s="1820"/>
      <c r="E6" s="1821" t="s">
        <v>172</v>
      </c>
      <c r="F6" s="1820"/>
      <c r="G6" s="1822" t="s">
        <v>173</v>
      </c>
      <c r="H6" s="1823"/>
      <c r="I6" s="569" t="s">
        <v>174</v>
      </c>
      <c r="J6" s="569" t="s">
        <v>175</v>
      </c>
      <c r="K6" s="1822" t="s">
        <v>502</v>
      </c>
      <c r="L6" s="1823"/>
      <c r="M6" s="569" t="s">
        <v>175</v>
      </c>
      <c r="N6" s="1822" t="s">
        <v>558</v>
      </c>
      <c r="O6" s="1823"/>
      <c r="P6" s="569" t="s">
        <v>175</v>
      </c>
      <c r="Q6" s="2001"/>
      <c r="R6" s="263"/>
      <c r="S6" s="645"/>
      <c r="T6" s="645"/>
      <c r="U6" s="563" t="s">
        <v>474</v>
      </c>
      <c r="V6" s="564"/>
      <c r="W6" s="701"/>
      <c r="X6" s="576" t="s">
        <v>260</v>
      </c>
      <c r="Y6" s="702"/>
      <c r="Z6" s="660" t="s">
        <v>511</v>
      </c>
      <c r="AA6" s="657"/>
      <c r="AB6" s="645"/>
      <c r="AC6" s="1089"/>
      <c r="AD6" s="1089"/>
      <c r="AE6" s="1089"/>
      <c r="AF6" s="1089"/>
      <c r="AG6" s="1090"/>
      <c r="AH6" s="1090"/>
    </row>
    <row r="7" spans="1:51" ht="24" customHeight="1" thickTop="1">
      <c r="A7" s="542">
        <v>1</v>
      </c>
      <c r="B7" s="1807"/>
      <c r="C7" s="1808"/>
      <c r="D7" s="1809"/>
      <c r="E7" s="1810"/>
      <c r="F7" s="1811"/>
      <c r="G7" s="1812" t="str">
        <f>IF(B7=0,"",AF25)</f>
        <v/>
      </c>
      <c r="H7" s="1813"/>
      <c r="I7" s="687" t="str">
        <f t="shared" ref="I7:I16" si="0">IF(B7=0," ",E7/G7)</f>
        <v xml:space="preserve"> </v>
      </c>
      <c r="J7" s="688" t="str">
        <f t="shared" ref="J7:J16" si="1">IF(B7=0," ",G7/$Y$14*100)</f>
        <v xml:space="preserve"> </v>
      </c>
      <c r="K7" s="1814" t="str">
        <f>IF(B7=0,"",AF27)</f>
        <v/>
      </c>
      <c r="L7" s="1815"/>
      <c r="M7" s="689" t="str">
        <f t="shared" ref="M7:M16" si="2">IF(B7=0," ",K7/$Y$15*100)</f>
        <v xml:space="preserve"> </v>
      </c>
      <c r="N7" s="1816" t="str">
        <f>IF(B7=0,"",AF28)</f>
        <v/>
      </c>
      <c r="O7" s="1817"/>
      <c r="P7" s="690" t="str">
        <f>IF(B7=0," ",N7/$Y$16*100)</f>
        <v xml:space="preserve"> </v>
      </c>
      <c r="Q7" s="2001"/>
      <c r="R7" s="263"/>
      <c r="S7" s="1111"/>
      <c r="T7" s="703"/>
      <c r="U7" s="563" t="s">
        <v>475</v>
      </c>
      <c r="V7" s="564"/>
      <c r="W7" s="704"/>
      <c r="X7" s="576" t="s">
        <v>559</v>
      </c>
      <c r="Y7" s="705"/>
      <c r="Z7" s="1779" t="s">
        <v>560</v>
      </c>
      <c r="AA7" s="1780"/>
      <c r="AB7" s="703"/>
      <c r="AC7" s="1089"/>
      <c r="AD7" s="1089"/>
      <c r="AE7" s="1089"/>
      <c r="AF7" s="1089"/>
      <c r="AG7" s="1091"/>
      <c r="AH7" s="1091"/>
    </row>
    <row r="8" spans="1:51" ht="24" customHeight="1">
      <c r="A8" s="543">
        <v>2</v>
      </c>
      <c r="B8" s="1759"/>
      <c r="C8" s="1760"/>
      <c r="D8" s="1761"/>
      <c r="E8" s="1762"/>
      <c r="F8" s="1763"/>
      <c r="G8" s="1764" t="str">
        <f>IF(B8=0,"",AF29)</f>
        <v/>
      </c>
      <c r="H8" s="1765"/>
      <c r="I8" s="687" t="str">
        <f t="shared" si="0"/>
        <v xml:space="preserve"> </v>
      </c>
      <c r="J8" s="691" t="str">
        <f t="shared" si="1"/>
        <v xml:space="preserve"> </v>
      </c>
      <c r="K8" s="1750" t="str">
        <f>IF(B8=0,"",AF31)</f>
        <v/>
      </c>
      <c r="L8" s="1751"/>
      <c r="M8" s="691" t="str">
        <f t="shared" si="2"/>
        <v xml:space="preserve"> </v>
      </c>
      <c r="N8" s="1766" t="str">
        <f>IF(B8=0,"",AF32)</f>
        <v/>
      </c>
      <c r="O8" s="1767"/>
      <c r="P8" s="692" t="str">
        <f t="shared" ref="P8:P16" si="3">IF(B8=0," ",N8/$Y$16*100)</f>
        <v xml:space="preserve"> </v>
      </c>
      <c r="Q8" s="2001"/>
      <c r="R8" s="263"/>
      <c r="S8" s="1111"/>
      <c r="T8" s="703"/>
      <c r="U8" s="1777" t="s">
        <v>476</v>
      </c>
      <c r="V8" s="1778"/>
      <c r="W8" s="1826" t="s">
        <v>427</v>
      </c>
      <c r="X8" s="1827"/>
      <c r="Y8" s="706"/>
      <c r="Z8" s="1779" t="s">
        <v>561</v>
      </c>
      <c r="AA8" s="1780"/>
      <c r="AB8" s="703"/>
      <c r="AC8" s="1089"/>
      <c r="AD8" s="1089"/>
      <c r="AE8" s="1089"/>
      <c r="AF8" s="1089"/>
      <c r="AG8" s="1090"/>
      <c r="AH8" s="1090"/>
    </row>
    <row r="9" spans="1:51" ht="24" customHeight="1">
      <c r="A9" s="543">
        <v>3</v>
      </c>
      <c r="B9" s="1759"/>
      <c r="C9" s="1760"/>
      <c r="D9" s="1761"/>
      <c r="E9" s="1762"/>
      <c r="F9" s="1763"/>
      <c r="G9" s="1764" t="str">
        <f>IF(B9=0,"",AF33)</f>
        <v/>
      </c>
      <c r="H9" s="1765"/>
      <c r="I9" s="687" t="str">
        <f t="shared" si="0"/>
        <v xml:space="preserve"> </v>
      </c>
      <c r="J9" s="691" t="str">
        <f t="shared" si="1"/>
        <v xml:space="preserve"> </v>
      </c>
      <c r="K9" s="1750" t="str">
        <f>IF(B9=0,"",AF35)</f>
        <v/>
      </c>
      <c r="L9" s="1751"/>
      <c r="M9" s="691" t="str">
        <f t="shared" si="2"/>
        <v xml:space="preserve"> </v>
      </c>
      <c r="N9" s="1766" t="str">
        <f>IF(B9=0,"",AF36)</f>
        <v/>
      </c>
      <c r="O9" s="1767"/>
      <c r="P9" s="692" t="str">
        <f t="shared" si="3"/>
        <v xml:space="preserve"> </v>
      </c>
      <c r="Q9" s="2001"/>
      <c r="R9" s="263"/>
      <c r="S9" s="1111"/>
      <c r="T9" s="703"/>
      <c r="U9" s="1777" t="s">
        <v>477</v>
      </c>
      <c r="V9" s="1778"/>
      <c r="W9" s="1826" t="s">
        <v>427</v>
      </c>
      <c r="X9" s="1827"/>
      <c r="Y9" s="706"/>
      <c r="Z9" s="1779" t="s">
        <v>561</v>
      </c>
      <c r="AA9" s="1780"/>
      <c r="AB9" s="703"/>
      <c r="AC9" s="1089"/>
      <c r="AD9" s="1089"/>
      <c r="AE9" s="1089"/>
      <c r="AF9" s="1089"/>
      <c r="AG9" s="1090"/>
      <c r="AH9" s="1090"/>
    </row>
    <row r="10" spans="1:51" ht="24" customHeight="1">
      <c r="A10" s="544">
        <v>4</v>
      </c>
      <c r="B10" s="1759"/>
      <c r="C10" s="1760"/>
      <c r="D10" s="1761"/>
      <c r="E10" s="1762"/>
      <c r="F10" s="1763"/>
      <c r="G10" s="1764" t="str">
        <f>IF(B10=0,"",AF37)</f>
        <v/>
      </c>
      <c r="H10" s="1765"/>
      <c r="I10" s="687" t="str">
        <f t="shared" si="0"/>
        <v xml:space="preserve"> </v>
      </c>
      <c r="J10" s="691" t="str">
        <f t="shared" si="1"/>
        <v xml:space="preserve"> </v>
      </c>
      <c r="K10" s="1750" t="str">
        <f>IF(B10=0,"",AF39)</f>
        <v/>
      </c>
      <c r="L10" s="1751"/>
      <c r="M10" s="691" t="str">
        <f t="shared" si="2"/>
        <v xml:space="preserve"> </v>
      </c>
      <c r="N10" s="1766" t="str">
        <f>IF(B10=0,"",AF40)</f>
        <v/>
      </c>
      <c r="O10" s="1767"/>
      <c r="P10" s="692" t="str">
        <f t="shared" si="3"/>
        <v xml:space="preserve"> </v>
      </c>
      <c r="Q10" s="2001"/>
      <c r="R10" s="263"/>
      <c r="S10" s="1111"/>
      <c r="T10" s="703"/>
      <c r="U10" s="1777" t="s">
        <v>478</v>
      </c>
      <c r="V10" s="1778"/>
      <c r="W10" s="707"/>
      <c r="X10" s="576" t="s">
        <v>487</v>
      </c>
      <c r="Y10" s="705"/>
      <c r="Z10" s="1779" t="s">
        <v>562</v>
      </c>
      <c r="AA10" s="1780"/>
      <c r="AB10" s="703"/>
      <c r="AC10" s="1089"/>
      <c r="AD10" s="1089"/>
      <c r="AE10" s="1089"/>
      <c r="AF10" s="1089"/>
      <c r="AG10" s="1090"/>
      <c r="AH10" s="1090"/>
    </row>
    <row r="11" spans="1:51" ht="24" customHeight="1" thickBot="1">
      <c r="A11" s="543">
        <v>5</v>
      </c>
      <c r="B11" s="1759"/>
      <c r="C11" s="1760"/>
      <c r="D11" s="1761"/>
      <c r="E11" s="1762"/>
      <c r="F11" s="1763"/>
      <c r="G11" s="1764" t="str">
        <f>IF(B11=0,"",AF41)</f>
        <v/>
      </c>
      <c r="H11" s="1765"/>
      <c r="I11" s="687" t="str">
        <f t="shared" si="0"/>
        <v xml:space="preserve"> </v>
      </c>
      <c r="J11" s="691" t="str">
        <f t="shared" si="1"/>
        <v xml:space="preserve"> </v>
      </c>
      <c r="K11" s="1750" t="str">
        <f>IF(B11=0,"",AF43)</f>
        <v/>
      </c>
      <c r="L11" s="1751"/>
      <c r="M11" s="691" t="str">
        <f t="shared" si="2"/>
        <v xml:space="preserve"> </v>
      </c>
      <c r="N11" s="1766" t="str">
        <f>IF(B11=0,"",AF44)</f>
        <v/>
      </c>
      <c r="O11" s="1767"/>
      <c r="P11" s="692" t="str">
        <f t="shared" si="3"/>
        <v xml:space="preserve"> </v>
      </c>
      <c r="Q11" s="2001"/>
      <c r="R11" s="263"/>
      <c r="S11" s="1111"/>
      <c r="T11" s="703"/>
      <c r="U11" s="1773" t="s">
        <v>479</v>
      </c>
      <c r="V11" s="1774"/>
      <c r="W11" s="708"/>
      <c r="X11" s="577" t="s">
        <v>487</v>
      </c>
      <c r="Y11" s="709"/>
      <c r="Z11" s="1775" t="s">
        <v>562</v>
      </c>
      <c r="AA11" s="1776"/>
      <c r="AB11" s="703"/>
      <c r="AC11" s="561"/>
      <c r="AD11" s="156"/>
      <c r="AE11" s="156"/>
      <c r="AF11" s="156"/>
      <c r="AG11" s="156"/>
      <c r="AH11" s="156"/>
      <c r="AI11" s="535"/>
      <c r="AJ11" s="535"/>
      <c r="AL11" s="539"/>
      <c r="AM11" s="539"/>
      <c r="AN11" s="535"/>
      <c r="AO11" s="535"/>
      <c r="AP11" s="535"/>
      <c r="AQ11" s="535"/>
      <c r="AR11" s="535"/>
      <c r="AT11" s="539"/>
      <c r="AU11" s="539"/>
      <c r="AV11" s="539"/>
    </row>
    <row r="12" spans="1:51" ht="24" customHeight="1">
      <c r="A12" s="543">
        <v>6</v>
      </c>
      <c r="B12" s="1759"/>
      <c r="C12" s="1760"/>
      <c r="D12" s="1761"/>
      <c r="E12" s="1762"/>
      <c r="F12" s="1763"/>
      <c r="G12" s="1764" t="str">
        <f>IF(B12=0,"",AF45)</f>
        <v/>
      </c>
      <c r="H12" s="1765"/>
      <c r="I12" s="687" t="str">
        <f t="shared" si="0"/>
        <v xml:space="preserve"> </v>
      </c>
      <c r="J12" s="691" t="str">
        <f t="shared" si="1"/>
        <v xml:space="preserve"> </v>
      </c>
      <c r="K12" s="1750" t="str">
        <f>IF(B12=0,"",AF47)</f>
        <v/>
      </c>
      <c r="L12" s="1751"/>
      <c r="M12" s="691" t="str">
        <f t="shared" si="2"/>
        <v xml:space="preserve"> </v>
      </c>
      <c r="N12" s="1766" t="str">
        <f>IF(B12=0,"",AF48)</f>
        <v/>
      </c>
      <c r="O12" s="1767"/>
      <c r="P12" s="692" t="str">
        <f t="shared" si="3"/>
        <v xml:space="preserve"> </v>
      </c>
      <c r="Q12" s="2001"/>
      <c r="R12" s="263"/>
      <c r="S12" s="1111"/>
      <c r="T12" s="703"/>
      <c r="U12" s="1092"/>
      <c r="V12" s="703"/>
      <c r="W12" s="1103" t="s">
        <v>797</v>
      </c>
      <c r="X12" s="1104"/>
      <c r="Y12" s="703" t="s">
        <v>796</v>
      </c>
      <c r="Z12" s="703"/>
      <c r="AA12" s="703"/>
      <c r="AB12" s="703"/>
      <c r="AC12" s="535"/>
      <c r="AD12" s="535"/>
      <c r="AE12" s="535"/>
      <c r="AF12" s="535"/>
      <c r="AK12" s="539"/>
      <c r="AL12" s="539"/>
      <c r="AM12" s="539"/>
      <c r="AS12" s="539"/>
      <c r="AT12" s="539"/>
      <c r="AU12" s="539"/>
      <c r="AV12" s="539"/>
    </row>
    <row r="13" spans="1:51" ht="24" customHeight="1" thickBot="1">
      <c r="A13" s="543">
        <v>7</v>
      </c>
      <c r="B13" s="1759"/>
      <c r="C13" s="1760"/>
      <c r="D13" s="1761"/>
      <c r="E13" s="1762"/>
      <c r="F13" s="1763"/>
      <c r="G13" s="1764" t="str">
        <f>IF(B13=0,"",AF49)</f>
        <v/>
      </c>
      <c r="H13" s="1765"/>
      <c r="I13" s="687" t="str">
        <f t="shared" si="0"/>
        <v xml:space="preserve"> </v>
      </c>
      <c r="J13" s="691" t="str">
        <f t="shared" si="1"/>
        <v xml:space="preserve"> </v>
      </c>
      <c r="K13" s="1750" t="str">
        <f>IF(B13=0,"",AF51)</f>
        <v/>
      </c>
      <c r="L13" s="1751"/>
      <c r="M13" s="691" t="str">
        <f t="shared" si="2"/>
        <v xml:space="preserve"> </v>
      </c>
      <c r="N13" s="1766" t="str">
        <f>IF(B13=0,"",AF52)</f>
        <v/>
      </c>
      <c r="O13" s="1767"/>
      <c r="P13" s="692" t="str">
        <f t="shared" si="3"/>
        <v xml:space="preserve"> </v>
      </c>
      <c r="Q13" s="2001"/>
      <c r="R13" s="263"/>
      <c r="S13" s="1111"/>
      <c r="T13" s="703"/>
      <c r="U13" s="547" t="s">
        <v>505</v>
      </c>
      <c r="V13" s="535"/>
      <c r="W13" s="535"/>
      <c r="X13" s="535"/>
      <c r="Y13" s="535"/>
      <c r="Z13" s="535"/>
      <c r="AA13" s="535"/>
      <c r="AB13" s="535"/>
      <c r="AT13" s="539"/>
      <c r="AU13" s="539"/>
      <c r="AV13" s="539"/>
      <c r="AW13" s="539"/>
    </row>
    <row r="14" spans="1:51" ht="24" customHeight="1">
      <c r="A14" s="543">
        <v>8</v>
      </c>
      <c r="B14" s="1759"/>
      <c r="C14" s="1760"/>
      <c r="D14" s="1761"/>
      <c r="E14" s="1762"/>
      <c r="F14" s="1763"/>
      <c r="G14" s="1764" t="str">
        <f>IF(B14=0,"",AF53)</f>
        <v/>
      </c>
      <c r="H14" s="1765"/>
      <c r="I14" s="687" t="str">
        <f t="shared" si="0"/>
        <v xml:space="preserve"> </v>
      </c>
      <c r="J14" s="691" t="str">
        <f t="shared" si="1"/>
        <v xml:space="preserve"> </v>
      </c>
      <c r="K14" s="1750" t="str">
        <f>IF(B14=0,"",AF55)</f>
        <v/>
      </c>
      <c r="L14" s="1751"/>
      <c r="M14" s="691" t="str">
        <f t="shared" si="2"/>
        <v xml:space="preserve"> </v>
      </c>
      <c r="N14" s="1766" t="str">
        <f>IF(B14=0,"",AF56)</f>
        <v/>
      </c>
      <c r="O14" s="1767"/>
      <c r="P14" s="692" t="str">
        <f t="shared" si="3"/>
        <v xml:space="preserve"> </v>
      </c>
      <c r="Q14" s="2001"/>
      <c r="R14" s="263"/>
      <c r="S14" s="1111"/>
      <c r="T14" s="703"/>
      <c r="U14" s="1754" t="s">
        <v>484</v>
      </c>
      <c r="V14" s="1755"/>
      <c r="W14" s="1755"/>
      <c r="X14" s="1756"/>
      <c r="Y14" s="1757"/>
      <c r="Z14" s="1758"/>
      <c r="AA14" s="535"/>
      <c r="AB14" s="535"/>
      <c r="AT14" s="539"/>
      <c r="AU14" s="539"/>
      <c r="AV14" s="539"/>
      <c r="AW14" s="539"/>
    </row>
    <row r="15" spans="1:51" ht="24" customHeight="1">
      <c r="A15" s="546">
        <v>9</v>
      </c>
      <c r="B15" s="1759"/>
      <c r="C15" s="1760"/>
      <c r="D15" s="1761"/>
      <c r="E15" s="1762"/>
      <c r="F15" s="1763"/>
      <c r="G15" s="1764" t="str">
        <f>IF(B15=0,"",AF57)</f>
        <v/>
      </c>
      <c r="H15" s="1765"/>
      <c r="I15" s="687" t="str">
        <f t="shared" si="0"/>
        <v xml:space="preserve"> </v>
      </c>
      <c r="J15" s="691" t="str">
        <f t="shared" si="1"/>
        <v xml:space="preserve"> </v>
      </c>
      <c r="K15" s="1750" t="str">
        <f>IF(B15=0,"",AF59)</f>
        <v/>
      </c>
      <c r="L15" s="1751"/>
      <c r="M15" s="691" t="str">
        <f t="shared" si="2"/>
        <v xml:space="preserve"> </v>
      </c>
      <c r="N15" s="1766" t="str">
        <f>IF(B15=0,"",AF60)</f>
        <v/>
      </c>
      <c r="O15" s="1767"/>
      <c r="P15" s="692" t="str">
        <f t="shared" si="3"/>
        <v xml:space="preserve"> </v>
      </c>
      <c r="Q15" s="2001"/>
      <c r="R15" s="263"/>
      <c r="S15" s="1111"/>
      <c r="T15" s="703"/>
      <c r="U15" s="1768" t="s">
        <v>485</v>
      </c>
      <c r="V15" s="1769"/>
      <c r="W15" s="1769"/>
      <c r="X15" s="1770"/>
      <c r="Y15" s="1771"/>
      <c r="Z15" s="1772"/>
      <c r="AA15" s="535"/>
      <c r="AB15" s="535"/>
      <c r="AR15" s="643"/>
      <c r="AT15" s="539"/>
      <c r="AU15" s="539"/>
      <c r="AV15" s="539"/>
      <c r="AW15" s="539"/>
    </row>
    <row r="16" spans="1:51" ht="24" customHeight="1" thickBot="1">
      <c r="A16" s="543">
        <v>10</v>
      </c>
      <c r="B16" s="1743"/>
      <c r="C16" s="1744"/>
      <c r="D16" s="1745"/>
      <c r="E16" s="1746"/>
      <c r="F16" s="1747"/>
      <c r="G16" s="1748" t="str">
        <f>IF(B16=0,"",AF61)</f>
        <v/>
      </c>
      <c r="H16" s="1749"/>
      <c r="I16" s="687" t="str">
        <f t="shared" si="0"/>
        <v xml:space="preserve"> </v>
      </c>
      <c r="J16" s="693" t="str">
        <f t="shared" si="1"/>
        <v xml:space="preserve"> </v>
      </c>
      <c r="K16" s="1750" t="str">
        <f>IF(B16=0,"",AF63)</f>
        <v/>
      </c>
      <c r="L16" s="1751"/>
      <c r="M16" s="694" t="str">
        <f t="shared" si="2"/>
        <v xml:space="preserve"> </v>
      </c>
      <c r="N16" s="1752" t="str">
        <f>IF(B16=0,"",AF64)</f>
        <v/>
      </c>
      <c r="O16" s="1753"/>
      <c r="P16" s="695" t="str">
        <f t="shared" si="3"/>
        <v xml:space="preserve"> </v>
      </c>
      <c r="Q16" s="2001"/>
      <c r="R16" s="263"/>
      <c r="S16" s="1111"/>
      <c r="T16" s="703"/>
      <c r="U16" s="1727" t="s">
        <v>563</v>
      </c>
      <c r="V16" s="1728"/>
      <c r="W16" s="1728"/>
      <c r="X16" s="1729"/>
      <c r="Y16" s="1730"/>
      <c r="Z16" s="1731"/>
      <c r="AA16" s="535"/>
      <c r="AB16" s="535"/>
      <c r="AC16" s="535"/>
      <c r="AD16" s="535"/>
      <c r="AE16" s="535"/>
      <c r="AF16" s="561"/>
      <c r="AV16" s="539"/>
      <c r="AW16" s="539"/>
      <c r="AX16" s="539"/>
      <c r="AY16" s="539"/>
    </row>
    <row r="17" spans="1:57" ht="24" customHeight="1" thickTop="1" thickBot="1">
      <c r="A17" s="1732" t="s">
        <v>22</v>
      </c>
      <c r="B17" s="1733"/>
      <c r="C17" s="1733"/>
      <c r="D17" s="1734"/>
      <c r="E17" s="1735">
        <f>SUM(E7:F16)</f>
        <v>0</v>
      </c>
      <c r="F17" s="1736"/>
      <c r="G17" s="1735">
        <f>SUM(G7:H16)</f>
        <v>0</v>
      </c>
      <c r="H17" s="1736"/>
      <c r="I17" s="683" t="e">
        <f>E17/G17</f>
        <v>#DIV/0!</v>
      </c>
      <c r="J17" s="684" t="e">
        <f>ROUNDDOWN((G17/Y14*100),1)</f>
        <v>#DIV/0!</v>
      </c>
      <c r="K17" s="1737">
        <f>SUM(K7:L16)</f>
        <v>0</v>
      </c>
      <c r="L17" s="1738"/>
      <c r="M17" s="684" t="e">
        <f>ROUNDDOWN((AF67/Y15*100),1)</f>
        <v>#DIV/0!</v>
      </c>
      <c r="N17" s="1739">
        <f>SUM(N7:O16)</f>
        <v>0</v>
      </c>
      <c r="O17" s="1740"/>
      <c r="P17" s="685" t="e">
        <f>ROUNDDOWN((N17/Y16*100),1)</f>
        <v>#DIV/0!</v>
      </c>
      <c r="Q17" s="2001"/>
      <c r="R17" s="263"/>
      <c r="S17" s="1111"/>
      <c r="T17" s="703"/>
      <c r="U17" s="1741"/>
      <c r="V17" s="1741"/>
      <c r="W17" s="1741"/>
      <c r="X17" s="1741"/>
      <c r="Y17" s="1742"/>
      <c r="Z17" s="1742"/>
      <c r="AA17" s="535"/>
      <c r="AB17" s="535"/>
      <c r="AC17" s="535"/>
      <c r="AD17" s="535"/>
      <c r="AE17" s="535"/>
      <c r="AF17" s="561"/>
      <c r="AV17" s="539"/>
      <c r="AW17" s="539"/>
      <c r="AX17" s="539"/>
      <c r="AY17" s="539"/>
    </row>
    <row r="18" spans="1:57" ht="23.25" customHeight="1">
      <c r="A18" s="646"/>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35"/>
      <c r="AT18" s="545"/>
    </row>
    <row r="19" spans="1:57" ht="23.25" customHeight="1" thickBot="1">
      <c r="A19" s="646" t="s">
        <v>795</v>
      </c>
      <c r="B19" s="548"/>
      <c r="C19" s="548"/>
      <c r="D19" s="548"/>
      <c r="E19" s="548"/>
      <c r="F19" s="548"/>
      <c r="G19" s="548"/>
      <c r="H19" s="548"/>
      <c r="I19" s="548"/>
      <c r="J19" s="548"/>
      <c r="K19" s="548"/>
      <c r="L19" s="548"/>
      <c r="M19" s="548"/>
      <c r="N19" s="548"/>
      <c r="O19" s="548"/>
      <c r="P19" s="548"/>
      <c r="Q19" s="548"/>
      <c r="R19" s="548"/>
      <c r="S19" s="548"/>
      <c r="T19" s="548"/>
      <c r="U19" s="958" t="s">
        <v>488</v>
      </c>
      <c r="V19" s="959"/>
      <c r="W19" s="959"/>
      <c r="X19" s="960"/>
      <c r="Y19" s="960"/>
      <c r="Z19" s="960"/>
      <c r="AA19" s="955"/>
      <c r="AB19" s="954"/>
      <c r="AC19" s="954"/>
      <c r="AT19" s="545"/>
    </row>
    <row r="20" spans="1:57" ht="23.25" customHeight="1" thickBot="1">
      <c r="A20" s="559"/>
      <c r="B20" s="548"/>
      <c r="C20" s="548"/>
      <c r="D20" s="548"/>
      <c r="E20" s="548"/>
      <c r="F20" s="548"/>
      <c r="G20" s="548"/>
      <c r="H20" s="548"/>
      <c r="I20" s="548"/>
      <c r="J20" s="548"/>
      <c r="K20" s="548"/>
      <c r="L20" s="548"/>
      <c r="M20" s="548"/>
      <c r="N20" s="548"/>
      <c r="O20" s="548"/>
      <c r="P20" s="548"/>
      <c r="Q20" s="548"/>
      <c r="R20" s="548"/>
      <c r="S20" s="548"/>
      <c r="T20" s="548"/>
      <c r="U20" s="1717" t="s">
        <v>642</v>
      </c>
      <c r="V20" s="1718"/>
      <c r="W20" s="1718"/>
      <c r="X20" s="1718"/>
      <c r="Y20" s="1719">
        <v>0</v>
      </c>
      <c r="Z20" s="1720"/>
      <c r="AA20" s="955"/>
      <c r="AB20" s="954"/>
      <c r="AC20" s="954"/>
      <c r="AT20" s="545"/>
    </row>
    <row r="21" spans="1:57" ht="23.25" customHeight="1">
      <c r="A21" s="242"/>
      <c r="B21" s="548"/>
      <c r="C21" s="548"/>
      <c r="D21" s="548"/>
      <c r="E21" s="548"/>
      <c r="F21" s="548"/>
      <c r="G21" s="548"/>
      <c r="H21" s="548"/>
      <c r="I21" s="548"/>
      <c r="J21" s="548"/>
      <c r="K21" s="548"/>
      <c r="L21" s="548"/>
      <c r="M21" s="548"/>
      <c r="N21" s="548"/>
      <c r="O21" s="548"/>
      <c r="P21" s="548"/>
      <c r="Q21" s="548"/>
      <c r="R21" s="548"/>
      <c r="S21" s="548"/>
      <c r="T21" s="548"/>
      <c r="U21" s="961" t="s">
        <v>628</v>
      </c>
      <c r="V21" s="961"/>
      <c r="W21" s="959"/>
      <c r="X21" s="959"/>
      <c r="Y21" s="959"/>
      <c r="Z21" s="959"/>
      <c r="AA21" s="956"/>
      <c r="AB21" s="956"/>
      <c r="AC21" s="954"/>
      <c r="AL21" s="545"/>
    </row>
    <row r="22" spans="1:57" ht="27" customHeight="1" thickBot="1">
      <c r="A22" s="547" t="s">
        <v>176</v>
      </c>
      <c r="B22" s="547"/>
      <c r="C22" s="547"/>
      <c r="D22" s="547"/>
      <c r="E22" s="547"/>
      <c r="F22" s="547"/>
      <c r="G22" s="547"/>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39"/>
      <c r="AI22" s="539"/>
      <c r="AJ22" s="539"/>
      <c r="AK22" s="539"/>
      <c r="AL22" s="539"/>
      <c r="AM22" s="539"/>
      <c r="AN22" s="547" t="s">
        <v>546</v>
      </c>
      <c r="AO22" s="547"/>
      <c r="AP22" s="547"/>
      <c r="AQ22" s="547"/>
      <c r="AR22" s="547"/>
      <c r="AS22" s="547"/>
      <c r="AT22" s="547"/>
      <c r="AU22" s="547"/>
      <c r="AV22" s="548"/>
      <c r="AW22" s="548"/>
      <c r="AX22" s="548"/>
      <c r="AY22" s="548"/>
      <c r="AZ22" s="548"/>
      <c r="BA22" s="548"/>
      <c r="BB22" s="548"/>
      <c r="BC22" s="548"/>
      <c r="BD22" s="548"/>
      <c r="BE22" s="548"/>
    </row>
    <row r="23" spans="1:57" s="362" customFormat="1" ht="14.25" customHeight="1">
      <c r="A23" s="1721" t="s">
        <v>177</v>
      </c>
      <c r="B23" s="1613" t="s">
        <v>178</v>
      </c>
      <c r="C23" s="1614"/>
      <c r="D23" s="1617" t="s">
        <v>179</v>
      </c>
      <c r="E23" s="1618"/>
      <c r="F23" s="1618"/>
      <c r="G23" s="1618"/>
      <c r="H23" s="1618"/>
      <c r="I23" s="1618"/>
      <c r="J23" s="1618"/>
      <c r="K23" s="1618"/>
      <c r="L23" s="1618"/>
      <c r="M23" s="1618"/>
      <c r="N23" s="1618"/>
      <c r="O23" s="1618"/>
      <c r="P23" s="1618"/>
      <c r="Q23" s="1723"/>
      <c r="R23" s="1724" t="s">
        <v>180</v>
      </c>
      <c r="S23" s="1725"/>
      <c r="T23" s="1725"/>
      <c r="U23" s="1725"/>
      <c r="V23" s="1725"/>
      <c r="W23" s="1725"/>
      <c r="X23" s="1725"/>
      <c r="Y23" s="1725"/>
      <c r="Z23" s="1725"/>
      <c r="AA23" s="1725"/>
      <c r="AB23" s="1725"/>
      <c r="AC23" s="1725"/>
      <c r="AD23" s="1725"/>
      <c r="AE23" s="1726"/>
      <c r="AF23" s="1709" t="s">
        <v>181</v>
      </c>
      <c r="AG23" s="1710"/>
      <c r="AH23" s="1713"/>
      <c r="AI23" s="1714"/>
      <c r="AN23" s="1643" t="s">
        <v>177</v>
      </c>
      <c r="AO23" s="1183" t="s">
        <v>548</v>
      </c>
      <c r="AP23" s="1613" t="s">
        <v>178</v>
      </c>
      <c r="AQ23" s="1614"/>
      <c r="AR23" s="1617" t="s">
        <v>547</v>
      </c>
      <c r="AS23" s="1618"/>
      <c r="AT23" s="1618"/>
      <c r="AU23" s="1618"/>
      <c r="AV23" s="1618"/>
      <c r="AW23" s="1618"/>
      <c r="AX23" s="1618"/>
      <c r="AY23" s="1618"/>
      <c r="AZ23" s="1618"/>
      <c r="BA23" s="1618"/>
      <c r="BB23" s="1618"/>
      <c r="BC23" s="1618"/>
      <c r="BD23" s="1618"/>
      <c r="BE23" s="1619"/>
    </row>
    <row r="24" spans="1:57" s="362" customFormat="1" ht="15.75" customHeight="1" thickBot="1">
      <c r="A24" s="1722"/>
      <c r="B24" s="1615"/>
      <c r="C24" s="1616"/>
      <c r="D24" s="1620" t="s">
        <v>469</v>
      </c>
      <c r="E24" s="1621"/>
      <c r="F24" s="1622" t="s">
        <v>470</v>
      </c>
      <c r="G24" s="1623"/>
      <c r="H24" s="1624" t="s">
        <v>182</v>
      </c>
      <c r="I24" s="1624"/>
      <c r="J24" s="1624" t="s">
        <v>482</v>
      </c>
      <c r="K24" s="1624"/>
      <c r="L24" s="1624" t="s">
        <v>483</v>
      </c>
      <c r="M24" s="1624"/>
      <c r="N24" s="1624" t="s">
        <v>183</v>
      </c>
      <c r="O24" s="1624"/>
      <c r="P24" s="1624" t="s">
        <v>22</v>
      </c>
      <c r="Q24" s="1716"/>
      <c r="R24" s="1620" t="s">
        <v>469</v>
      </c>
      <c r="S24" s="1621"/>
      <c r="T24" s="1622" t="s">
        <v>470</v>
      </c>
      <c r="U24" s="1623"/>
      <c r="V24" s="1624" t="s">
        <v>182</v>
      </c>
      <c r="W24" s="1624"/>
      <c r="X24" s="1622" t="s">
        <v>482</v>
      </c>
      <c r="Y24" s="1623"/>
      <c r="Z24" s="1622" t="s">
        <v>483</v>
      </c>
      <c r="AA24" s="1623"/>
      <c r="AB24" s="1624" t="s">
        <v>183</v>
      </c>
      <c r="AC24" s="1624"/>
      <c r="AD24" s="1624" t="s">
        <v>22</v>
      </c>
      <c r="AE24" s="1622"/>
      <c r="AF24" s="1711"/>
      <c r="AG24" s="1712"/>
      <c r="AH24" s="1715"/>
      <c r="AI24" s="1714"/>
      <c r="AN24" s="1644"/>
      <c r="AO24" s="1184"/>
      <c r="AP24" s="1615"/>
      <c r="AQ24" s="1616"/>
      <c r="AR24" s="1620" t="s">
        <v>469</v>
      </c>
      <c r="AS24" s="1621"/>
      <c r="AT24" s="1622" t="s">
        <v>470</v>
      </c>
      <c r="AU24" s="1623"/>
      <c r="AV24" s="1624" t="s">
        <v>182</v>
      </c>
      <c r="AW24" s="1624"/>
      <c r="AX24" s="1624" t="s">
        <v>482</v>
      </c>
      <c r="AY24" s="1624"/>
      <c r="AZ24" s="1624" t="s">
        <v>483</v>
      </c>
      <c r="BA24" s="1624"/>
      <c r="BB24" s="1624" t="s">
        <v>183</v>
      </c>
      <c r="BC24" s="1624"/>
      <c r="BD24" s="1624" t="s">
        <v>22</v>
      </c>
      <c r="BE24" s="1625"/>
    </row>
    <row r="25" spans="1:57" s="156" customFormat="1" ht="21.9" customHeight="1" thickTop="1">
      <c r="A25" s="1641">
        <v>1</v>
      </c>
      <c r="B25" s="1587" t="s">
        <v>500</v>
      </c>
      <c r="C25" s="1588"/>
      <c r="D25" s="1700"/>
      <c r="E25" s="1701"/>
      <c r="F25" s="1702"/>
      <c r="G25" s="1703"/>
      <c r="H25" s="1704"/>
      <c r="I25" s="1704"/>
      <c r="J25" s="1704"/>
      <c r="K25" s="1704"/>
      <c r="L25" s="1704"/>
      <c r="M25" s="1704"/>
      <c r="N25" s="1705"/>
      <c r="O25" s="1705"/>
      <c r="P25" s="1631">
        <f>SUM(D25:O25)</f>
        <v>0</v>
      </c>
      <c r="Q25" s="1708"/>
      <c r="R25" s="1700"/>
      <c r="S25" s="1701"/>
      <c r="T25" s="1702"/>
      <c r="U25" s="1703"/>
      <c r="V25" s="1704"/>
      <c r="W25" s="1704"/>
      <c r="X25" s="1689"/>
      <c r="Y25" s="1707"/>
      <c r="Z25" s="1706"/>
      <c r="AA25" s="1707"/>
      <c r="AB25" s="1692"/>
      <c r="AC25" s="1692"/>
      <c r="AD25" s="1607">
        <f>SUM(R25:AC25)</f>
        <v>0</v>
      </c>
      <c r="AE25" s="1693"/>
      <c r="AF25" s="1694">
        <f>P25-AD25</f>
        <v>0</v>
      </c>
      <c r="AG25" s="1695"/>
      <c r="AH25" s="1673"/>
      <c r="AI25" s="1674"/>
      <c r="AN25" s="1641">
        <v>1</v>
      </c>
      <c r="AO25" s="1626">
        <f>B7</f>
        <v>0</v>
      </c>
      <c r="AP25" s="1587" t="s">
        <v>500</v>
      </c>
      <c r="AQ25" s="1588"/>
      <c r="AR25" s="1627">
        <f t="shared" ref="AR25:AR64" si="4">D25-R25</f>
        <v>0</v>
      </c>
      <c r="AS25" s="1628"/>
      <c r="AT25" s="1629">
        <f t="shared" ref="AT25:AT64" si="5">F25-T25</f>
        <v>0</v>
      </c>
      <c r="AU25" s="1630"/>
      <c r="AV25" s="1591">
        <f t="shared" ref="AV25:AV64" si="6">H25-V25</f>
        <v>0</v>
      </c>
      <c r="AW25" s="1591"/>
      <c r="AX25" s="1591">
        <f t="shared" ref="AX25:AX64" si="7">J25-X25</f>
        <v>0</v>
      </c>
      <c r="AY25" s="1591"/>
      <c r="AZ25" s="1591">
        <f t="shared" ref="AZ25:AZ64" si="8">L25-Z25</f>
        <v>0</v>
      </c>
      <c r="BA25" s="1591"/>
      <c r="BB25" s="1631">
        <f t="shared" ref="BB25:BB64" si="9">N25-AB25</f>
        <v>0</v>
      </c>
      <c r="BC25" s="1631"/>
      <c r="BD25" s="1631">
        <f>SUM(AR25:BC25)</f>
        <v>0</v>
      </c>
      <c r="BE25" s="1632"/>
    </row>
    <row r="26" spans="1:57" s="156" customFormat="1" ht="21.9" customHeight="1">
      <c r="A26" s="1611"/>
      <c r="B26" s="1596" t="s">
        <v>792</v>
      </c>
      <c r="C26" s="1597"/>
      <c r="D26" s="1686"/>
      <c r="E26" s="1681"/>
      <c r="F26" s="1680"/>
      <c r="G26" s="1680"/>
      <c r="H26" s="1680"/>
      <c r="I26" s="1680"/>
      <c r="J26" s="1680"/>
      <c r="K26" s="1680"/>
      <c r="L26" s="1680"/>
      <c r="M26" s="1680"/>
      <c r="N26" s="1683"/>
      <c r="O26" s="1683"/>
      <c r="P26" s="1594" t="s">
        <v>427</v>
      </c>
      <c r="Q26" s="1684"/>
      <c r="R26" s="1686"/>
      <c r="S26" s="1681"/>
      <c r="T26" s="1680"/>
      <c r="U26" s="1680"/>
      <c r="V26" s="1680"/>
      <c r="W26" s="1680"/>
      <c r="X26" s="1681"/>
      <c r="Y26" s="1682"/>
      <c r="Z26" s="1681"/>
      <c r="AA26" s="1682"/>
      <c r="AB26" s="1683"/>
      <c r="AC26" s="1683"/>
      <c r="AD26" s="1594" t="s">
        <v>427</v>
      </c>
      <c r="AE26" s="1684"/>
      <c r="AF26" s="1660" t="s">
        <v>427</v>
      </c>
      <c r="AG26" s="1661"/>
      <c r="AH26" s="1675"/>
      <c r="AI26" s="1676"/>
      <c r="AN26" s="1611"/>
      <c r="AO26" s="1603"/>
      <c r="AP26" s="1596" t="s">
        <v>501</v>
      </c>
      <c r="AQ26" s="1597"/>
      <c r="AR26" s="1576">
        <f t="shared" si="4"/>
        <v>0</v>
      </c>
      <c r="AS26" s="1577"/>
      <c r="AT26" s="1578">
        <f t="shared" si="5"/>
        <v>0</v>
      </c>
      <c r="AU26" s="1578"/>
      <c r="AV26" s="1578">
        <f t="shared" si="6"/>
        <v>0</v>
      </c>
      <c r="AW26" s="1578"/>
      <c r="AX26" s="1578">
        <f t="shared" si="7"/>
        <v>0</v>
      </c>
      <c r="AY26" s="1578"/>
      <c r="AZ26" s="1578">
        <f t="shared" si="8"/>
        <v>0</v>
      </c>
      <c r="BA26" s="1578"/>
      <c r="BB26" s="1609">
        <f t="shared" si="9"/>
        <v>0</v>
      </c>
      <c r="BC26" s="1609"/>
      <c r="BD26" s="1594" t="s">
        <v>427</v>
      </c>
      <c r="BE26" s="1595"/>
    </row>
    <row r="27" spans="1:57" s="156" customFormat="1" ht="21.9" customHeight="1">
      <c r="A27" s="1611"/>
      <c r="B27" s="1574" t="s">
        <v>564</v>
      </c>
      <c r="C27" s="1575"/>
      <c r="D27" s="1576" t="str">
        <f>IF(D26=0," ",D26*$W$5)</f>
        <v xml:space="preserve"> </v>
      </c>
      <c r="E27" s="1577"/>
      <c r="F27" s="1578" t="str">
        <f>IF(F26=0," ",F26*$W$6)</f>
        <v xml:space="preserve"> </v>
      </c>
      <c r="G27" s="1578"/>
      <c r="H27" s="1593" t="str">
        <f>IF(H26=0," ",H26/$X$12*$W$7)</f>
        <v xml:space="preserve"> </v>
      </c>
      <c r="I27" s="1577"/>
      <c r="J27" s="1578" t="str">
        <f>IF(J26=0," ",J26*$W$10*1000)</f>
        <v xml:space="preserve"> </v>
      </c>
      <c r="K27" s="1578"/>
      <c r="L27" s="1578" t="str">
        <f>IF(L26=0," ",L26*$W$11*1000)</f>
        <v xml:space="preserve"> </v>
      </c>
      <c r="M27" s="1578"/>
      <c r="N27" s="1677" t="str">
        <f>IF(N26=0,"",0)</f>
        <v/>
      </c>
      <c r="O27" s="1678"/>
      <c r="P27" s="1578">
        <f>SUM(D27:O27)</f>
        <v>0</v>
      </c>
      <c r="Q27" s="1679"/>
      <c r="R27" s="1576" t="str">
        <f>IF(R26=0," ",R26*$W$5)</f>
        <v xml:space="preserve"> </v>
      </c>
      <c r="S27" s="1577"/>
      <c r="T27" s="1578" t="str">
        <f>IF(T26=0," ",T26*$W$6)</f>
        <v xml:space="preserve"> </v>
      </c>
      <c r="U27" s="1578"/>
      <c r="V27" s="1593" t="str">
        <f>IF(V26=0," ",V26/$X$12*$W$7)</f>
        <v xml:space="preserve"> </v>
      </c>
      <c r="W27" s="1577"/>
      <c r="X27" s="1578" t="str">
        <f>IF(X26=0," ",X26*$W$10*1000)</f>
        <v xml:space="preserve"> </v>
      </c>
      <c r="Y27" s="1578"/>
      <c r="Z27" s="1578" t="str">
        <f>IF(Z26=0," ",Z26*$W$11*1000)</f>
        <v xml:space="preserve"> </v>
      </c>
      <c r="AA27" s="1578"/>
      <c r="AB27" s="1677" t="str">
        <f>IF(AB26=0,"",0)</f>
        <v/>
      </c>
      <c r="AC27" s="1678"/>
      <c r="AD27" s="1578">
        <f>SUM(R27:AC27)</f>
        <v>0</v>
      </c>
      <c r="AE27" s="1679"/>
      <c r="AF27" s="1685">
        <f>P27-AD27</f>
        <v>0</v>
      </c>
      <c r="AG27" s="1577"/>
      <c r="AH27" s="1657"/>
      <c r="AI27" s="1658"/>
      <c r="AN27" s="1611"/>
      <c r="AO27" s="1603"/>
      <c r="AP27" s="1574" t="s">
        <v>564</v>
      </c>
      <c r="AQ27" s="1575"/>
      <c r="AR27" s="1576" t="e">
        <f t="shared" si="4"/>
        <v>#VALUE!</v>
      </c>
      <c r="AS27" s="1577"/>
      <c r="AT27" s="1578" t="e">
        <f t="shared" si="5"/>
        <v>#VALUE!</v>
      </c>
      <c r="AU27" s="1578"/>
      <c r="AV27" s="1593" t="e">
        <f t="shared" si="6"/>
        <v>#VALUE!</v>
      </c>
      <c r="AW27" s="1577"/>
      <c r="AX27" s="1578" t="e">
        <f t="shared" si="7"/>
        <v>#VALUE!</v>
      </c>
      <c r="AY27" s="1578"/>
      <c r="AZ27" s="1578" t="e">
        <f t="shared" si="8"/>
        <v>#VALUE!</v>
      </c>
      <c r="BA27" s="1578"/>
      <c r="BB27" s="1577" t="e">
        <f t="shared" si="9"/>
        <v>#VALUE!</v>
      </c>
      <c r="BC27" s="1593"/>
      <c r="BD27" s="1578" t="e">
        <f>SUM(AR27:BC27)</f>
        <v>#VALUE!</v>
      </c>
      <c r="BE27" s="1579"/>
    </row>
    <row r="28" spans="1:57" s="156" customFormat="1" ht="21.9" customHeight="1">
      <c r="A28" s="1612"/>
      <c r="B28" s="1698" t="s">
        <v>565</v>
      </c>
      <c r="C28" s="1699"/>
      <c r="D28" s="1668" t="str">
        <f>IF(D26=0," ",D26*$Y$5)</f>
        <v xml:space="preserve"> </v>
      </c>
      <c r="E28" s="1669"/>
      <c r="F28" s="1662" t="str">
        <f>IF(F26=0," ",F26*$Y$5)</f>
        <v xml:space="preserve"> </v>
      </c>
      <c r="G28" s="1663"/>
      <c r="H28" s="1662" t="str">
        <f>IF(H26=0," ",H26/$X$12*$Y$7)</f>
        <v xml:space="preserve"> </v>
      </c>
      <c r="I28" s="1663"/>
      <c r="J28" s="1662" t="str">
        <f>IF(J26=0," ",J26*$Y$10*1000)</f>
        <v xml:space="preserve"> </v>
      </c>
      <c r="K28" s="1663"/>
      <c r="L28" s="1662" t="str">
        <f>IF(L26=0," ",L26*$Y$11*1000)</f>
        <v xml:space="preserve"> </v>
      </c>
      <c r="M28" s="1663"/>
      <c r="N28" s="1662" t="str">
        <f>IF(N26=0,"",N26*($Y$8+$Y$9))</f>
        <v/>
      </c>
      <c r="O28" s="1663"/>
      <c r="P28" s="1662">
        <f>SUM(D28:O28)</f>
        <v>0</v>
      </c>
      <c r="Q28" s="1664"/>
      <c r="R28" s="1668" t="str">
        <f>IF(R26=0," ",R26*$Y$5)</f>
        <v xml:space="preserve"> </v>
      </c>
      <c r="S28" s="1669"/>
      <c r="T28" s="1662" t="str">
        <f>IF(T26=0," ",T26*$Y$5)</f>
        <v xml:space="preserve"> </v>
      </c>
      <c r="U28" s="1663"/>
      <c r="V28" s="1662" t="str">
        <f>IF(V26=0," ",V26/$X$12*$Y$7)</f>
        <v xml:space="preserve"> </v>
      </c>
      <c r="W28" s="1663"/>
      <c r="X28" s="1662" t="str">
        <f>IF(X26=0," ",X26*$Y$10*1000)</f>
        <v xml:space="preserve"> </v>
      </c>
      <c r="Y28" s="1663"/>
      <c r="Z28" s="1662" t="str">
        <f>IF(Z26=0," ",Z26*$Y$11*1000)</f>
        <v xml:space="preserve"> </v>
      </c>
      <c r="AA28" s="1663"/>
      <c r="AB28" s="1662" t="str">
        <f>IF(AB26=0,"",AB26*($Y$8+$Y$9))</f>
        <v/>
      </c>
      <c r="AC28" s="1663"/>
      <c r="AD28" s="1662">
        <f>SUM(R28:AC28)</f>
        <v>0</v>
      </c>
      <c r="AE28" s="1664"/>
      <c r="AF28" s="1665">
        <f>P28-AD28</f>
        <v>0</v>
      </c>
      <c r="AG28" s="1584"/>
      <c r="AH28" s="1675"/>
      <c r="AI28" s="1676"/>
      <c r="AN28" s="1612"/>
      <c r="AO28" s="1604"/>
      <c r="AP28" s="1580" t="s">
        <v>565</v>
      </c>
      <c r="AQ28" s="1581"/>
      <c r="AR28" s="1582" t="e">
        <f t="shared" si="4"/>
        <v>#VALUE!</v>
      </c>
      <c r="AS28" s="1583"/>
      <c r="AT28" s="1584" t="e">
        <f t="shared" si="5"/>
        <v>#VALUE!</v>
      </c>
      <c r="AU28" s="1585"/>
      <c r="AV28" s="1584" t="e">
        <f t="shared" si="6"/>
        <v>#VALUE!</v>
      </c>
      <c r="AW28" s="1585"/>
      <c r="AX28" s="1584" t="e">
        <f t="shared" si="7"/>
        <v>#VALUE!</v>
      </c>
      <c r="AY28" s="1585"/>
      <c r="AZ28" s="1584" t="e">
        <f t="shared" si="8"/>
        <v>#VALUE!</v>
      </c>
      <c r="BA28" s="1585"/>
      <c r="BB28" s="1584" t="e">
        <f t="shared" si="9"/>
        <v>#VALUE!</v>
      </c>
      <c r="BC28" s="1585"/>
      <c r="BD28" s="1584" t="e">
        <f>SUM(AR28:BC28)</f>
        <v>#VALUE!</v>
      </c>
      <c r="BE28" s="1586"/>
    </row>
    <row r="29" spans="1:57" s="156" customFormat="1" ht="21.9" customHeight="1">
      <c r="A29" s="1610">
        <v>2</v>
      </c>
      <c r="B29" s="1696" t="s">
        <v>500</v>
      </c>
      <c r="C29" s="1697"/>
      <c r="D29" s="1687"/>
      <c r="E29" s="1688"/>
      <c r="F29" s="1689"/>
      <c r="G29" s="1689"/>
      <c r="H29" s="1689"/>
      <c r="I29" s="1689"/>
      <c r="J29" s="1689"/>
      <c r="K29" s="1689"/>
      <c r="L29" s="1689"/>
      <c r="M29" s="1689"/>
      <c r="N29" s="1692"/>
      <c r="O29" s="1692"/>
      <c r="P29" s="1607">
        <f>SUM(D29:O29)</f>
        <v>0</v>
      </c>
      <c r="Q29" s="1693"/>
      <c r="R29" s="1687"/>
      <c r="S29" s="1688"/>
      <c r="T29" s="1689"/>
      <c r="U29" s="1689"/>
      <c r="V29" s="1689"/>
      <c r="W29" s="1689"/>
      <c r="X29" s="1690"/>
      <c r="Y29" s="1691"/>
      <c r="Z29" s="1690"/>
      <c r="AA29" s="1691"/>
      <c r="AB29" s="1692"/>
      <c r="AC29" s="1692"/>
      <c r="AD29" s="1607">
        <f>SUM(R29:AC29)</f>
        <v>0</v>
      </c>
      <c r="AE29" s="1693"/>
      <c r="AF29" s="1694">
        <f>P29-AD29</f>
        <v>0</v>
      </c>
      <c r="AG29" s="1695"/>
      <c r="AH29" s="1673"/>
      <c r="AI29" s="1674"/>
      <c r="AN29" s="1610">
        <v>2</v>
      </c>
      <c r="AO29" s="1602">
        <f>B8</f>
        <v>0</v>
      </c>
      <c r="AP29" s="1605" t="s">
        <v>500</v>
      </c>
      <c r="AQ29" s="1606"/>
      <c r="AR29" s="1598">
        <f t="shared" si="4"/>
        <v>0</v>
      </c>
      <c r="AS29" s="1599"/>
      <c r="AT29" s="1600">
        <f t="shared" si="5"/>
        <v>0</v>
      </c>
      <c r="AU29" s="1600"/>
      <c r="AV29" s="1600">
        <f t="shared" si="6"/>
        <v>0</v>
      </c>
      <c r="AW29" s="1600"/>
      <c r="AX29" s="1600">
        <f t="shared" si="7"/>
        <v>0</v>
      </c>
      <c r="AY29" s="1600"/>
      <c r="AZ29" s="1600">
        <f t="shared" si="8"/>
        <v>0</v>
      </c>
      <c r="BA29" s="1600"/>
      <c r="BB29" s="1607">
        <f t="shared" si="9"/>
        <v>0</v>
      </c>
      <c r="BC29" s="1607"/>
      <c r="BD29" s="1607">
        <f>SUM(AR29:BC29)</f>
        <v>0</v>
      </c>
      <c r="BE29" s="1608"/>
    </row>
    <row r="30" spans="1:57" s="156" customFormat="1" ht="21.9" customHeight="1">
      <c r="A30" s="1611"/>
      <c r="B30" s="1596" t="s">
        <v>792</v>
      </c>
      <c r="C30" s="1597"/>
      <c r="D30" s="1686"/>
      <c r="E30" s="1681"/>
      <c r="F30" s="1680"/>
      <c r="G30" s="1680"/>
      <c r="H30" s="1680"/>
      <c r="I30" s="1680"/>
      <c r="J30" s="1680"/>
      <c r="K30" s="1680"/>
      <c r="L30" s="1680"/>
      <c r="M30" s="1680"/>
      <c r="N30" s="1683"/>
      <c r="O30" s="1683"/>
      <c r="P30" s="1594" t="s">
        <v>427</v>
      </c>
      <c r="Q30" s="1684"/>
      <c r="R30" s="1686"/>
      <c r="S30" s="1681"/>
      <c r="T30" s="1680"/>
      <c r="U30" s="1680"/>
      <c r="V30" s="1680"/>
      <c r="W30" s="1680"/>
      <c r="X30" s="1681"/>
      <c r="Y30" s="1682"/>
      <c r="Z30" s="1681"/>
      <c r="AA30" s="1682"/>
      <c r="AB30" s="1683"/>
      <c r="AC30" s="1683"/>
      <c r="AD30" s="1594" t="s">
        <v>427</v>
      </c>
      <c r="AE30" s="1684"/>
      <c r="AF30" s="1660" t="s">
        <v>427</v>
      </c>
      <c r="AG30" s="1661"/>
      <c r="AH30" s="1675"/>
      <c r="AI30" s="1676"/>
      <c r="AN30" s="1611"/>
      <c r="AO30" s="1603"/>
      <c r="AP30" s="1596" t="s">
        <v>501</v>
      </c>
      <c r="AQ30" s="1597"/>
      <c r="AR30" s="1576">
        <f t="shared" si="4"/>
        <v>0</v>
      </c>
      <c r="AS30" s="1577"/>
      <c r="AT30" s="1578">
        <f t="shared" si="5"/>
        <v>0</v>
      </c>
      <c r="AU30" s="1578"/>
      <c r="AV30" s="1578">
        <f t="shared" si="6"/>
        <v>0</v>
      </c>
      <c r="AW30" s="1578"/>
      <c r="AX30" s="1578">
        <f t="shared" si="7"/>
        <v>0</v>
      </c>
      <c r="AY30" s="1578"/>
      <c r="AZ30" s="1578">
        <f t="shared" si="8"/>
        <v>0</v>
      </c>
      <c r="BA30" s="1578"/>
      <c r="BB30" s="1609">
        <f t="shared" si="9"/>
        <v>0</v>
      </c>
      <c r="BC30" s="1609"/>
      <c r="BD30" s="1594" t="s">
        <v>427</v>
      </c>
      <c r="BE30" s="1595"/>
    </row>
    <row r="31" spans="1:57" s="156" customFormat="1" ht="21.9" customHeight="1">
      <c r="A31" s="1611"/>
      <c r="B31" s="1574" t="s">
        <v>564</v>
      </c>
      <c r="C31" s="1575"/>
      <c r="D31" s="1576" t="str">
        <f>IF(D30=0," ",D30*$W$5)</f>
        <v xml:space="preserve"> </v>
      </c>
      <c r="E31" s="1577"/>
      <c r="F31" s="1578" t="str">
        <f>IF(F30=0," ",F30*$W$6)</f>
        <v xml:space="preserve"> </v>
      </c>
      <c r="G31" s="1578"/>
      <c r="H31" s="1593" t="str">
        <f>IF(H30=0," ",H30/$X$12*$W$7)</f>
        <v xml:space="preserve"> </v>
      </c>
      <c r="I31" s="1577"/>
      <c r="J31" s="1578" t="str">
        <f>IF(J30=0," ",J30*$W$10*1000)</f>
        <v xml:space="preserve"> </v>
      </c>
      <c r="K31" s="1578"/>
      <c r="L31" s="1578" t="str">
        <f>IF(L30=0," ",L30*$W$11*1000)</f>
        <v xml:space="preserve"> </v>
      </c>
      <c r="M31" s="1578"/>
      <c r="N31" s="1677" t="str">
        <f>IF(N30=0,"",0)</f>
        <v/>
      </c>
      <c r="O31" s="1678"/>
      <c r="P31" s="1578">
        <f>SUM(D31:O31)</f>
        <v>0</v>
      </c>
      <c r="Q31" s="1679"/>
      <c r="R31" s="1576" t="str">
        <f>IF(R30=0," ",R30*$W$5)</f>
        <v xml:space="preserve"> </v>
      </c>
      <c r="S31" s="1577"/>
      <c r="T31" s="1578" t="str">
        <f>IF(T30=0," ",T30*$W$6)</f>
        <v xml:space="preserve"> </v>
      </c>
      <c r="U31" s="1578"/>
      <c r="V31" s="1593" t="str">
        <f>IF(V30=0," ",V30/$X$12*$W$7)</f>
        <v xml:space="preserve"> </v>
      </c>
      <c r="W31" s="1577"/>
      <c r="X31" s="1578" t="str">
        <f>IF(X30=0," ",X30*$W$10*1000)</f>
        <v xml:space="preserve"> </v>
      </c>
      <c r="Y31" s="1578"/>
      <c r="Z31" s="1578" t="str">
        <f>IF(Z30=0," ",Z30*$W$11*1000)</f>
        <v xml:space="preserve"> </v>
      </c>
      <c r="AA31" s="1578"/>
      <c r="AB31" s="1677" t="str">
        <f>IF(AB30=0,"",0)</f>
        <v/>
      </c>
      <c r="AC31" s="1678"/>
      <c r="AD31" s="1578">
        <f>SUM(R31:AC31)</f>
        <v>0</v>
      </c>
      <c r="AE31" s="1679"/>
      <c r="AF31" s="1685">
        <f>P31-AD31</f>
        <v>0</v>
      </c>
      <c r="AG31" s="1577"/>
      <c r="AH31" s="1657"/>
      <c r="AI31" s="1658"/>
      <c r="AN31" s="1611"/>
      <c r="AO31" s="1603"/>
      <c r="AP31" s="1574" t="s">
        <v>564</v>
      </c>
      <c r="AQ31" s="1575"/>
      <c r="AR31" s="1576" t="e">
        <f t="shared" si="4"/>
        <v>#VALUE!</v>
      </c>
      <c r="AS31" s="1577"/>
      <c r="AT31" s="1578" t="e">
        <f t="shared" si="5"/>
        <v>#VALUE!</v>
      </c>
      <c r="AU31" s="1578"/>
      <c r="AV31" s="1593" t="e">
        <f t="shared" si="6"/>
        <v>#VALUE!</v>
      </c>
      <c r="AW31" s="1577"/>
      <c r="AX31" s="1578" t="e">
        <f t="shared" si="7"/>
        <v>#VALUE!</v>
      </c>
      <c r="AY31" s="1578"/>
      <c r="AZ31" s="1578" t="e">
        <f t="shared" si="8"/>
        <v>#VALUE!</v>
      </c>
      <c r="BA31" s="1578"/>
      <c r="BB31" s="1577" t="e">
        <f t="shared" si="9"/>
        <v>#VALUE!</v>
      </c>
      <c r="BC31" s="1593"/>
      <c r="BD31" s="1578" t="e">
        <f>SUM(AR31:BC31)</f>
        <v>#VALUE!</v>
      </c>
      <c r="BE31" s="1579"/>
    </row>
    <row r="32" spans="1:57" s="156" customFormat="1" ht="21.9" customHeight="1">
      <c r="A32" s="1612"/>
      <c r="B32" s="1580" t="s">
        <v>565</v>
      </c>
      <c r="C32" s="1581"/>
      <c r="D32" s="1668" t="str">
        <f>IF(D30=0," ",D30*$Y$5)</f>
        <v xml:space="preserve"> </v>
      </c>
      <c r="E32" s="1669"/>
      <c r="F32" s="1662" t="str">
        <f>IF(F30=0," ",F30*$Y$5)</f>
        <v xml:space="preserve"> </v>
      </c>
      <c r="G32" s="1663"/>
      <c r="H32" s="1662" t="str">
        <f>IF(H30=0," ",H30/$X$12*$Y$7)</f>
        <v xml:space="preserve"> </v>
      </c>
      <c r="I32" s="1663"/>
      <c r="J32" s="1662" t="str">
        <f>IF(J30=0," ",J30*$Y$10*1000)</f>
        <v xml:space="preserve"> </v>
      </c>
      <c r="K32" s="1663"/>
      <c r="L32" s="1662" t="str">
        <f>IF(L30=0," ",L30*$Y$11*1000)</f>
        <v xml:space="preserve"> </v>
      </c>
      <c r="M32" s="1663"/>
      <c r="N32" s="1662" t="str">
        <f>IF(N30=0,"",N30*($Y$8+$Y$9))</f>
        <v/>
      </c>
      <c r="O32" s="1663"/>
      <c r="P32" s="1662">
        <f>SUM(D32:O32)</f>
        <v>0</v>
      </c>
      <c r="Q32" s="1664"/>
      <c r="R32" s="1668" t="str">
        <f>IF(R30=0," ",R30*$Y$5)</f>
        <v xml:space="preserve"> </v>
      </c>
      <c r="S32" s="1669"/>
      <c r="T32" s="1662" t="str">
        <f>IF(T30=0," ",T30*$Y$5)</f>
        <v xml:space="preserve"> </v>
      </c>
      <c r="U32" s="1663"/>
      <c r="V32" s="1662" t="str">
        <f>IF(V30=0," ",V30/$X$12*$Y$7)</f>
        <v xml:space="preserve"> </v>
      </c>
      <c r="W32" s="1663"/>
      <c r="X32" s="1662" t="str">
        <f>IF(X30=0," ",X30*$Y$10*1000)</f>
        <v xml:space="preserve"> </v>
      </c>
      <c r="Y32" s="1663"/>
      <c r="Z32" s="1662" t="str">
        <f>IF(Z30=0," ",Z30*$Y$11*1000)</f>
        <v xml:space="preserve"> </v>
      </c>
      <c r="AA32" s="1663"/>
      <c r="AB32" s="1662" t="str">
        <f>IF(AB30=0,"",AB30*($Y$8+$Y$9))</f>
        <v/>
      </c>
      <c r="AC32" s="1663"/>
      <c r="AD32" s="1662">
        <f>SUM(R32:AC32)</f>
        <v>0</v>
      </c>
      <c r="AE32" s="1664"/>
      <c r="AF32" s="1665">
        <f>P32-AD32</f>
        <v>0</v>
      </c>
      <c r="AG32" s="1584"/>
      <c r="AH32" s="1666"/>
      <c r="AI32" s="1667"/>
      <c r="AN32" s="1612"/>
      <c r="AO32" s="1604"/>
      <c r="AP32" s="1580" t="s">
        <v>565</v>
      </c>
      <c r="AQ32" s="1581"/>
      <c r="AR32" s="1582" t="e">
        <f t="shared" si="4"/>
        <v>#VALUE!</v>
      </c>
      <c r="AS32" s="1583"/>
      <c r="AT32" s="1584" t="e">
        <f t="shared" si="5"/>
        <v>#VALUE!</v>
      </c>
      <c r="AU32" s="1585"/>
      <c r="AV32" s="1584" t="e">
        <f t="shared" si="6"/>
        <v>#VALUE!</v>
      </c>
      <c r="AW32" s="1585"/>
      <c r="AX32" s="1584" t="e">
        <f t="shared" si="7"/>
        <v>#VALUE!</v>
      </c>
      <c r="AY32" s="1585"/>
      <c r="AZ32" s="1584" t="e">
        <f t="shared" si="8"/>
        <v>#VALUE!</v>
      </c>
      <c r="BA32" s="1585"/>
      <c r="BB32" s="1584" t="e">
        <f t="shared" si="9"/>
        <v>#VALUE!</v>
      </c>
      <c r="BC32" s="1585"/>
      <c r="BD32" s="1584" t="e">
        <f>SUM(AR32:BC32)</f>
        <v>#VALUE!</v>
      </c>
      <c r="BE32" s="1586"/>
    </row>
    <row r="33" spans="1:57" s="156" customFormat="1" ht="21.9" customHeight="1">
      <c r="A33" s="1610">
        <v>3</v>
      </c>
      <c r="B33" s="1696" t="s">
        <v>500</v>
      </c>
      <c r="C33" s="1697"/>
      <c r="D33" s="1687"/>
      <c r="E33" s="1688"/>
      <c r="F33" s="1689"/>
      <c r="G33" s="1689"/>
      <c r="H33" s="1689"/>
      <c r="I33" s="1689"/>
      <c r="J33" s="1689"/>
      <c r="K33" s="1689"/>
      <c r="L33" s="1689"/>
      <c r="M33" s="1689"/>
      <c r="N33" s="1692"/>
      <c r="O33" s="1692"/>
      <c r="P33" s="1607">
        <f>SUM(D33:O33)</f>
        <v>0</v>
      </c>
      <c r="Q33" s="1693"/>
      <c r="R33" s="1687"/>
      <c r="S33" s="1688"/>
      <c r="T33" s="1689"/>
      <c r="U33" s="1689"/>
      <c r="V33" s="1689"/>
      <c r="W33" s="1689"/>
      <c r="X33" s="1690"/>
      <c r="Y33" s="1691"/>
      <c r="Z33" s="1690"/>
      <c r="AA33" s="1691"/>
      <c r="AB33" s="1692"/>
      <c r="AC33" s="1692"/>
      <c r="AD33" s="1607">
        <f>SUM(R33:AC33)</f>
        <v>0</v>
      </c>
      <c r="AE33" s="1693"/>
      <c r="AF33" s="1694">
        <f>P33-AD33</f>
        <v>0</v>
      </c>
      <c r="AG33" s="1695"/>
      <c r="AH33" s="1673"/>
      <c r="AI33" s="1674"/>
      <c r="AN33" s="1610">
        <v>3</v>
      </c>
      <c r="AO33" s="1602">
        <f>B9</f>
        <v>0</v>
      </c>
      <c r="AP33" s="1605" t="s">
        <v>500</v>
      </c>
      <c r="AQ33" s="1606"/>
      <c r="AR33" s="1598">
        <f t="shared" si="4"/>
        <v>0</v>
      </c>
      <c r="AS33" s="1599"/>
      <c r="AT33" s="1600">
        <f t="shared" si="5"/>
        <v>0</v>
      </c>
      <c r="AU33" s="1600"/>
      <c r="AV33" s="1600">
        <f t="shared" si="6"/>
        <v>0</v>
      </c>
      <c r="AW33" s="1600"/>
      <c r="AX33" s="1600">
        <f t="shared" si="7"/>
        <v>0</v>
      </c>
      <c r="AY33" s="1600"/>
      <c r="AZ33" s="1600">
        <f t="shared" si="8"/>
        <v>0</v>
      </c>
      <c r="BA33" s="1600"/>
      <c r="BB33" s="1607">
        <f t="shared" si="9"/>
        <v>0</v>
      </c>
      <c r="BC33" s="1607"/>
      <c r="BD33" s="1607">
        <f>SUM(AR33:BC33)</f>
        <v>0</v>
      </c>
      <c r="BE33" s="1608"/>
    </row>
    <row r="34" spans="1:57" s="156" customFormat="1" ht="21.9" customHeight="1">
      <c r="A34" s="1611"/>
      <c r="B34" s="1596" t="s">
        <v>792</v>
      </c>
      <c r="C34" s="1597"/>
      <c r="D34" s="1686"/>
      <c r="E34" s="1681"/>
      <c r="F34" s="1680"/>
      <c r="G34" s="1680"/>
      <c r="H34" s="1680"/>
      <c r="I34" s="1680"/>
      <c r="J34" s="1680"/>
      <c r="K34" s="1680"/>
      <c r="L34" s="1680"/>
      <c r="M34" s="1680"/>
      <c r="N34" s="1683"/>
      <c r="O34" s="1683"/>
      <c r="P34" s="1594" t="s">
        <v>427</v>
      </c>
      <c r="Q34" s="1684"/>
      <c r="R34" s="1686"/>
      <c r="S34" s="1681"/>
      <c r="T34" s="1680"/>
      <c r="U34" s="1680"/>
      <c r="V34" s="1680"/>
      <c r="W34" s="1680"/>
      <c r="X34" s="1681"/>
      <c r="Y34" s="1682"/>
      <c r="Z34" s="1681"/>
      <c r="AA34" s="1682"/>
      <c r="AB34" s="1683"/>
      <c r="AC34" s="1683"/>
      <c r="AD34" s="1594" t="s">
        <v>427</v>
      </c>
      <c r="AE34" s="1684"/>
      <c r="AF34" s="1660" t="s">
        <v>427</v>
      </c>
      <c r="AG34" s="1661"/>
      <c r="AH34" s="1675"/>
      <c r="AI34" s="1676"/>
      <c r="AN34" s="1611"/>
      <c r="AO34" s="1603"/>
      <c r="AP34" s="1596" t="s">
        <v>501</v>
      </c>
      <c r="AQ34" s="1597"/>
      <c r="AR34" s="1576">
        <f t="shared" si="4"/>
        <v>0</v>
      </c>
      <c r="AS34" s="1577"/>
      <c r="AT34" s="1578">
        <f t="shared" si="5"/>
        <v>0</v>
      </c>
      <c r="AU34" s="1578"/>
      <c r="AV34" s="1578">
        <f t="shared" si="6"/>
        <v>0</v>
      </c>
      <c r="AW34" s="1578"/>
      <c r="AX34" s="1578">
        <f t="shared" si="7"/>
        <v>0</v>
      </c>
      <c r="AY34" s="1578"/>
      <c r="AZ34" s="1578">
        <f t="shared" si="8"/>
        <v>0</v>
      </c>
      <c r="BA34" s="1578"/>
      <c r="BB34" s="1609">
        <f t="shared" si="9"/>
        <v>0</v>
      </c>
      <c r="BC34" s="1609"/>
      <c r="BD34" s="1594" t="s">
        <v>427</v>
      </c>
      <c r="BE34" s="1595"/>
    </row>
    <row r="35" spans="1:57" s="156" customFormat="1" ht="21.9" customHeight="1">
      <c r="A35" s="1611"/>
      <c r="B35" s="1574" t="s">
        <v>564</v>
      </c>
      <c r="C35" s="1575"/>
      <c r="D35" s="1576" t="str">
        <f>IF(D34=0," ",D34*$W$5)</f>
        <v xml:space="preserve"> </v>
      </c>
      <c r="E35" s="1577"/>
      <c r="F35" s="1578" t="str">
        <f>IF(F34=0," ",F34*$W$6)</f>
        <v xml:space="preserve"> </v>
      </c>
      <c r="G35" s="1578"/>
      <c r="H35" s="1593" t="str">
        <f>IF(H34=0," ",H34/$X$12*$W$7)</f>
        <v xml:space="preserve"> </v>
      </c>
      <c r="I35" s="1577"/>
      <c r="J35" s="1578" t="str">
        <f>IF(J34=0," ",J34*$W$10*1000)</f>
        <v xml:space="preserve"> </v>
      </c>
      <c r="K35" s="1578"/>
      <c r="L35" s="1578" t="str">
        <f>IF(L34=0," ",L34*$W$11*1000)</f>
        <v xml:space="preserve"> </v>
      </c>
      <c r="M35" s="1578"/>
      <c r="N35" s="1677" t="str">
        <f>IF(N34=0,"",0)</f>
        <v/>
      </c>
      <c r="O35" s="1678"/>
      <c r="P35" s="1578">
        <f>SUM(D35:O35)</f>
        <v>0</v>
      </c>
      <c r="Q35" s="1679"/>
      <c r="R35" s="1576" t="str">
        <f>IF(R34=0," ",R34*$W$5)</f>
        <v xml:space="preserve"> </v>
      </c>
      <c r="S35" s="1577"/>
      <c r="T35" s="1578" t="str">
        <f>IF(T34=0," ",T34*$W$6)</f>
        <v xml:space="preserve"> </v>
      </c>
      <c r="U35" s="1578"/>
      <c r="V35" s="1593" t="str">
        <f>IF(V34=0," ",V34/$X$12*$W$7)</f>
        <v xml:space="preserve"> </v>
      </c>
      <c r="W35" s="1577"/>
      <c r="X35" s="1578" t="str">
        <f>IF(X34=0," ",X34*$W$10*1000)</f>
        <v xml:space="preserve"> </v>
      </c>
      <c r="Y35" s="1578"/>
      <c r="Z35" s="1578" t="str">
        <f>IF(Z34=0," ",Z34*$W$11*1000)</f>
        <v xml:space="preserve"> </v>
      </c>
      <c r="AA35" s="1578"/>
      <c r="AB35" s="1677" t="str">
        <f>IF(AB34=0,"",0)</f>
        <v/>
      </c>
      <c r="AC35" s="1678"/>
      <c r="AD35" s="1578">
        <f>SUM(R35:AC35)</f>
        <v>0</v>
      </c>
      <c r="AE35" s="1679"/>
      <c r="AF35" s="1685">
        <f>P35-AD35</f>
        <v>0</v>
      </c>
      <c r="AG35" s="1577"/>
      <c r="AH35" s="1657"/>
      <c r="AI35" s="1658"/>
      <c r="AN35" s="1611"/>
      <c r="AO35" s="1603"/>
      <c r="AP35" s="1574" t="s">
        <v>564</v>
      </c>
      <c r="AQ35" s="1575"/>
      <c r="AR35" s="1576" t="e">
        <f t="shared" si="4"/>
        <v>#VALUE!</v>
      </c>
      <c r="AS35" s="1577"/>
      <c r="AT35" s="1578" t="e">
        <f t="shared" si="5"/>
        <v>#VALUE!</v>
      </c>
      <c r="AU35" s="1578"/>
      <c r="AV35" s="1593" t="e">
        <f t="shared" si="6"/>
        <v>#VALUE!</v>
      </c>
      <c r="AW35" s="1577"/>
      <c r="AX35" s="1578" t="e">
        <f t="shared" si="7"/>
        <v>#VALUE!</v>
      </c>
      <c r="AY35" s="1578"/>
      <c r="AZ35" s="1578" t="e">
        <f t="shared" si="8"/>
        <v>#VALUE!</v>
      </c>
      <c r="BA35" s="1578"/>
      <c r="BB35" s="1577" t="e">
        <f t="shared" si="9"/>
        <v>#VALUE!</v>
      </c>
      <c r="BC35" s="1593"/>
      <c r="BD35" s="1578" t="e">
        <f>SUM(AR35:BC35)</f>
        <v>#VALUE!</v>
      </c>
      <c r="BE35" s="1579"/>
    </row>
    <row r="36" spans="1:57" s="156" customFormat="1" ht="21.9" customHeight="1">
      <c r="A36" s="1612"/>
      <c r="B36" s="1580" t="s">
        <v>565</v>
      </c>
      <c r="C36" s="1581"/>
      <c r="D36" s="1668" t="str">
        <f>IF(D34=0," ",D34*$Y$5)</f>
        <v xml:space="preserve"> </v>
      </c>
      <c r="E36" s="1669"/>
      <c r="F36" s="1662" t="str">
        <f>IF(F34=0," ",F34*$Y$5)</f>
        <v xml:space="preserve"> </v>
      </c>
      <c r="G36" s="1663"/>
      <c r="H36" s="1662" t="str">
        <f>IF(H34=0," ",H34/$X$12*$Y$7)</f>
        <v xml:space="preserve"> </v>
      </c>
      <c r="I36" s="1663"/>
      <c r="J36" s="1662" t="str">
        <f>IF(J34=0," ",J34*$Y$10*1000)</f>
        <v xml:space="preserve"> </v>
      </c>
      <c r="K36" s="1663"/>
      <c r="L36" s="1662" t="str">
        <f>IF(L34=0," ",L34*$Y$11*1000)</f>
        <v xml:space="preserve"> </v>
      </c>
      <c r="M36" s="1663"/>
      <c r="N36" s="1662" t="str">
        <f>IF(N34=0,"",N34*($Y$8+$Y$9))</f>
        <v/>
      </c>
      <c r="O36" s="1663"/>
      <c r="P36" s="1662">
        <f>SUM(D36:O36)</f>
        <v>0</v>
      </c>
      <c r="Q36" s="1664"/>
      <c r="R36" s="1668" t="str">
        <f>IF(R34=0," ",R34*$Y$5)</f>
        <v xml:space="preserve"> </v>
      </c>
      <c r="S36" s="1669"/>
      <c r="T36" s="1662" t="str">
        <f>IF(T34=0," ",T34*$Y$5)</f>
        <v xml:space="preserve"> </v>
      </c>
      <c r="U36" s="1663"/>
      <c r="V36" s="1662" t="str">
        <f>IF(V34=0," ",V34/$X$12*$Y$7)</f>
        <v xml:space="preserve"> </v>
      </c>
      <c r="W36" s="1663"/>
      <c r="X36" s="1662" t="str">
        <f>IF(X34=0," ",X34*$Y$10*1000)</f>
        <v xml:space="preserve"> </v>
      </c>
      <c r="Y36" s="1663"/>
      <c r="Z36" s="1662" t="str">
        <f>IF(Z34=0," ",Z34*$Y$11*1000)</f>
        <v xml:space="preserve"> </v>
      </c>
      <c r="AA36" s="1663"/>
      <c r="AB36" s="1662" t="str">
        <f>IF(AB34=0,"",AB34*($Y$8+$Y$9))</f>
        <v/>
      </c>
      <c r="AC36" s="1663"/>
      <c r="AD36" s="1662">
        <f>SUM(R36:AC36)</f>
        <v>0</v>
      </c>
      <c r="AE36" s="1664"/>
      <c r="AF36" s="1665">
        <f>P36-AD36</f>
        <v>0</v>
      </c>
      <c r="AG36" s="1584"/>
      <c r="AH36" s="1666"/>
      <c r="AI36" s="1667"/>
      <c r="AN36" s="1612"/>
      <c r="AO36" s="1604"/>
      <c r="AP36" s="1580" t="s">
        <v>565</v>
      </c>
      <c r="AQ36" s="1581"/>
      <c r="AR36" s="1582" t="e">
        <f t="shared" si="4"/>
        <v>#VALUE!</v>
      </c>
      <c r="AS36" s="1583"/>
      <c r="AT36" s="1584" t="e">
        <f t="shared" si="5"/>
        <v>#VALUE!</v>
      </c>
      <c r="AU36" s="1585"/>
      <c r="AV36" s="1584" t="e">
        <f t="shared" si="6"/>
        <v>#VALUE!</v>
      </c>
      <c r="AW36" s="1585"/>
      <c r="AX36" s="1584" t="e">
        <f t="shared" si="7"/>
        <v>#VALUE!</v>
      </c>
      <c r="AY36" s="1585"/>
      <c r="AZ36" s="1584" t="e">
        <f t="shared" si="8"/>
        <v>#VALUE!</v>
      </c>
      <c r="BA36" s="1585"/>
      <c r="BB36" s="1584" t="e">
        <f t="shared" si="9"/>
        <v>#VALUE!</v>
      </c>
      <c r="BC36" s="1585"/>
      <c r="BD36" s="1584" t="e">
        <f>SUM(AR36:BC36)</f>
        <v>#VALUE!</v>
      </c>
      <c r="BE36" s="1586"/>
    </row>
    <row r="37" spans="1:57" s="156" customFormat="1" ht="21.9" customHeight="1">
      <c r="A37" s="1610">
        <v>4</v>
      </c>
      <c r="B37" s="1605" t="s">
        <v>500</v>
      </c>
      <c r="C37" s="1606"/>
      <c r="D37" s="1687"/>
      <c r="E37" s="1688"/>
      <c r="F37" s="1689"/>
      <c r="G37" s="1689"/>
      <c r="H37" s="1689"/>
      <c r="I37" s="1689"/>
      <c r="J37" s="1689"/>
      <c r="K37" s="1689"/>
      <c r="L37" s="1689"/>
      <c r="M37" s="1689"/>
      <c r="N37" s="1692"/>
      <c r="O37" s="1692"/>
      <c r="P37" s="1607">
        <f>SUM(D37:O37)</f>
        <v>0</v>
      </c>
      <c r="Q37" s="1693"/>
      <c r="R37" s="1687"/>
      <c r="S37" s="1688"/>
      <c r="T37" s="1689"/>
      <c r="U37" s="1689"/>
      <c r="V37" s="1689"/>
      <c r="W37" s="1689"/>
      <c r="X37" s="1690"/>
      <c r="Y37" s="1691"/>
      <c r="Z37" s="1690"/>
      <c r="AA37" s="1691"/>
      <c r="AB37" s="1692"/>
      <c r="AC37" s="1692"/>
      <c r="AD37" s="1607">
        <f>SUM(R37:AC37)</f>
        <v>0</v>
      </c>
      <c r="AE37" s="1693"/>
      <c r="AF37" s="1694">
        <f>P37-AD37</f>
        <v>0</v>
      </c>
      <c r="AG37" s="1695"/>
      <c r="AH37" s="1673"/>
      <c r="AI37" s="1674"/>
      <c r="AN37" s="1610">
        <v>4</v>
      </c>
      <c r="AO37" s="1602">
        <f>B10</f>
        <v>0</v>
      </c>
      <c r="AP37" s="1605" t="s">
        <v>500</v>
      </c>
      <c r="AQ37" s="1606"/>
      <c r="AR37" s="1598">
        <f t="shared" si="4"/>
        <v>0</v>
      </c>
      <c r="AS37" s="1599"/>
      <c r="AT37" s="1600">
        <f t="shared" si="5"/>
        <v>0</v>
      </c>
      <c r="AU37" s="1600"/>
      <c r="AV37" s="1600">
        <f t="shared" si="6"/>
        <v>0</v>
      </c>
      <c r="AW37" s="1600"/>
      <c r="AX37" s="1600">
        <f t="shared" si="7"/>
        <v>0</v>
      </c>
      <c r="AY37" s="1600"/>
      <c r="AZ37" s="1600">
        <f t="shared" si="8"/>
        <v>0</v>
      </c>
      <c r="BA37" s="1600"/>
      <c r="BB37" s="1607">
        <f t="shared" si="9"/>
        <v>0</v>
      </c>
      <c r="BC37" s="1607"/>
      <c r="BD37" s="1607">
        <f>SUM(AR37:BC37)</f>
        <v>0</v>
      </c>
      <c r="BE37" s="1608"/>
    </row>
    <row r="38" spans="1:57" s="156" customFormat="1" ht="21.9" customHeight="1">
      <c r="A38" s="1611"/>
      <c r="B38" s="1596" t="s">
        <v>792</v>
      </c>
      <c r="C38" s="1597"/>
      <c r="D38" s="1686"/>
      <c r="E38" s="1681"/>
      <c r="F38" s="1680"/>
      <c r="G38" s="1680"/>
      <c r="H38" s="1680"/>
      <c r="I38" s="1680"/>
      <c r="J38" s="1680"/>
      <c r="K38" s="1680"/>
      <c r="L38" s="1680"/>
      <c r="M38" s="1680"/>
      <c r="N38" s="1683"/>
      <c r="O38" s="1683"/>
      <c r="P38" s="1594" t="s">
        <v>427</v>
      </c>
      <c r="Q38" s="1684"/>
      <c r="R38" s="1686"/>
      <c r="S38" s="1681"/>
      <c r="T38" s="1680"/>
      <c r="U38" s="1680"/>
      <c r="V38" s="1680"/>
      <c r="W38" s="1680"/>
      <c r="X38" s="1681"/>
      <c r="Y38" s="1682"/>
      <c r="Z38" s="1681"/>
      <c r="AA38" s="1682"/>
      <c r="AB38" s="1683"/>
      <c r="AC38" s="1683"/>
      <c r="AD38" s="1594" t="s">
        <v>427</v>
      </c>
      <c r="AE38" s="1684"/>
      <c r="AF38" s="1660" t="s">
        <v>427</v>
      </c>
      <c r="AG38" s="1661"/>
      <c r="AH38" s="1675"/>
      <c r="AI38" s="1676"/>
      <c r="AN38" s="1611"/>
      <c r="AO38" s="1603"/>
      <c r="AP38" s="1596" t="s">
        <v>501</v>
      </c>
      <c r="AQ38" s="1597"/>
      <c r="AR38" s="1576">
        <f t="shared" si="4"/>
        <v>0</v>
      </c>
      <c r="AS38" s="1577"/>
      <c r="AT38" s="1578">
        <f t="shared" si="5"/>
        <v>0</v>
      </c>
      <c r="AU38" s="1578"/>
      <c r="AV38" s="1578">
        <f t="shared" si="6"/>
        <v>0</v>
      </c>
      <c r="AW38" s="1578"/>
      <c r="AX38" s="1578">
        <f t="shared" si="7"/>
        <v>0</v>
      </c>
      <c r="AY38" s="1578"/>
      <c r="AZ38" s="1578">
        <f t="shared" si="8"/>
        <v>0</v>
      </c>
      <c r="BA38" s="1578"/>
      <c r="BB38" s="1609">
        <f t="shared" si="9"/>
        <v>0</v>
      </c>
      <c r="BC38" s="1609"/>
      <c r="BD38" s="1594" t="s">
        <v>427</v>
      </c>
      <c r="BE38" s="1595"/>
    </row>
    <row r="39" spans="1:57" s="156" customFormat="1" ht="21.9" customHeight="1">
      <c r="A39" s="1611"/>
      <c r="B39" s="1574" t="s">
        <v>564</v>
      </c>
      <c r="C39" s="1575"/>
      <c r="D39" s="1576" t="str">
        <f>IF(D38=0," ",D38*$W$5)</f>
        <v xml:space="preserve"> </v>
      </c>
      <c r="E39" s="1577"/>
      <c r="F39" s="1578" t="str">
        <f>IF(F38=0," ",F38*$W$6)</f>
        <v xml:space="preserve"> </v>
      </c>
      <c r="G39" s="1578"/>
      <c r="H39" s="1593" t="str">
        <f>IF(H38=0," ",H38/$X$12*$W$7)</f>
        <v xml:space="preserve"> </v>
      </c>
      <c r="I39" s="1577"/>
      <c r="J39" s="1578" t="str">
        <f>IF(J38=0," ",J38*$W$10*1000)</f>
        <v xml:space="preserve"> </v>
      </c>
      <c r="K39" s="1578"/>
      <c r="L39" s="1578" t="str">
        <f>IF(L38=0," ",L38*$W$11*1000)</f>
        <v xml:space="preserve"> </v>
      </c>
      <c r="M39" s="1578"/>
      <c r="N39" s="1677" t="str">
        <f>IF(N38=0,"",0)</f>
        <v/>
      </c>
      <c r="O39" s="1678"/>
      <c r="P39" s="1578">
        <f>SUM(D39:O39)</f>
        <v>0</v>
      </c>
      <c r="Q39" s="1679"/>
      <c r="R39" s="1576" t="str">
        <f>IF(R38=0," ",R38*$W$5)</f>
        <v xml:space="preserve"> </v>
      </c>
      <c r="S39" s="1577"/>
      <c r="T39" s="1578" t="str">
        <f>IF(T38=0," ",T38*$W$6)</f>
        <v xml:space="preserve"> </v>
      </c>
      <c r="U39" s="1578"/>
      <c r="V39" s="1593" t="str">
        <f>IF(V38=0," ",V38/$X$12*$W$7)</f>
        <v xml:space="preserve"> </v>
      </c>
      <c r="W39" s="1577"/>
      <c r="X39" s="1578" t="str">
        <f>IF(X38=0," ",X38*$W$10*1000)</f>
        <v xml:space="preserve"> </v>
      </c>
      <c r="Y39" s="1578"/>
      <c r="Z39" s="1578" t="str">
        <f>IF(Z38=0," ",Z38*$W$11*1000)</f>
        <v xml:space="preserve"> </v>
      </c>
      <c r="AA39" s="1578"/>
      <c r="AB39" s="1677" t="str">
        <f>IF(AB38=0,"",0)</f>
        <v/>
      </c>
      <c r="AC39" s="1678"/>
      <c r="AD39" s="1578">
        <f>SUM(R39:AC39)</f>
        <v>0</v>
      </c>
      <c r="AE39" s="1679"/>
      <c r="AF39" s="1685">
        <f>P39-AD39</f>
        <v>0</v>
      </c>
      <c r="AG39" s="1577"/>
      <c r="AH39" s="1657"/>
      <c r="AI39" s="1658"/>
      <c r="AN39" s="1611"/>
      <c r="AO39" s="1603"/>
      <c r="AP39" s="1574" t="s">
        <v>564</v>
      </c>
      <c r="AQ39" s="1575"/>
      <c r="AR39" s="1576" t="e">
        <f t="shared" si="4"/>
        <v>#VALUE!</v>
      </c>
      <c r="AS39" s="1577"/>
      <c r="AT39" s="1578" t="e">
        <f t="shared" si="5"/>
        <v>#VALUE!</v>
      </c>
      <c r="AU39" s="1578"/>
      <c r="AV39" s="1593" t="e">
        <f t="shared" si="6"/>
        <v>#VALUE!</v>
      </c>
      <c r="AW39" s="1577"/>
      <c r="AX39" s="1578" t="e">
        <f t="shared" si="7"/>
        <v>#VALUE!</v>
      </c>
      <c r="AY39" s="1578"/>
      <c r="AZ39" s="1578" t="e">
        <f t="shared" si="8"/>
        <v>#VALUE!</v>
      </c>
      <c r="BA39" s="1578"/>
      <c r="BB39" s="1577" t="e">
        <f t="shared" si="9"/>
        <v>#VALUE!</v>
      </c>
      <c r="BC39" s="1593"/>
      <c r="BD39" s="1578" t="e">
        <f>SUM(AR39:BC39)</f>
        <v>#VALUE!</v>
      </c>
      <c r="BE39" s="1579"/>
    </row>
    <row r="40" spans="1:57" s="156" customFormat="1" ht="21.9" customHeight="1">
      <c r="A40" s="1612"/>
      <c r="B40" s="1698" t="s">
        <v>565</v>
      </c>
      <c r="C40" s="1699"/>
      <c r="D40" s="1668" t="str">
        <f>IF(D38=0," ",D38*$Y$5)</f>
        <v xml:space="preserve"> </v>
      </c>
      <c r="E40" s="1669"/>
      <c r="F40" s="1662" t="str">
        <f>IF(F38=0," ",F38*$Y$5)</f>
        <v xml:space="preserve"> </v>
      </c>
      <c r="G40" s="1663"/>
      <c r="H40" s="1662" t="str">
        <f>IF(H38=0," ",H38/$X$12*$Y$7)</f>
        <v xml:space="preserve"> </v>
      </c>
      <c r="I40" s="1663"/>
      <c r="J40" s="1662" t="str">
        <f>IF(J38=0," ",J38*$Y$10*1000)</f>
        <v xml:space="preserve"> </v>
      </c>
      <c r="K40" s="1663"/>
      <c r="L40" s="1662" t="str">
        <f>IF(L38=0," ",L38*$Y$11*1000)</f>
        <v xml:space="preserve"> </v>
      </c>
      <c r="M40" s="1663"/>
      <c r="N40" s="1662" t="str">
        <f>IF(N38=0,"",N38*($Y$8+$Y$9))</f>
        <v/>
      </c>
      <c r="O40" s="1663"/>
      <c r="P40" s="1662">
        <f>SUM(D40:O40)</f>
        <v>0</v>
      </c>
      <c r="Q40" s="1664"/>
      <c r="R40" s="1668" t="str">
        <f>IF(R38=0," ",R38*$Y$5)</f>
        <v xml:space="preserve"> </v>
      </c>
      <c r="S40" s="1669"/>
      <c r="T40" s="1662" t="str">
        <f>IF(T38=0," ",T38*$Y$5)</f>
        <v xml:space="preserve"> </v>
      </c>
      <c r="U40" s="1663"/>
      <c r="V40" s="1662" t="str">
        <f>IF(V38=0," ",V38/$X$12*$Y$7)</f>
        <v xml:space="preserve"> </v>
      </c>
      <c r="W40" s="1663"/>
      <c r="X40" s="1662" t="str">
        <f>IF(X38=0," ",X38*$Y$10*1000)</f>
        <v xml:space="preserve"> </v>
      </c>
      <c r="Y40" s="1663"/>
      <c r="Z40" s="1662" t="str">
        <f>IF(Z38=0," ",Z38*$Y$11*1000)</f>
        <v xml:space="preserve"> </v>
      </c>
      <c r="AA40" s="1663"/>
      <c r="AB40" s="1662" t="str">
        <f>IF(AB38=0,"",AB38*($Y$8+$Y$9))</f>
        <v/>
      </c>
      <c r="AC40" s="1663"/>
      <c r="AD40" s="1662">
        <f>SUM(R40:AC40)</f>
        <v>0</v>
      </c>
      <c r="AE40" s="1664"/>
      <c r="AF40" s="1665">
        <f>P40-AD40</f>
        <v>0</v>
      </c>
      <c r="AG40" s="1584"/>
      <c r="AH40" s="1666"/>
      <c r="AI40" s="1667"/>
      <c r="AN40" s="1612"/>
      <c r="AO40" s="1604"/>
      <c r="AP40" s="1580" t="s">
        <v>565</v>
      </c>
      <c r="AQ40" s="1581"/>
      <c r="AR40" s="1582" t="e">
        <f t="shared" si="4"/>
        <v>#VALUE!</v>
      </c>
      <c r="AS40" s="1583"/>
      <c r="AT40" s="1584" t="e">
        <f t="shared" si="5"/>
        <v>#VALUE!</v>
      </c>
      <c r="AU40" s="1585"/>
      <c r="AV40" s="1584" t="e">
        <f t="shared" si="6"/>
        <v>#VALUE!</v>
      </c>
      <c r="AW40" s="1585"/>
      <c r="AX40" s="1584" t="e">
        <f t="shared" si="7"/>
        <v>#VALUE!</v>
      </c>
      <c r="AY40" s="1585"/>
      <c r="AZ40" s="1584" t="e">
        <f t="shared" si="8"/>
        <v>#VALUE!</v>
      </c>
      <c r="BA40" s="1585"/>
      <c r="BB40" s="1584" t="e">
        <f t="shared" si="9"/>
        <v>#VALUE!</v>
      </c>
      <c r="BC40" s="1585"/>
      <c r="BD40" s="1584" t="e">
        <f>SUM(AR40:BC40)</f>
        <v>#VALUE!</v>
      </c>
      <c r="BE40" s="1586"/>
    </row>
    <row r="41" spans="1:57" s="156" customFormat="1" ht="21.9" customHeight="1">
      <c r="A41" s="1610">
        <v>5</v>
      </c>
      <c r="B41" s="1696" t="s">
        <v>500</v>
      </c>
      <c r="C41" s="1697"/>
      <c r="D41" s="1687"/>
      <c r="E41" s="1688"/>
      <c r="F41" s="1689"/>
      <c r="G41" s="1689"/>
      <c r="H41" s="1689"/>
      <c r="I41" s="1689"/>
      <c r="J41" s="1689"/>
      <c r="K41" s="1689"/>
      <c r="L41" s="1689"/>
      <c r="M41" s="1689"/>
      <c r="N41" s="1692"/>
      <c r="O41" s="1692"/>
      <c r="P41" s="1607">
        <f>SUM(D41:O41)</f>
        <v>0</v>
      </c>
      <c r="Q41" s="1693"/>
      <c r="R41" s="1687"/>
      <c r="S41" s="1688"/>
      <c r="T41" s="1689"/>
      <c r="U41" s="1689"/>
      <c r="V41" s="1689"/>
      <c r="W41" s="1689"/>
      <c r="X41" s="1690"/>
      <c r="Y41" s="1691"/>
      <c r="Z41" s="1690"/>
      <c r="AA41" s="1691"/>
      <c r="AB41" s="1692"/>
      <c r="AC41" s="1692"/>
      <c r="AD41" s="1607">
        <f>SUM(R41:AC41)</f>
        <v>0</v>
      </c>
      <c r="AE41" s="1693"/>
      <c r="AF41" s="1694">
        <f>P41-AD41</f>
        <v>0</v>
      </c>
      <c r="AG41" s="1695"/>
      <c r="AH41" s="1673"/>
      <c r="AI41" s="1674"/>
      <c r="AN41" s="1610">
        <v>5</v>
      </c>
      <c r="AO41" s="1602">
        <f>B11</f>
        <v>0</v>
      </c>
      <c r="AP41" s="1605" t="s">
        <v>500</v>
      </c>
      <c r="AQ41" s="1606"/>
      <c r="AR41" s="1598">
        <f t="shared" si="4"/>
        <v>0</v>
      </c>
      <c r="AS41" s="1599"/>
      <c r="AT41" s="1600">
        <f t="shared" si="5"/>
        <v>0</v>
      </c>
      <c r="AU41" s="1600"/>
      <c r="AV41" s="1600">
        <f t="shared" si="6"/>
        <v>0</v>
      </c>
      <c r="AW41" s="1600"/>
      <c r="AX41" s="1600">
        <f t="shared" si="7"/>
        <v>0</v>
      </c>
      <c r="AY41" s="1600"/>
      <c r="AZ41" s="1600">
        <f t="shared" si="8"/>
        <v>0</v>
      </c>
      <c r="BA41" s="1600"/>
      <c r="BB41" s="1607">
        <f t="shared" si="9"/>
        <v>0</v>
      </c>
      <c r="BC41" s="1607"/>
      <c r="BD41" s="1607">
        <f>SUM(AR41:BC41)</f>
        <v>0</v>
      </c>
      <c r="BE41" s="1608"/>
    </row>
    <row r="42" spans="1:57" s="156" customFormat="1" ht="21.9" customHeight="1">
      <c r="A42" s="1611"/>
      <c r="B42" s="1596" t="s">
        <v>792</v>
      </c>
      <c r="C42" s="1597"/>
      <c r="D42" s="1686"/>
      <c r="E42" s="1681"/>
      <c r="F42" s="1680"/>
      <c r="G42" s="1680"/>
      <c r="H42" s="1680"/>
      <c r="I42" s="1680"/>
      <c r="J42" s="1680"/>
      <c r="K42" s="1680"/>
      <c r="L42" s="1680"/>
      <c r="M42" s="1680"/>
      <c r="N42" s="1683"/>
      <c r="O42" s="1683"/>
      <c r="P42" s="1594" t="s">
        <v>427</v>
      </c>
      <c r="Q42" s="1684"/>
      <c r="R42" s="1686"/>
      <c r="S42" s="1681"/>
      <c r="T42" s="1680"/>
      <c r="U42" s="1680"/>
      <c r="V42" s="1680"/>
      <c r="W42" s="1680"/>
      <c r="X42" s="1681"/>
      <c r="Y42" s="1682"/>
      <c r="Z42" s="1681"/>
      <c r="AA42" s="1682"/>
      <c r="AB42" s="1683"/>
      <c r="AC42" s="1683"/>
      <c r="AD42" s="1594" t="s">
        <v>427</v>
      </c>
      <c r="AE42" s="1684"/>
      <c r="AF42" s="1660" t="s">
        <v>427</v>
      </c>
      <c r="AG42" s="1661"/>
      <c r="AH42" s="1675"/>
      <c r="AI42" s="1676"/>
      <c r="AN42" s="1611"/>
      <c r="AO42" s="1603"/>
      <c r="AP42" s="1596" t="s">
        <v>501</v>
      </c>
      <c r="AQ42" s="1597"/>
      <c r="AR42" s="1576">
        <f t="shared" si="4"/>
        <v>0</v>
      </c>
      <c r="AS42" s="1577"/>
      <c r="AT42" s="1578">
        <f t="shared" si="5"/>
        <v>0</v>
      </c>
      <c r="AU42" s="1578"/>
      <c r="AV42" s="1578">
        <f t="shared" si="6"/>
        <v>0</v>
      </c>
      <c r="AW42" s="1578"/>
      <c r="AX42" s="1578">
        <f t="shared" si="7"/>
        <v>0</v>
      </c>
      <c r="AY42" s="1578"/>
      <c r="AZ42" s="1578">
        <f t="shared" si="8"/>
        <v>0</v>
      </c>
      <c r="BA42" s="1578"/>
      <c r="BB42" s="1609">
        <f t="shared" si="9"/>
        <v>0</v>
      </c>
      <c r="BC42" s="1609"/>
      <c r="BD42" s="1594" t="s">
        <v>427</v>
      </c>
      <c r="BE42" s="1595"/>
    </row>
    <row r="43" spans="1:57" s="156" customFormat="1" ht="21.9" customHeight="1">
      <c r="A43" s="1611"/>
      <c r="B43" s="1574" t="s">
        <v>564</v>
      </c>
      <c r="C43" s="1575"/>
      <c r="D43" s="1576" t="str">
        <f>IF(D42=0," ",D42*$W$5)</f>
        <v xml:space="preserve"> </v>
      </c>
      <c r="E43" s="1577"/>
      <c r="F43" s="1578" t="str">
        <f>IF(F42=0," ",F42*$W$6)</f>
        <v xml:space="preserve"> </v>
      </c>
      <c r="G43" s="1578"/>
      <c r="H43" s="1593" t="str">
        <f>IF(H42=0," ",H42/$X$12*$W$7)</f>
        <v xml:space="preserve"> </v>
      </c>
      <c r="I43" s="1577"/>
      <c r="J43" s="1578" t="str">
        <f>IF(J42=0," ",J42*$W$10*1000)</f>
        <v xml:space="preserve"> </v>
      </c>
      <c r="K43" s="1578"/>
      <c r="L43" s="1578" t="str">
        <f>IF(L42=0," ",L42*$W$11*1000)</f>
        <v xml:space="preserve"> </v>
      </c>
      <c r="M43" s="1578"/>
      <c r="N43" s="1677" t="str">
        <f>IF(N42=0,"",0)</f>
        <v/>
      </c>
      <c r="O43" s="1678"/>
      <c r="P43" s="1578">
        <f>SUM(D43:O43)</f>
        <v>0</v>
      </c>
      <c r="Q43" s="1679"/>
      <c r="R43" s="1576" t="str">
        <f>IF(R42=0," ",R42*$W$5)</f>
        <v xml:space="preserve"> </v>
      </c>
      <c r="S43" s="1577"/>
      <c r="T43" s="1578" t="str">
        <f>IF(T42=0," ",T42*$W$6)</f>
        <v xml:space="preserve"> </v>
      </c>
      <c r="U43" s="1578"/>
      <c r="V43" s="1593" t="str">
        <f>IF(V42=0," ",V42/$X$12*$W$7)</f>
        <v xml:space="preserve"> </v>
      </c>
      <c r="W43" s="1577"/>
      <c r="X43" s="1578" t="str">
        <f>IF(X42=0," ",X42*$W$10*1000)</f>
        <v xml:space="preserve"> </v>
      </c>
      <c r="Y43" s="1578"/>
      <c r="Z43" s="1578" t="str">
        <f>IF(Z42=0," ",Z42*$W$11*1000)</f>
        <v xml:space="preserve"> </v>
      </c>
      <c r="AA43" s="1578"/>
      <c r="AB43" s="1677" t="str">
        <f>IF(AB42=0,"",0)</f>
        <v/>
      </c>
      <c r="AC43" s="1678"/>
      <c r="AD43" s="1578">
        <f>SUM(R43:AC43)</f>
        <v>0</v>
      </c>
      <c r="AE43" s="1679"/>
      <c r="AF43" s="1685">
        <f>P43-AD43</f>
        <v>0</v>
      </c>
      <c r="AG43" s="1577"/>
      <c r="AH43" s="1657"/>
      <c r="AI43" s="1658"/>
      <c r="AN43" s="1611"/>
      <c r="AO43" s="1603"/>
      <c r="AP43" s="1574" t="s">
        <v>564</v>
      </c>
      <c r="AQ43" s="1575"/>
      <c r="AR43" s="1576" t="e">
        <f t="shared" si="4"/>
        <v>#VALUE!</v>
      </c>
      <c r="AS43" s="1577"/>
      <c r="AT43" s="1578" t="e">
        <f t="shared" si="5"/>
        <v>#VALUE!</v>
      </c>
      <c r="AU43" s="1578"/>
      <c r="AV43" s="1593" t="e">
        <f t="shared" si="6"/>
        <v>#VALUE!</v>
      </c>
      <c r="AW43" s="1577"/>
      <c r="AX43" s="1578" t="e">
        <f t="shared" si="7"/>
        <v>#VALUE!</v>
      </c>
      <c r="AY43" s="1578"/>
      <c r="AZ43" s="1578" t="e">
        <f t="shared" si="8"/>
        <v>#VALUE!</v>
      </c>
      <c r="BA43" s="1578"/>
      <c r="BB43" s="1577" t="e">
        <f t="shared" si="9"/>
        <v>#VALUE!</v>
      </c>
      <c r="BC43" s="1593"/>
      <c r="BD43" s="1578" t="e">
        <f>SUM(AR43:BC43)</f>
        <v>#VALUE!</v>
      </c>
      <c r="BE43" s="1579"/>
    </row>
    <row r="44" spans="1:57" s="156" customFormat="1" ht="21.9" customHeight="1">
      <c r="A44" s="1612"/>
      <c r="B44" s="1580" t="s">
        <v>565</v>
      </c>
      <c r="C44" s="1581"/>
      <c r="D44" s="1668" t="str">
        <f>IF(D42=0," ",D42*$Y$5)</f>
        <v xml:space="preserve"> </v>
      </c>
      <c r="E44" s="1669"/>
      <c r="F44" s="1662" t="str">
        <f>IF(F42=0," ",F42*$Y$5)</f>
        <v xml:space="preserve"> </v>
      </c>
      <c r="G44" s="1663"/>
      <c r="H44" s="1662" t="str">
        <f>IF(H42=0," ",H42/$X$12*$Y$7)</f>
        <v xml:space="preserve"> </v>
      </c>
      <c r="I44" s="1663"/>
      <c r="J44" s="1662" t="str">
        <f>IF(J42=0," ",J42*$Y$10*1000)</f>
        <v xml:space="preserve"> </v>
      </c>
      <c r="K44" s="1663"/>
      <c r="L44" s="1662" t="str">
        <f>IF(L42=0," ",L42*$Y$11*1000)</f>
        <v xml:space="preserve"> </v>
      </c>
      <c r="M44" s="1663"/>
      <c r="N44" s="1662" t="str">
        <f>IF(N42=0,"",N42*($Y$8+$Y$9))</f>
        <v/>
      </c>
      <c r="O44" s="1663"/>
      <c r="P44" s="1662">
        <f>SUM(D44:O44)</f>
        <v>0</v>
      </c>
      <c r="Q44" s="1664"/>
      <c r="R44" s="1668" t="str">
        <f>IF(R42=0," ",R42*$Y$5)</f>
        <v xml:space="preserve"> </v>
      </c>
      <c r="S44" s="1669"/>
      <c r="T44" s="1662" t="str">
        <f>IF(T42=0," ",T42*$Y$5)</f>
        <v xml:space="preserve"> </v>
      </c>
      <c r="U44" s="1663"/>
      <c r="V44" s="1662" t="str">
        <f>IF(V42=0," ",V42/$X$12*$Y$7)</f>
        <v xml:space="preserve"> </v>
      </c>
      <c r="W44" s="1663"/>
      <c r="X44" s="1662" t="str">
        <f>IF(X42=0," ",X42*$Y$10*1000)</f>
        <v xml:space="preserve"> </v>
      </c>
      <c r="Y44" s="1663"/>
      <c r="Z44" s="1662" t="str">
        <f>IF(Z42=0," ",Z42*$Y$11*1000)</f>
        <v xml:space="preserve"> </v>
      </c>
      <c r="AA44" s="1663"/>
      <c r="AB44" s="1662" t="str">
        <f>IF(AB42=0,"",AB42*($Y$8+$Y$9))</f>
        <v/>
      </c>
      <c r="AC44" s="1663"/>
      <c r="AD44" s="1662">
        <f>SUM(R44:AC44)</f>
        <v>0</v>
      </c>
      <c r="AE44" s="1664"/>
      <c r="AF44" s="1665">
        <f>P44-AD44</f>
        <v>0</v>
      </c>
      <c r="AG44" s="1584"/>
      <c r="AH44" s="1666"/>
      <c r="AI44" s="1667"/>
      <c r="AN44" s="1612"/>
      <c r="AO44" s="1604"/>
      <c r="AP44" s="1580" t="s">
        <v>565</v>
      </c>
      <c r="AQ44" s="1581"/>
      <c r="AR44" s="1582" t="e">
        <f t="shared" si="4"/>
        <v>#VALUE!</v>
      </c>
      <c r="AS44" s="1583"/>
      <c r="AT44" s="1584" t="e">
        <f t="shared" si="5"/>
        <v>#VALUE!</v>
      </c>
      <c r="AU44" s="1585"/>
      <c r="AV44" s="1584" t="e">
        <f t="shared" si="6"/>
        <v>#VALUE!</v>
      </c>
      <c r="AW44" s="1585"/>
      <c r="AX44" s="1584" t="e">
        <f t="shared" si="7"/>
        <v>#VALUE!</v>
      </c>
      <c r="AY44" s="1585"/>
      <c r="AZ44" s="1584" t="e">
        <f t="shared" si="8"/>
        <v>#VALUE!</v>
      </c>
      <c r="BA44" s="1585"/>
      <c r="BB44" s="1584" t="e">
        <f t="shared" si="9"/>
        <v>#VALUE!</v>
      </c>
      <c r="BC44" s="1585"/>
      <c r="BD44" s="1584" t="e">
        <f>SUM(AR44:BC44)</f>
        <v>#VALUE!</v>
      </c>
      <c r="BE44" s="1586"/>
    </row>
    <row r="45" spans="1:57" s="156" customFormat="1" ht="21.9" customHeight="1">
      <c r="A45" s="1610">
        <v>6</v>
      </c>
      <c r="B45" s="1605" t="s">
        <v>500</v>
      </c>
      <c r="C45" s="1606"/>
      <c r="D45" s="1687"/>
      <c r="E45" s="1688"/>
      <c r="F45" s="1689"/>
      <c r="G45" s="1689"/>
      <c r="H45" s="1689"/>
      <c r="I45" s="1689"/>
      <c r="J45" s="1689"/>
      <c r="K45" s="1689"/>
      <c r="L45" s="1689"/>
      <c r="M45" s="1689"/>
      <c r="N45" s="1692"/>
      <c r="O45" s="1692"/>
      <c r="P45" s="1607">
        <f>SUM(D45:O45)</f>
        <v>0</v>
      </c>
      <c r="Q45" s="1693"/>
      <c r="R45" s="1687"/>
      <c r="S45" s="1688"/>
      <c r="T45" s="1689"/>
      <c r="U45" s="1689"/>
      <c r="V45" s="1689"/>
      <c r="W45" s="1689"/>
      <c r="X45" s="1690"/>
      <c r="Y45" s="1691"/>
      <c r="Z45" s="1690"/>
      <c r="AA45" s="1691"/>
      <c r="AB45" s="1692"/>
      <c r="AC45" s="1692"/>
      <c r="AD45" s="1607">
        <f>SUM(R45:AC45)</f>
        <v>0</v>
      </c>
      <c r="AE45" s="1693"/>
      <c r="AF45" s="1694">
        <f>P45-AD45</f>
        <v>0</v>
      </c>
      <c r="AG45" s="1695"/>
      <c r="AH45" s="1673"/>
      <c r="AI45" s="1674"/>
      <c r="AN45" s="1610">
        <v>6</v>
      </c>
      <c r="AO45" s="1602">
        <f>B12</f>
        <v>0</v>
      </c>
      <c r="AP45" s="1605" t="s">
        <v>500</v>
      </c>
      <c r="AQ45" s="1606"/>
      <c r="AR45" s="1598">
        <f t="shared" si="4"/>
        <v>0</v>
      </c>
      <c r="AS45" s="1599"/>
      <c r="AT45" s="1600">
        <f t="shared" si="5"/>
        <v>0</v>
      </c>
      <c r="AU45" s="1600"/>
      <c r="AV45" s="1600">
        <f t="shared" si="6"/>
        <v>0</v>
      </c>
      <c r="AW45" s="1600"/>
      <c r="AX45" s="1600">
        <f t="shared" si="7"/>
        <v>0</v>
      </c>
      <c r="AY45" s="1600"/>
      <c r="AZ45" s="1600">
        <f t="shared" si="8"/>
        <v>0</v>
      </c>
      <c r="BA45" s="1600"/>
      <c r="BB45" s="1607">
        <f t="shared" si="9"/>
        <v>0</v>
      </c>
      <c r="BC45" s="1607"/>
      <c r="BD45" s="1607">
        <f>SUM(AR45:BC45)</f>
        <v>0</v>
      </c>
      <c r="BE45" s="1608"/>
    </row>
    <row r="46" spans="1:57" s="156" customFormat="1" ht="21.9" customHeight="1">
      <c r="A46" s="1611"/>
      <c r="B46" s="1596" t="s">
        <v>792</v>
      </c>
      <c r="C46" s="1597"/>
      <c r="D46" s="1686"/>
      <c r="E46" s="1681"/>
      <c r="F46" s="1680"/>
      <c r="G46" s="1680"/>
      <c r="H46" s="1680"/>
      <c r="I46" s="1680"/>
      <c r="J46" s="1680"/>
      <c r="K46" s="1680"/>
      <c r="L46" s="1680"/>
      <c r="M46" s="1680"/>
      <c r="N46" s="1683"/>
      <c r="O46" s="1683"/>
      <c r="P46" s="1594" t="s">
        <v>427</v>
      </c>
      <c r="Q46" s="1684"/>
      <c r="R46" s="1686"/>
      <c r="S46" s="1681"/>
      <c r="T46" s="1680"/>
      <c r="U46" s="1680"/>
      <c r="V46" s="1680"/>
      <c r="W46" s="1680"/>
      <c r="X46" s="1681"/>
      <c r="Y46" s="1682"/>
      <c r="Z46" s="1681"/>
      <c r="AA46" s="1682"/>
      <c r="AB46" s="1683"/>
      <c r="AC46" s="1683"/>
      <c r="AD46" s="1594" t="s">
        <v>427</v>
      </c>
      <c r="AE46" s="1684"/>
      <c r="AF46" s="1660" t="s">
        <v>427</v>
      </c>
      <c r="AG46" s="1661"/>
      <c r="AH46" s="1675"/>
      <c r="AI46" s="1676"/>
      <c r="AN46" s="1611"/>
      <c r="AO46" s="1603"/>
      <c r="AP46" s="1596" t="s">
        <v>501</v>
      </c>
      <c r="AQ46" s="1597"/>
      <c r="AR46" s="1576">
        <f t="shared" si="4"/>
        <v>0</v>
      </c>
      <c r="AS46" s="1577"/>
      <c r="AT46" s="1578">
        <f t="shared" si="5"/>
        <v>0</v>
      </c>
      <c r="AU46" s="1578"/>
      <c r="AV46" s="1578">
        <f t="shared" si="6"/>
        <v>0</v>
      </c>
      <c r="AW46" s="1578"/>
      <c r="AX46" s="1578">
        <f t="shared" si="7"/>
        <v>0</v>
      </c>
      <c r="AY46" s="1578"/>
      <c r="AZ46" s="1578">
        <f t="shared" si="8"/>
        <v>0</v>
      </c>
      <c r="BA46" s="1578"/>
      <c r="BB46" s="1609">
        <f t="shared" si="9"/>
        <v>0</v>
      </c>
      <c r="BC46" s="1609"/>
      <c r="BD46" s="1594" t="s">
        <v>427</v>
      </c>
      <c r="BE46" s="1595"/>
    </row>
    <row r="47" spans="1:57" s="156" customFormat="1" ht="21.9" customHeight="1">
      <c r="A47" s="1611"/>
      <c r="B47" s="1574" t="s">
        <v>564</v>
      </c>
      <c r="C47" s="1575"/>
      <c r="D47" s="1576" t="str">
        <f>IF(D46=0," ",D46*$W$5)</f>
        <v xml:space="preserve"> </v>
      </c>
      <c r="E47" s="1577"/>
      <c r="F47" s="1578" t="str">
        <f>IF(F46=0," ",F46*$W$6)</f>
        <v xml:space="preserve"> </v>
      </c>
      <c r="G47" s="1578"/>
      <c r="H47" s="1593" t="str">
        <f>IF(H46=0," ",H46/$X$12*$W$7)</f>
        <v xml:space="preserve"> </v>
      </c>
      <c r="I47" s="1577"/>
      <c r="J47" s="1578" t="str">
        <f>IF(J46=0," ",J46*$W$10*1000)</f>
        <v xml:space="preserve"> </v>
      </c>
      <c r="K47" s="1578"/>
      <c r="L47" s="1578" t="str">
        <f>IF(L46=0," ",L46*$W$11*1000)</f>
        <v xml:space="preserve"> </v>
      </c>
      <c r="M47" s="1578"/>
      <c r="N47" s="1677" t="str">
        <f>IF(N46=0,"",0)</f>
        <v/>
      </c>
      <c r="O47" s="1678"/>
      <c r="P47" s="1578">
        <f>SUM(D47:O47)</f>
        <v>0</v>
      </c>
      <c r="Q47" s="1679"/>
      <c r="R47" s="1576" t="str">
        <f>IF(R46=0," ",R46*$W$5)</f>
        <v xml:space="preserve"> </v>
      </c>
      <c r="S47" s="1577"/>
      <c r="T47" s="1578" t="str">
        <f>IF(T46=0," ",T46*$W$6)</f>
        <v xml:space="preserve"> </v>
      </c>
      <c r="U47" s="1578"/>
      <c r="V47" s="1593" t="str">
        <f>IF(V46=0," ",V46/$X$12*$W$7)</f>
        <v xml:space="preserve"> </v>
      </c>
      <c r="W47" s="1577"/>
      <c r="X47" s="1578" t="str">
        <f>IF(X46=0," ",X46*$W$10*1000)</f>
        <v xml:space="preserve"> </v>
      </c>
      <c r="Y47" s="1578"/>
      <c r="Z47" s="1578" t="str">
        <f>IF(Z46=0," ",Z46*$W$11*1000)</f>
        <v xml:space="preserve"> </v>
      </c>
      <c r="AA47" s="1578"/>
      <c r="AB47" s="1677" t="str">
        <f>IF(AB46=0,"",0)</f>
        <v/>
      </c>
      <c r="AC47" s="1678"/>
      <c r="AD47" s="1578">
        <f>SUM(R47:AC47)</f>
        <v>0</v>
      </c>
      <c r="AE47" s="1679"/>
      <c r="AF47" s="1685">
        <f>P47-AD47</f>
        <v>0</v>
      </c>
      <c r="AG47" s="1577"/>
      <c r="AH47" s="1657"/>
      <c r="AI47" s="1658"/>
      <c r="AN47" s="1611"/>
      <c r="AO47" s="1603"/>
      <c r="AP47" s="1574" t="s">
        <v>564</v>
      </c>
      <c r="AQ47" s="1575"/>
      <c r="AR47" s="1576" t="e">
        <f t="shared" si="4"/>
        <v>#VALUE!</v>
      </c>
      <c r="AS47" s="1577"/>
      <c r="AT47" s="1578" t="e">
        <f t="shared" si="5"/>
        <v>#VALUE!</v>
      </c>
      <c r="AU47" s="1578"/>
      <c r="AV47" s="1593" t="e">
        <f t="shared" si="6"/>
        <v>#VALUE!</v>
      </c>
      <c r="AW47" s="1577"/>
      <c r="AX47" s="1578" t="e">
        <f t="shared" si="7"/>
        <v>#VALUE!</v>
      </c>
      <c r="AY47" s="1578"/>
      <c r="AZ47" s="1578" t="e">
        <f t="shared" si="8"/>
        <v>#VALUE!</v>
      </c>
      <c r="BA47" s="1578"/>
      <c r="BB47" s="1577" t="e">
        <f t="shared" si="9"/>
        <v>#VALUE!</v>
      </c>
      <c r="BC47" s="1593"/>
      <c r="BD47" s="1578" t="e">
        <f>SUM(AR47:BC47)</f>
        <v>#VALUE!</v>
      </c>
      <c r="BE47" s="1579"/>
    </row>
    <row r="48" spans="1:57" s="156" customFormat="1" ht="21.9" customHeight="1">
      <c r="A48" s="1612"/>
      <c r="B48" s="1698" t="s">
        <v>565</v>
      </c>
      <c r="C48" s="1699"/>
      <c r="D48" s="1668" t="str">
        <f>IF(D46=0," ",D46*$Y$5)</f>
        <v xml:space="preserve"> </v>
      </c>
      <c r="E48" s="1669"/>
      <c r="F48" s="1662" t="str">
        <f>IF(F46=0," ",F46*$Y$5)</f>
        <v xml:space="preserve"> </v>
      </c>
      <c r="G48" s="1663"/>
      <c r="H48" s="1662" t="str">
        <f>IF(H46=0," ",H46/$X$12*$Y$7)</f>
        <v xml:space="preserve"> </v>
      </c>
      <c r="I48" s="1663"/>
      <c r="J48" s="1662" t="str">
        <f>IF(J46=0," ",J46*$Y$10*1000)</f>
        <v xml:space="preserve"> </v>
      </c>
      <c r="K48" s="1663"/>
      <c r="L48" s="1662" t="str">
        <f>IF(L46=0," ",L46*$Y$11*1000)</f>
        <v xml:space="preserve"> </v>
      </c>
      <c r="M48" s="1663"/>
      <c r="N48" s="1662" t="str">
        <f>IF(N46=0,"",N46*($Y$8+$Y$9))</f>
        <v/>
      </c>
      <c r="O48" s="1663"/>
      <c r="P48" s="1662">
        <f>SUM(D48:O48)</f>
        <v>0</v>
      </c>
      <c r="Q48" s="1664"/>
      <c r="R48" s="1668" t="str">
        <f>IF(R46=0," ",R46*$Y$5)</f>
        <v xml:space="preserve"> </v>
      </c>
      <c r="S48" s="1669"/>
      <c r="T48" s="1662" t="str">
        <f>IF(T46=0," ",T46*$Y$5)</f>
        <v xml:space="preserve"> </v>
      </c>
      <c r="U48" s="1663"/>
      <c r="V48" s="1662" t="str">
        <f>IF(V46=0," ",V46/$X$12*$Y$7)</f>
        <v xml:space="preserve"> </v>
      </c>
      <c r="W48" s="1663"/>
      <c r="X48" s="1662" t="str">
        <f>IF(X46=0," ",X46*$Y$10*1000)</f>
        <v xml:space="preserve"> </v>
      </c>
      <c r="Y48" s="1663"/>
      <c r="Z48" s="1662" t="str">
        <f>IF(Z46=0," ",Z46*$Y$11*1000)</f>
        <v xml:space="preserve"> </v>
      </c>
      <c r="AA48" s="1663"/>
      <c r="AB48" s="1662" t="str">
        <f>IF(AB46=0,"",AB46*($Y$8+$Y$9))</f>
        <v/>
      </c>
      <c r="AC48" s="1663"/>
      <c r="AD48" s="1662">
        <f>SUM(R48:AC48)</f>
        <v>0</v>
      </c>
      <c r="AE48" s="1664"/>
      <c r="AF48" s="1665">
        <f>P48-AD48</f>
        <v>0</v>
      </c>
      <c r="AG48" s="1584"/>
      <c r="AH48" s="1666"/>
      <c r="AI48" s="1667"/>
      <c r="AN48" s="1612"/>
      <c r="AO48" s="1604"/>
      <c r="AP48" s="1580" t="s">
        <v>565</v>
      </c>
      <c r="AQ48" s="1581"/>
      <c r="AR48" s="1582" t="e">
        <f t="shared" si="4"/>
        <v>#VALUE!</v>
      </c>
      <c r="AS48" s="1583"/>
      <c r="AT48" s="1584" t="e">
        <f t="shared" si="5"/>
        <v>#VALUE!</v>
      </c>
      <c r="AU48" s="1585"/>
      <c r="AV48" s="1584" t="e">
        <f t="shared" si="6"/>
        <v>#VALUE!</v>
      </c>
      <c r="AW48" s="1585"/>
      <c r="AX48" s="1584" t="e">
        <f t="shared" si="7"/>
        <v>#VALUE!</v>
      </c>
      <c r="AY48" s="1585"/>
      <c r="AZ48" s="1584" t="e">
        <f t="shared" si="8"/>
        <v>#VALUE!</v>
      </c>
      <c r="BA48" s="1585"/>
      <c r="BB48" s="1584" t="e">
        <f t="shared" si="9"/>
        <v>#VALUE!</v>
      </c>
      <c r="BC48" s="1585"/>
      <c r="BD48" s="1584" t="e">
        <f>SUM(AR48:BC48)</f>
        <v>#VALUE!</v>
      </c>
      <c r="BE48" s="1586"/>
    </row>
    <row r="49" spans="1:57" s="156" customFormat="1" ht="21.9" customHeight="1">
      <c r="A49" s="1610">
        <v>7</v>
      </c>
      <c r="B49" s="1696" t="s">
        <v>500</v>
      </c>
      <c r="C49" s="1697"/>
      <c r="D49" s="1687"/>
      <c r="E49" s="1688"/>
      <c r="F49" s="1689"/>
      <c r="G49" s="1689"/>
      <c r="H49" s="1689"/>
      <c r="I49" s="1689"/>
      <c r="J49" s="1689"/>
      <c r="K49" s="1689"/>
      <c r="L49" s="1689"/>
      <c r="M49" s="1689"/>
      <c r="N49" s="1692"/>
      <c r="O49" s="1692"/>
      <c r="P49" s="1607">
        <f>SUM(D49:O49)</f>
        <v>0</v>
      </c>
      <c r="Q49" s="1693"/>
      <c r="R49" s="1687"/>
      <c r="S49" s="1688"/>
      <c r="T49" s="1689"/>
      <c r="U49" s="1689"/>
      <c r="V49" s="1689"/>
      <c r="W49" s="1689"/>
      <c r="X49" s="1690"/>
      <c r="Y49" s="1691"/>
      <c r="Z49" s="1690"/>
      <c r="AA49" s="1691"/>
      <c r="AB49" s="1692"/>
      <c r="AC49" s="1692"/>
      <c r="AD49" s="1607">
        <f>SUM(R49:AC49)</f>
        <v>0</v>
      </c>
      <c r="AE49" s="1693"/>
      <c r="AF49" s="1694">
        <f>P49-AD49</f>
        <v>0</v>
      </c>
      <c r="AG49" s="1695"/>
      <c r="AH49" s="1673"/>
      <c r="AI49" s="1674"/>
      <c r="AN49" s="1610">
        <v>7</v>
      </c>
      <c r="AO49" s="1602">
        <f>B13</f>
        <v>0</v>
      </c>
      <c r="AP49" s="1605" t="s">
        <v>500</v>
      </c>
      <c r="AQ49" s="1606"/>
      <c r="AR49" s="1598">
        <f t="shared" si="4"/>
        <v>0</v>
      </c>
      <c r="AS49" s="1599"/>
      <c r="AT49" s="1600">
        <f t="shared" si="5"/>
        <v>0</v>
      </c>
      <c r="AU49" s="1600"/>
      <c r="AV49" s="1600">
        <f t="shared" si="6"/>
        <v>0</v>
      </c>
      <c r="AW49" s="1600"/>
      <c r="AX49" s="1600">
        <f t="shared" si="7"/>
        <v>0</v>
      </c>
      <c r="AY49" s="1600"/>
      <c r="AZ49" s="1600">
        <f t="shared" si="8"/>
        <v>0</v>
      </c>
      <c r="BA49" s="1600"/>
      <c r="BB49" s="1607">
        <f t="shared" si="9"/>
        <v>0</v>
      </c>
      <c r="BC49" s="1607"/>
      <c r="BD49" s="1607">
        <f>SUM(AR49:BC49)</f>
        <v>0</v>
      </c>
      <c r="BE49" s="1608"/>
    </row>
    <row r="50" spans="1:57" s="156" customFormat="1" ht="21.9" customHeight="1">
      <c r="A50" s="1611"/>
      <c r="B50" s="1596" t="s">
        <v>792</v>
      </c>
      <c r="C50" s="1597"/>
      <c r="D50" s="1686"/>
      <c r="E50" s="1681"/>
      <c r="F50" s="1680"/>
      <c r="G50" s="1680"/>
      <c r="H50" s="1680"/>
      <c r="I50" s="1680"/>
      <c r="J50" s="1680"/>
      <c r="K50" s="1680"/>
      <c r="L50" s="1680"/>
      <c r="M50" s="1680"/>
      <c r="N50" s="1683"/>
      <c r="O50" s="1683"/>
      <c r="P50" s="1594" t="s">
        <v>427</v>
      </c>
      <c r="Q50" s="1684"/>
      <c r="R50" s="1686"/>
      <c r="S50" s="1681"/>
      <c r="T50" s="1680"/>
      <c r="U50" s="1680"/>
      <c r="V50" s="1680"/>
      <c r="W50" s="1680"/>
      <c r="X50" s="1681"/>
      <c r="Y50" s="1682"/>
      <c r="Z50" s="1681"/>
      <c r="AA50" s="1682"/>
      <c r="AB50" s="1683"/>
      <c r="AC50" s="1683"/>
      <c r="AD50" s="1594" t="s">
        <v>427</v>
      </c>
      <c r="AE50" s="1684"/>
      <c r="AF50" s="1660" t="s">
        <v>427</v>
      </c>
      <c r="AG50" s="1661"/>
      <c r="AH50" s="1675"/>
      <c r="AI50" s="1676"/>
      <c r="AN50" s="1611"/>
      <c r="AO50" s="1603"/>
      <c r="AP50" s="1596" t="s">
        <v>501</v>
      </c>
      <c r="AQ50" s="1597"/>
      <c r="AR50" s="1576">
        <f t="shared" si="4"/>
        <v>0</v>
      </c>
      <c r="AS50" s="1577"/>
      <c r="AT50" s="1578">
        <f t="shared" si="5"/>
        <v>0</v>
      </c>
      <c r="AU50" s="1578"/>
      <c r="AV50" s="1578">
        <f t="shared" si="6"/>
        <v>0</v>
      </c>
      <c r="AW50" s="1578"/>
      <c r="AX50" s="1578">
        <f t="shared" si="7"/>
        <v>0</v>
      </c>
      <c r="AY50" s="1578"/>
      <c r="AZ50" s="1578">
        <f t="shared" si="8"/>
        <v>0</v>
      </c>
      <c r="BA50" s="1578"/>
      <c r="BB50" s="1609">
        <f t="shared" si="9"/>
        <v>0</v>
      </c>
      <c r="BC50" s="1609"/>
      <c r="BD50" s="1594" t="s">
        <v>427</v>
      </c>
      <c r="BE50" s="1595"/>
    </row>
    <row r="51" spans="1:57" s="156" customFormat="1" ht="21.9" customHeight="1">
      <c r="A51" s="1611"/>
      <c r="B51" s="1574" t="s">
        <v>564</v>
      </c>
      <c r="C51" s="1575"/>
      <c r="D51" s="1576" t="str">
        <f>IF(D50=0," ",D50*$W$5)</f>
        <v xml:space="preserve"> </v>
      </c>
      <c r="E51" s="1577"/>
      <c r="F51" s="1578" t="str">
        <f>IF(F50=0," ",F50*$W$6)</f>
        <v xml:space="preserve"> </v>
      </c>
      <c r="G51" s="1578"/>
      <c r="H51" s="1593" t="str">
        <f>IF(H50=0," ",H50/$X$12*$W$7)</f>
        <v xml:space="preserve"> </v>
      </c>
      <c r="I51" s="1577"/>
      <c r="J51" s="1578" t="str">
        <f>IF(J50=0," ",J50*$W$10*1000)</f>
        <v xml:space="preserve"> </v>
      </c>
      <c r="K51" s="1578"/>
      <c r="L51" s="1578" t="str">
        <f>IF(L50=0," ",L50*$W$11*1000)</f>
        <v xml:space="preserve"> </v>
      </c>
      <c r="M51" s="1578"/>
      <c r="N51" s="1677" t="str">
        <f>IF(N50=0,"",0)</f>
        <v/>
      </c>
      <c r="O51" s="1678"/>
      <c r="P51" s="1578">
        <f>SUM(D51:O51)</f>
        <v>0</v>
      </c>
      <c r="Q51" s="1679"/>
      <c r="R51" s="1576" t="str">
        <f>IF(R50=0," ",R50*$W$5)</f>
        <v xml:space="preserve"> </v>
      </c>
      <c r="S51" s="1577"/>
      <c r="T51" s="1578" t="str">
        <f>IF(T50=0," ",T50*$W$6)</f>
        <v xml:space="preserve"> </v>
      </c>
      <c r="U51" s="1578"/>
      <c r="V51" s="1593" t="str">
        <f>IF(V50=0," ",V50/$X$12*$W$7)</f>
        <v xml:space="preserve"> </v>
      </c>
      <c r="W51" s="1577"/>
      <c r="X51" s="1578" t="str">
        <f>IF(X50=0," ",X50*$W$10*1000)</f>
        <v xml:space="preserve"> </v>
      </c>
      <c r="Y51" s="1578"/>
      <c r="Z51" s="1578" t="str">
        <f>IF(Z50=0," ",Z50*$W$11*1000)</f>
        <v xml:space="preserve"> </v>
      </c>
      <c r="AA51" s="1578"/>
      <c r="AB51" s="1677" t="str">
        <f>IF(AB50=0,"",0)</f>
        <v/>
      </c>
      <c r="AC51" s="1678"/>
      <c r="AD51" s="1578">
        <f>SUM(R51:AC51)</f>
        <v>0</v>
      </c>
      <c r="AE51" s="1679"/>
      <c r="AF51" s="1685">
        <f>P51-AD51</f>
        <v>0</v>
      </c>
      <c r="AG51" s="1577"/>
      <c r="AH51" s="1657"/>
      <c r="AI51" s="1658"/>
      <c r="AN51" s="1611"/>
      <c r="AO51" s="1603"/>
      <c r="AP51" s="1574" t="s">
        <v>564</v>
      </c>
      <c r="AQ51" s="1575"/>
      <c r="AR51" s="1576" t="e">
        <f t="shared" si="4"/>
        <v>#VALUE!</v>
      </c>
      <c r="AS51" s="1577"/>
      <c r="AT51" s="1578" t="e">
        <f t="shared" si="5"/>
        <v>#VALUE!</v>
      </c>
      <c r="AU51" s="1578"/>
      <c r="AV51" s="1593" t="e">
        <f t="shared" si="6"/>
        <v>#VALUE!</v>
      </c>
      <c r="AW51" s="1577"/>
      <c r="AX51" s="1578" t="e">
        <f t="shared" si="7"/>
        <v>#VALUE!</v>
      </c>
      <c r="AY51" s="1578"/>
      <c r="AZ51" s="1578" t="e">
        <f t="shared" si="8"/>
        <v>#VALUE!</v>
      </c>
      <c r="BA51" s="1578"/>
      <c r="BB51" s="1577" t="e">
        <f t="shared" si="9"/>
        <v>#VALUE!</v>
      </c>
      <c r="BC51" s="1593"/>
      <c r="BD51" s="1578" t="e">
        <f>SUM(AR51:BC51)</f>
        <v>#VALUE!</v>
      </c>
      <c r="BE51" s="1579"/>
    </row>
    <row r="52" spans="1:57" s="156" customFormat="1" ht="21.9" customHeight="1">
      <c r="A52" s="1612"/>
      <c r="B52" s="1580" t="s">
        <v>565</v>
      </c>
      <c r="C52" s="1581"/>
      <c r="D52" s="1668" t="str">
        <f>IF(D50=0," ",D50*$Y$5)</f>
        <v xml:space="preserve"> </v>
      </c>
      <c r="E52" s="1669"/>
      <c r="F52" s="1662" t="str">
        <f>IF(F50=0," ",F50*$Y$5)</f>
        <v xml:space="preserve"> </v>
      </c>
      <c r="G52" s="1663"/>
      <c r="H52" s="1662" t="str">
        <f>IF(H50=0," ",H50/$X$12*$Y$7)</f>
        <v xml:space="preserve"> </v>
      </c>
      <c r="I52" s="1663"/>
      <c r="J52" s="1662" t="str">
        <f>IF(J50=0," ",J50*$Y$10*1000)</f>
        <v xml:space="preserve"> </v>
      </c>
      <c r="K52" s="1663"/>
      <c r="L52" s="1662" t="str">
        <f>IF(L50=0," ",L50*$Y$11*1000)</f>
        <v xml:space="preserve"> </v>
      </c>
      <c r="M52" s="1663"/>
      <c r="N52" s="1662" t="str">
        <f>IF(N50=0,"",N50*($Y$8+$Y$9))</f>
        <v/>
      </c>
      <c r="O52" s="1663"/>
      <c r="P52" s="1662">
        <f>SUM(D52:O52)</f>
        <v>0</v>
      </c>
      <c r="Q52" s="1664"/>
      <c r="R52" s="1668" t="str">
        <f>IF(R50=0," ",R50*$Y$5)</f>
        <v xml:space="preserve"> </v>
      </c>
      <c r="S52" s="1669"/>
      <c r="T52" s="1662" t="str">
        <f>IF(T50=0," ",T50*$Y$5)</f>
        <v xml:space="preserve"> </v>
      </c>
      <c r="U52" s="1663"/>
      <c r="V52" s="1662" t="str">
        <f>IF(V50=0," ",V50/$X$12*$Y$7)</f>
        <v xml:space="preserve"> </v>
      </c>
      <c r="W52" s="1663"/>
      <c r="X52" s="1662" t="str">
        <f>IF(X50=0," ",X50*$Y$10*1000)</f>
        <v xml:space="preserve"> </v>
      </c>
      <c r="Y52" s="1663"/>
      <c r="Z52" s="1662" t="str">
        <f>IF(Z50=0," ",Z50*$Y$11*1000)</f>
        <v xml:space="preserve"> </v>
      </c>
      <c r="AA52" s="1663"/>
      <c r="AB52" s="1662" t="str">
        <f>IF(AB50=0,"",AB50*($Y$8+$Y$9))</f>
        <v/>
      </c>
      <c r="AC52" s="1663"/>
      <c r="AD52" s="1662">
        <f>SUM(R52:AC52)</f>
        <v>0</v>
      </c>
      <c r="AE52" s="1664"/>
      <c r="AF52" s="1665">
        <f>P52-AD52</f>
        <v>0</v>
      </c>
      <c r="AG52" s="1584"/>
      <c r="AH52" s="1666"/>
      <c r="AI52" s="1667"/>
      <c r="AN52" s="1612"/>
      <c r="AO52" s="1604"/>
      <c r="AP52" s="1580" t="s">
        <v>565</v>
      </c>
      <c r="AQ52" s="1581"/>
      <c r="AR52" s="1582" t="e">
        <f t="shared" si="4"/>
        <v>#VALUE!</v>
      </c>
      <c r="AS52" s="1583"/>
      <c r="AT52" s="1584" t="e">
        <f t="shared" si="5"/>
        <v>#VALUE!</v>
      </c>
      <c r="AU52" s="1585"/>
      <c r="AV52" s="1584" t="e">
        <f t="shared" si="6"/>
        <v>#VALUE!</v>
      </c>
      <c r="AW52" s="1585"/>
      <c r="AX52" s="1584" t="e">
        <f t="shared" si="7"/>
        <v>#VALUE!</v>
      </c>
      <c r="AY52" s="1585"/>
      <c r="AZ52" s="1584" t="e">
        <f t="shared" si="8"/>
        <v>#VALUE!</v>
      </c>
      <c r="BA52" s="1585"/>
      <c r="BB52" s="1584" t="e">
        <f t="shared" si="9"/>
        <v>#VALUE!</v>
      </c>
      <c r="BC52" s="1585"/>
      <c r="BD52" s="1584" t="e">
        <f>SUM(AR52:BC52)</f>
        <v>#VALUE!</v>
      </c>
      <c r="BE52" s="1586"/>
    </row>
    <row r="53" spans="1:57" s="156" customFormat="1" ht="21.9" customHeight="1">
      <c r="A53" s="1610">
        <v>8</v>
      </c>
      <c r="B53" s="1605" t="s">
        <v>500</v>
      </c>
      <c r="C53" s="1606"/>
      <c r="D53" s="1598"/>
      <c r="E53" s="1599"/>
      <c r="F53" s="1600"/>
      <c r="G53" s="1600"/>
      <c r="H53" s="1600"/>
      <c r="I53" s="1600"/>
      <c r="J53" s="1600"/>
      <c r="K53" s="1600"/>
      <c r="L53" s="1600"/>
      <c r="M53" s="1600"/>
      <c r="N53" s="1607"/>
      <c r="O53" s="1607"/>
      <c r="P53" s="1607">
        <f>SUM(D53:O53)</f>
        <v>0</v>
      </c>
      <c r="Q53" s="1693"/>
      <c r="R53" s="1687"/>
      <c r="S53" s="1688"/>
      <c r="T53" s="1689"/>
      <c r="U53" s="1689"/>
      <c r="V53" s="1600"/>
      <c r="W53" s="1600"/>
      <c r="X53" s="1690"/>
      <c r="Y53" s="1691"/>
      <c r="Z53" s="1690"/>
      <c r="AA53" s="1691"/>
      <c r="AB53" s="1692"/>
      <c r="AC53" s="1692"/>
      <c r="AD53" s="1607">
        <f>SUM(R53:AC53)</f>
        <v>0</v>
      </c>
      <c r="AE53" s="1693"/>
      <c r="AF53" s="1694">
        <f>P53-AD53</f>
        <v>0</v>
      </c>
      <c r="AG53" s="1695"/>
      <c r="AH53" s="1673"/>
      <c r="AI53" s="1674"/>
      <c r="AN53" s="1610">
        <v>8</v>
      </c>
      <c r="AO53" s="1602">
        <f>B14</f>
        <v>0</v>
      </c>
      <c r="AP53" s="1605" t="s">
        <v>500</v>
      </c>
      <c r="AQ53" s="1606"/>
      <c r="AR53" s="1598">
        <f t="shared" si="4"/>
        <v>0</v>
      </c>
      <c r="AS53" s="1599"/>
      <c r="AT53" s="1600">
        <f t="shared" si="5"/>
        <v>0</v>
      </c>
      <c r="AU53" s="1600"/>
      <c r="AV53" s="1600">
        <f t="shared" si="6"/>
        <v>0</v>
      </c>
      <c r="AW53" s="1600"/>
      <c r="AX53" s="1600">
        <f t="shared" si="7"/>
        <v>0</v>
      </c>
      <c r="AY53" s="1600"/>
      <c r="AZ53" s="1600">
        <f t="shared" si="8"/>
        <v>0</v>
      </c>
      <c r="BA53" s="1600"/>
      <c r="BB53" s="1607">
        <f t="shared" si="9"/>
        <v>0</v>
      </c>
      <c r="BC53" s="1607"/>
      <c r="BD53" s="1607">
        <f>SUM(AR53:BC53)</f>
        <v>0</v>
      </c>
      <c r="BE53" s="1608"/>
    </row>
    <row r="54" spans="1:57" s="156" customFormat="1" ht="21.9" customHeight="1">
      <c r="A54" s="1611"/>
      <c r="B54" s="1596" t="s">
        <v>792</v>
      </c>
      <c r="C54" s="1597"/>
      <c r="D54" s="1686"/>
      <c r="E54" s="1681"/>
      <c r="F54" s="1680"/>
      <c r="G54" s="1680"/>
      <c r="H54" s="1680"/>
      <c r="I54" s="1680"/>
      <c r="J54" s="1680"/>
      <c r="K54" s="1680"/>
      <c r="L54" s="1680"/>
      <c r="M54" s="1680"/>
      <c r="N54" s="1683"/>
      <c r="O54" s="1683"/>
      <c r="P54" s="1594" t="s">
        <v>427</v>
      </c>
      <c r="Q54" s="1684"/>
      <c r="R54" s="1686"/>
      <c r="S54" s="1681"/>
      <c r="T54" s="1680"/>
      <c r="U54" s="1680"/>
      <c r="V54" s="1680"/>
      <c r="W54" s="1680"/>
      <c r="X54" s="1681"/>
      <c r="Y54" s="1682"/>
      <c r="Z54" s="1681"/>
      <c r="AA54" s="1682"/>
      <c r="AB54" s="1683"/>
      <c r="AC54" s="1683"/>
      <c r="AD54" s="1594" t="s">
        <v>427</v>
      </c>
      <c r="AE54" s="1684"/>
      <c r="AF54" s="1660" t="s">
        <v>427</v>
      </c>
      <c r="AG54" s="1661"/>
      <c r="AH54" s="1675"/>
      <c r="AI54" s="1676"/>
      <c r="AN54" s="1611"/>
      <c r="AO54" s="1603"/>
      <c r="AP54" s="1596" t="s">
        <v>501</v>
      </c>
      <c r="AQ54" s="1597"/>
      <c r="AR54" s="1576">
        <f t="shared" si="4"/>
        <v>0</v>
      </c>
      <c r="AS54" s="1577"/>
      <c r="AT54" s="1578">
        <f t="shared" si="5"/>
        <v>0</v>
      </c>
      <c r="AU54" s="1578"/>
      <c r="AV54" s="1578">
        <f t="shared" si="6"/>
        <v>0</v>
      </c>
      <c r="AW54" s="1578"/>
      <c r="AX54" s="1578">
        <f t="shared" si="7"/>
        <v>0</v>
      </c>
      <c r="AY54" s="1578"/>
      <c r="AZ54" s="1578">
        <f t="shared" si="8"/>
        <v>0</v>
      </c>
      <c r="BA54" s="1578"/>
      <c r="BB54" s="1609">
        <f t="shared" si="9"/>
        <v>0</v>
      </c>
      <c r="BC54" s="1609"/>
      <c r="BD54" s="1594" t="s">
        <v>427</v>
      </c>
      <c r="BE54" s="1595"/>
    </row>
    <row r="55" spans="1:57" s="156" customFormat="1" ht="21.9" customHeight="1">
      <c r="A55" s="1611"/>
      <c r="B55" s="1574" t="s">
        <v>564</v>
      </c>
      <c r="C55" s="1575"/>
      <c r="D55" s="1576" t="str">
        <f>IF(D54=0," ",D54*$W$5)</f>
        <v xml:space="preserve"> </v>
      </c>
      <c r="E55" s="1577"/>
      <c r="F55" s="1578" t="str">
        <f>IF(F54=0," ",F54*$W$6)</f>
        <v xml:space="preserve"> </v>
      </c>
      <c r="G55" s="1578"/>
      <c r="H55" s="1593" t="str">
        <f>IF(H54=0," ",H54/$X$12*$W$7)</f>
        <v xml:space="preserve"> </v>
      </c>
      <c r="I55" s="1577"/>
      <c r="J55" s="1578" t="str">
        <f>IF(J54=0," ",J54*$W$10*1000)</f>
        <v xml:space="preserve"> </v>
      </c>
      <c r="K55" s="1578"/>
      <c r="L55" s="1578" t="str">
        <f>IF(L54=0," ",L54*$W$11*1000)</f>
        <v xml:space="preserve"> </v>
      </c>
      <c r="M55" s="1578"/>
      <c r="N55" s="1677" t="str">
        <f>IF(N54=0,"",0)</f>
        <v/>
      </c>
      <c r="O55" s="1678"/>
      <c r="P55" s="1578">
        <f>SUM(D55:O55)</f>
        <v>0</v>
      </c>
      <c r="Q55" s="1679"/>
      <c r="R55" s="1576" t="str">
        <f>IF(R54=0," ",R54*$W$5)</f>
        <v xml:space="preserve"> </v>
      </c>
      <c r="S55" s="1577"/>
      <c r="T55" s="1578" t="str">
        <f>IF(T54=0," ",T54*$W$6)</f>
        <v xml:space="preserve"> </v>
      </c>
      <c r="U55" s="1578"/>
      <c r="V55" s="1593" t="str">
        <f>IF(V54=0," ",V54/$X$12*$W$7)</f>
        <v xml:space="preserve"> </v>
      </c>
      <c r="W55" s="1577"/>
      <c r="X55" s="1578" t="str">
        <f>IF(X54=0," ",X54*$W$10*1000)</f>
        <v xml:space="preserve"> </v>
      </c>
      <c r="Y55" s="1578"/>
      <c r="Z55" s="1578" t="str">
        <f>IF(Z54=0," ",Z54*$W$11*1000)</f>
        <v xml:space="preserve"> </v>
      </c>
      <c r="AA55" s="1578"/>
      <c r="AB55" s="1677" t="str">
        <f>IF(AB54=0,"",0)</f>
        <v/>
      </c>
      <c r="AC55" s="1678"/>
      <c r="AD55" s="1578">
        <f>SUM(R55:AC55)</f>
        <v>0</v>
      </c>
      <c r="AE55" s="1679"/>
      <c r="AF55" s="1685">
        <f>P55-AD55</f>
        <v>0</v>
      </c>
      <c r="AG55" s="1577"/>
      <c r="AH55" s="1657"/>
      <c r="AI55" s="1658"/>
      <c r="AN55" s="1611"/>
      <c r="AO55" s="1603"/>
      <c r="AP55" s="1574" t="s">
        <v>564</v>
      </c>
      <c r="AQ55" s="1575"/>
      <c r="AR55" s="1576" t="e">
        <f t="shared" si="4"/>
        <v>#VALUE!</v>
      </c>
      <c r="AS55" s="1577"/>
      <c r="AT55" s="1578" t="e">
        <f t="shared" si="5"/>
        <v>#VALUE!</v>
      </c>
      <c r="AU55" s="1578"/>
      <c r="AV55" s="1593" t="e">
        <f t="shared" si="6"/>
        <v>#VALUE!</v>
      </c>
      <c r="AW55" s="1577"/>
      <c r="AX55" s="1578" t="e">
        <f t="shared" si="7"/>
        <v>#VALUE!</v>
      </c>
      <c r="AY55" s="1578"/>
      <c r="AZ55" s="1578" t="e">
        <f t="shared" si="8"/>
        <v>#VALUE!</v>
      </c>
      <c r="BA55" s="1578"/>
      <c r="BB55" s="1577" t="e">
        <f t="shared" si="9"/>
        <v>#VALUE!</v>
      </c>
      <c r="BC55" s="1593"/>
      <c r="BD55" s="1578" t="e">
        <f>SUM(AR55:BC55)</f>
        <v>#VALUE!</v>
      </c>
      <c r="BE55" s="1579"/>
    </row>
    <row r="56" spans="1:57" s="156" customFormat="1" ht="21.9" customHeight="1">
      <c r="A56" s="1612"/>
      <c r="B56" s="1698" t="s">
        <v>565</v>
      </c>
      <c r="C56" s="1699"/>
      <c r="D56" s="1668" t="str">
        <f>IF(D54=0," ",D54*$Y$5)</f>
        <v xml:space="preserve"> </v>
      </c>
      <c r="E56" s="1669"/>
      <c r="F56" s="1662" t="str">
        <f>IF(F54=0," ",F54*$Y$5)</f>
        <v xml:space="preserve"> </v>
      </c>
      <c r="G56" s="1663"/>
      <c r="H56" s="1662" t="str">
        <f>IF(H54=0," ",H54/$X$12*$Y$7)</f>
        <v xml:space="preserve"> </v>
      </c>
      <c r="I56" s="1663"/>
      <c r="J56" s="1662" t="str">
        <f>IF(J54=0," ",J54*$Y$10*1000)</f>
        <v xml:space="preserve"> </v>
      </c>
      <c r="K56" s="1663"/>
      <c r="L56" s="1662" t="str">
        <f>IF(L54=0," ",L54*$Y$11*1000)</f>
        <v xml:space="preserve"> </v>
      </c>
      <c r="M56" s="1663"/>
      <c r="N56" s="1662" t="str">
        <f>IF(N54=0,"",N54*($Y$8+$Y$9))</f>
        <v/>
      </c>
      <c r="O56" s="1663"/>
      <c r="P56" s="1662">
        <f>SUM(D56:O56)</f>
        <v>0</v>
      </c>
      <c r="Q56" s="1664"/>
      <c r="R56" s="1668" t="str">
        <f>IF(R54=0," ",R54*$Y$5)</f>
        <v xml:space="preserve"> </v>
      </c>
      <c r="S56" s="1669"/>
      <c r="T56" s="1662" t="str">
        <f>IF(T54=0," ",T54*$Y$5)</f>
        <v xml:space="preserve"> </v>
      </c>
      <c r="U56" s="1663"/>
      <c r="V56" s="1662" t="str">
        <f>IF(V54=0," ",V54/$X$12*$Y$7)</f>
        <v xml:space="preserve"> </v>
      </c>
      <c r="W56" s="1663"/>
      <c r="X56" s="1662" t="str">
        <f>IF(X54=0," ",X54*$Y$10*1000)</f>
        <v xml:space="preserve"> </v>
      </c>
      <c r="Y56" s="1663"/>
      <c r="Z56" s="1662" t="str">
        <f>IF(Z54=0," ",Z54*$Y$11*1000)</f>
        <v xml:space="preserve"> </v>
      </c>
      <c r="AA56" s="1663"/>
      <c r="AB56" s="1662" t="str">
        <f>IF(AB54=0,"",AB54*($Y$8+$Y$9))</f>
        <v/>
      </c>
      <c r="AC56" s="1663"/>
      <c r="AD56" s="1662">
        <f>SUM(R56:AC56)</f>
        <v>0</v>
      </c>
      <c r="AE56" s="1664"/>
      <c r="AF56" s="1665">
        <f>P56-AD56</f>
        <v>0</v>
      </c>
      <c r="AG56" s="1584"/>
      <c r="AH56" s="1666"/>
      <c r="AI56" s="1667"/>
      <c r="AN56" s="1612"/>
      <c r="AO56" s="1604"/>
      <c r="AP56" s="1580" t="s">
        <v>565</v>
      </c>
      <c r="AQ56" s="1581"/>
      <c r="AR56" s="1582" t="e">
        <f t="shared" si="4"/>
        <v>#VALUE!</v>
      </c>
      <c r="AS56" s="1583"/>
      <c r="AT56" s="1584" t="e">
        <f t="shared" si="5"/>
        <v>#VALUE!</v>
      </c>
      <c r="AU56" s="1585"/>
      <c r="AV56" s="1584" t="e">
        <f t="shared" si="6"/>
        <v>#VALUE!</v>
      </c>
      <c r="AW56" s="1585"/>
      <c r="AX56" s="1584" t="e">
        <f t="shared" si="7"/>
        <v>#VALUE!</v>
      </c>
      <c r="AY56" s="1585"/>
      <c r="AZ56" s="1584" t="e">
        <f t="shared" si="8"/>
        <v>#VALUE!</v>
      </c>
      <c r="BA56" s="1585"/>
      <c r="BB56" s="1584" t="e">
        <f t="shared" si="9"/>
        <v>#VALUE!</v>
      </c>
      <c r="BC56" s="1585"/>
      <c r="BD56" s="1584" t="e">
        <f>SUM(AR56:BC56)</f>
        <v>#VALUE!</v>
      </c>
      <c r="BE56" s="1586"/>
    </row>
    <row r="57" spans="1:57" s="156" customFormat="1" ht="21.9" customHeight="1">
      <c r="A57" s="1610">
        <v>9</v>
      </c>
      <c r="B57" s="1696" t="s">
        <v>500</v>
      </c>
      <c r="C57" s="1697"/>
      <c r="D57" s="1687"/>
      <c r="E57" s="1688"/>
      <c r="F57" s="1689"/>
      <c r="G57" s="1689"/>
      <c r="H57" s="1689"/>
      <c r="I57" s="1689"/>
      <c r="J57" s="1689"/>
      <c r="K57" s="1689"/>
      <c r="L57" s="1689"/>
      <c r="M57" s="1689"/>
      <c r="N57" s="1692"/>
      <c r="O57" s="1692"/>
      <c r="P57" s="1607">
        <f>SUM(D57:O57)</f>
        <v>0</v>
      </c>
      <c r="Q57" s="1693"/>
      <c r="R57" s="1687"/>
      <c r="S57" s="1688"/>
      <c r="T57" s="1689"/>
      <c r="U57" s="1689"/>
      <c r="V57" s="1689"/>
      <c r="W57" s="1689"/>
      <c r="X57" s="1690"/>
      <c r="Y57" s="1691"/>
      <c r="Z57" s="1690"/>
      <c r="AA57" s="1691"/>
      <c r="AB57" s="1692"/>
      <c r="AC57" s="1692"/>
      <c r="AD57" s="1607">
        <f>SUM(R57:AC57)</f>
        <v>0</v>
      </c>
      <c r="AE57" s="1693"/>
      <c r="AF57" s="1694">
        <f>P57-AD57</f>
        <v>0</v>
      </c>
      <c r="AG57" s="1695"/>
      <c r="AH57" s="1673"/>
      <c r="AI57" s="1674"/>
      <c r="AN57" s="1610">
        <v>9</v>
      </c>
      <c r="AO57" s="1602">
        <f>B15</f>
        <v>0</v>
      </c>
      <c r="AP57" s="1605" t="s">
        <v>500</v>
      </c>
      <c r="AQ57" s="1606"/>
      <c r="AR57" s="1598">
        <f t="shared" si="4"/>
        <v>0</v>
      </c>
      <c r="AS57" s="1599"/>
      <c r="AT57" s="1600">
        <f t="shared" si="5"/>
        <v>0</v>
      </c>
      <c r="AU57" s="1600"/>
      <c r="AV57" s="1600">
        <f t="shared" si="6"/>
        <v>0</v>
      </c>
      <c r="AW57" s="1600"/>
      <c r="AX57" s="1600">
        <f t="shared" si="7"/>
        <v>0</v>
      </c>
      <c r="AY57" s="1600"/>
      <c r="AZ57" s="1600">
        <f t="shared" si="8"/>
        <v>0</v>
      </c>
      <c r="BA57" s="1600"/>
      <c r="BB57" s="1607">
        <f t="shared" si="9"/>
        <v>0</v>
      </c>
      <c r="BC57" s="1607"/>
      <c r="BD57" s="1607">
        <f>SUM(AR57:BC57)</f>
        <v>0</v>
      </c>
      <c r="BE57" s="1608"/>
    </row>
    <row r="58" spans="1:57" s="156" customFormat="1" ht="21.9" customHeight="1">
      <c r="A58" s="1611"/>
      <c r="B58" s="1596" t="s">
        <v>792</v>
      </c>
      <c r="C58" s="1597"/>
      <c r="D58" s="1686"/>
      <c r="E58" s="1681"/>
      <c r="F58" s="1680"/>
      <c r="G58" s="1680"/>
      <c r="H58" s="1680"/>
      <c r="I58" s="1680"/>
      <c r="J58" s="1680"/>
      <c r="K58" s="1680"/>
      <c r="L58" s="1680"/>
      <c r="M58" s="1680"/>
      <c r="N58" s="1683"/>
      <c r="O58" s="1683"/>
      <c r="P58" s="1594" t="s">
        <v>427</v>
      </c>
      <c r="Q58" s="1684"/>
      <c r="R58" s="1686"/>
      <c r="S58" s="1681"/>
      <c r="T58" s="1680"/>
      <c r="U58" s="1680"/>
      <c r="V58" s="1680"/>
      <c r="W58" s="1680"/>
      <c r="X58" s="1681"/>
      <c r="Y58" s="1682"/>
      <c r="Z58" s="1681"/>
      <c r="AA58" s="1682"/>
      <c r="AB58" s="1683"/>
      <c r="AC58" s="1683"/>
      <c r="AD58" s="1594" t="s">
        <v>427</v>
      </c>
      <c r="AE58" s="1684"/>
      <c r="AF58" s="1660" t="s">
        <v>427</v>
      </c>
      <c r="AG58" s="1661"/>
      <c r="AH58" s="1675"/>
      <c r="AI58" s="1676"/>
      <c r="AN58" s="1611"/>
      <c r="AO58" s="1603"/>
      <c r="AP58" s="1596" t="s">
        <v>501</v>
      </c>
      <c r="AQ58" s="1597"/>
      <c r="AR58" s="1576">
        <f t="shared" si="4"/>
        <v>0</v>
      </c>
      <c r="AS58" s="1577"/>
      <c r="AT58" s="1578">
        <f t="shared" si="5"/>
        <v>0</v>
      </c>
      <c r="AU58" s="1578"/>
      <c r="AV58" s="1578">
        <f t="shared" si="6"/>
        <v>0</v>
      </c>
      <c r="AW58" s="1578"/>
      <c r="AX58" s="1578">
        <f t="shared" si="7"/>
        <v>0</v>
      </c>
      <c r="AY58" s="1578"/>
      <c r="AZ58" s="1578">
        <f t="shared" si="8"/>
        <v>0</v>
      </c>
      <c r="BA58" s="1578"/>
      <c r="BB58" s="1609">
        <f t="shared" si="9"/>
        <v>0</v>
      </c>
      <c r="BC58" s="1609"/>
      <c r="BD58" s="1594" t="s">
        <v>427</v>
      </c>
      <c r="BE58" s="1595"/>
    </row>
    <row r="59" spans="1:57" s="156" customFormat="1" ht="21.9" customHeight="1">
      <c r="A59" s="1611"/>
      <c r="B59" s="1574" t="s">
        <v>564</v>
      </c>
      <c r="C59" s="1575"/>
      <c r="D59" s="1576" t="str">
        <f>IF(D58=0," ",D58*$W$5)</f>
        <v xml:space="preserve"> </v>
      </c>
      <c r="E59" s="1577"/>
      <c r="F59" s="1578" t="str">
        <f>IF(F58=0," ",F58*$W$6)</f>
        <v xml:space="preserve"> </v>
      </c>
      <c r="G59" s="1578"/>
      <c r="H59" s="1593" t="str">
        <f>IF(H58=0," ",H58/$X$12*$W$7)</f>
        <v xml:space="preserve"> </v>
      </c>
      <c r="I59" s="1577"/>
      <c r="J59" s="1578" t="str">
        <f>IF(J58=0," ",J58*$W$10*1000)</f>
        <v xml:space="preserve"> </v>
      </c>
      <c r="K59" s="1578"/>
      <c r="L59" s="1578" t="str">
        <f>IF(L58=0," ",L58*$W$11*1000)</f>
        <v xml:space="preserve"> </v>
      </c>
      <c r="M59" s="1578"/>
      <c r="N59" s="1677" t="str">
        <f>IF(N58=0,"",0)</f>
        <v/>
      </c>
      <c r="O59" s="1678"/>
      <c r="P59" s="1578">
        <f>SUM(D59:O59)</f>
        <v>0</v>
      </c>
      <c r="Q59" s="1679"/>
      <c r="R59" s="1576" t="str">
        <f>IF(R58=0," ",R58*$W$5)</f>
        <v xml:space="preserve"> </v>
      </c>
      <c r="S59" s="1577"/>
      <c r="T59" s="1578" t="str">
        <f>IF(T58=0," ",T58*$W$6)</f>
        <v xml:space="preserve"> </v>
      </c>
      <c r="U59" s="1578"/>
      <c r="V59" s="1593" t="str">
        <f>IF(V58=0," ",V58/$X$12*$W$7)</f>
        <v xml:space="preserve"> </v>
      </c>
      <c r="W59" s="1577"/>
      <c r="X59" s="1578" t="str">
        <f>IF(X58=0," ",X58*$W$10*1000)</f>
        <v xml:space="preserve"> </v>
      </c>
      <c r="Y59" s="1578"/>
      <c r="Z59" s="1578" t="str">
        <f>IF(Z58=0," ",Z58*$W$11*1000)</f>
        <v xml:space="preserve"> </v>
      </c>
      <c r="AA59" s="1578"/>
      <c r="AB59" s="1677" t="str">
        <f>IF(AB58=0,"",0)</f>
        <v/>
      </c>
      <c r="AC59" s="1678"/>
      <c r="AD59" s="1578">
        <f>SUM(R59:AC59)</f>
        <v>0</v>
      </c>
      <c r="AE59" s="1679"/>
      <c r="AF59" s="1685">
        <f>P59-AD59</f>
        <v>0</v>
      </c>
      <c r="AG59" s="1577"/>
      <c r="AH59" s="1657"/>
      <c r="AI59" s="1658"/>
      <c r="AN59" s="1611"/>
      <c r="AO59" s="1603"/>
      <c r="AP59" s="1574" t="s">
        <v>564</v>
      </c>
      <c r="AQ59" s="1575"/>
      <c r="AR59" s="1576" t="e">
        <f t="shared" si="4"/>
        <v>#VALUE!</v>
      </c>
      <c r="AS59" s="1577"/>
      <c r="AT59" s="1578" t="e">
        <f t="shared" si="5"/>
        <v>#VALUE!</v>
      </c>
      <c r="AU59" s="1578"/>
      <c r="AV59" s="1593" t="e">
        <f t="shared" si="6"/>
        <v>#VALUE!</v>
      </c>
      <c r="AW59" s="1577"/>
      <c r="AX59" s="1578" t="e">
        <f t="shared" si="7"/>
        <v>#VALUE!</v>
      </c>
      <c r="AY59" s="1578"/>
      <c r="AZ59" s="1578" t="e">
        <f t="shared" si="8"/>
        <v>#VALUE!</v>
      </c>
      <c r="BA59" s="1578"/>
      <c r="BB59" s="1577" t="e">
        <f t="shared" si="9"/>
        <v>#VALUE!</v>
      </c>
      <c r="BC59" s="1593"/>
      <c r="BD59" s="1578" t="e">
        <f>SUM(AR59:BC59)</f>
        <v>#VALUE!</v>
      </c>
      <c r="BE59" s="1579"/>
    </row>
    <row r="60" spans="1:57" s="156" customFormat="1" ht="21.9" customHeight="1">
      <c r="A60" s="1612"/>
      <c r="B60" s="1580" t="s">
        <v>565</v>
      </c>
      <c r="C60" s="1581"/>
      <c r="D60" s="1668" t="str">
        <f>IF(D58=0," ",D58*$Y$5)</f>
        <v xml:space="preserve"> </v>
      </c>
      <c r="E60" s="1669"/>
      <c r="F60" s="1662" t="str">
        <f>IF(F58=0," ",F58*$Y$5)</f>
        <v xml:space="preserve"> </v>
      </c>
      <c r="G60" s="1663"/>
      <c r="H60" s="1662" t="str">
        <f>IF(H58=0," ",H58/$X$12*$Y$7)</f>
        <v xml:space="preserve"> </v>
      </c>
      <c r="I60" s="1663"/>
      <c r="J60" s="1662" t="str">
        <f>IF(J58=0," ",J58*$Y$10*1000)</f>
        <v xml:space="preserve"> </v>
      </c>
      <c r="K60" s="1663"/>
      <c r="L60" s="1662" t="str">
        <f>IF(L58=0," ",L58*$Y$11*1000)</f>
        <v xml:space="preserve"> </v>
      </c>
      <c r="M60" s="1663"/>
      <c r="N60" s="1662" t="str">
        <f>IF(N58=0,"",N58*($Y$8+$Y$9))</f>
        <v/>
      </c>
      <c r="O60" s="1663"/>
      <c r="P60" s="1662">
        <f>SUM(D60:O60)</f>
        <v>0</v>
      </c>
      <c r="Q60" s="1664"/>
      <c r="R60" s="1668" t="str">
        <f>IF(R58=0," ",R58*$Y$5)</f>
        <v xml:space="preserve"> </v>
      </c>
      <c r="S60" s="1669"/>
      <c r="T60" s="1662" t="str">
        <f>IF(T58=0," ",T58*$Y$5)</f>
        <v xml:space="preserve"> </v>
      </c>
      <c r="U60" s="1663"/>
      <c r="V60" s="1662" t="str">
        <f>IF(V58=0," ",V58/$X$12*$Y$7)</f>
        <v xml:space="preserve"> </v>
      </c>
      <c r="W60" s="1663"/>
      <c r="X60" s="1662" t="str">
        <f>IF(X58=0," ",X58*$Y$10*1000)</f>
        <v xml:space="preserve"> </v>
      </c>
      <c r="Y60" s="1663"/>
      <c r="Z60" s="1662" t="str">
        <f>IF(Z58=0," ",Z58*$Y$11*1000)</f>
        <v xml:space="preserve"> </v>
      </c>
      <c r="AA60" s="1663"/>
      <c r="AB60" s="1662" t="str">
        <f>IF(AB58=0,"",AB58*($Y$8+$Y$9))</f>
        <v/>
      </c>
      <c r="AC60" s="1663"/>
      <c r="AD60" s="1662">
        <f>SUM(R60:AC60)</f>
        <v>0</v>
      </c>
      <c r="AE60" s="1664"/>
      <c r="AF60" s="1665">
        <f>P60-AD60</f>
        <v>0</v>
      </c>
      <c r="AG60" s="1584"/>
      <c r="AH60" s="1666"/>
      <c r="AI60" s="1667"/>
      <c r="AN60" s="1612"/>
      <c r="AO60" s="1604"/>
      <c r="AP60" s="1580" t="s">
        <v>565</v>
      </c>
      <c r="AQ60" s="1581"/>
      <c r="AR60" s="1582" t="e">
        <f t="shared" si="4"/>
        <v>#VALUE!</v>
      </c>
      <c r="AS60" s="1583"/>
      <c r="AT60" s="1584" t="e">
        <f t="shared" si="5"/>
        <v>#VALUE!</v>
      </c>
      <c r="AU60" s="1585"/>
      <c r="AV60" s="1584" t="e">
        <f t="shared" si="6"/>
        <v>#VALUE!</v>
      </c>
      <c r="AW60" s="1585"/>
      <c r="AX60" s="1584" t="e">
        <f t="shared" si="7"/>
        <v>#VALUE!</v>
      </c>
      <c r="AY60" s="1585"/>
      <c r="AZ60" s="1584" t="e">
        <f t="shared" si="8"/>
        <v>#VALUE!</v>
      </c>
      <c r="BA60" s="1585"/>
      <c r="BB60" s="1584" t="e">
        <f t="shared" si="9"/>
        <v>#VALUE!</v>
      </c>
      <c r="BC60" s="1585"/>
      <c r="BD60" s="1584" t="e">
        <f>SUM(AR60:BC60)</f>
        <v>#VALUE!</v>
      </c>
      <c r="BE60" s="1586"/>
    </row>
    <row r="61" spans="1:57" s="156" customFormat="1" ht="21.9" customHeight="1">
      <c r="A61" s="1610">
        <v>10</v>
      </c>
      <c r="B61" s="1605" t="s">
        <v>500</v>
      </c>
      <c r="C61" s="1606"/>
      <c r="D61" s="1687"/>
      <c r="E61" s="1688"/>
      <c r="F61" s="1689"/>
      <c r="G61" s="1689"/>
      <c r="H61" s="1689"/>
      <c r="I61" s="1689"/>
      <c r="J61" s="1689"/>
      <c r="K61" s="1689"/>
      <c r="L61" s="1689"/>
      <c r="M61" s="1689"/>
      <c r="N61" s="1692"/>
      <c r="O61" s="1692"/>
      <c r="P61" s="1607">
        <f>SUM(D61:O61)</f>
        <v>0</v>
      </c>
      <c r="Q61" s="1693"/>
      <c r="R61" s="1687"/>
      <c r="S61" s="1688"/>
      <c r="T61" s="1689"/>
      <c r="U61" s="1689"/>
      <c r="V61" s="1689"/>
      <c r="W61" s="1689"/>
      <c r="X61" s="1690"/>
      <c r="Y61" s="1691"/>
      <c r="Z61" s="1690"/>
      <c r="AA61" s="1691"/>
      <c r="AB61" s="1692"/>
      <c r="AC61" s="1692"/>
      <c r="AD61" s="1607">
        <f>SUM(R61:AC61)</f>
        <v>0</v>
      </c>
      <c r="AE61" s="1693"/>
      <c r="AF61" s="1694">
        <f>P61-AD61</f>
        <v>0</v>
      </c>
      <c r="AG61" s="1695"/>
      <c r="AH61" s="1673"/>
      <c r="AI61" s="1674"/>
      <c r="AN61" s="1610">
        <v>10</v>
      </c>
      <c r="AO61" s="1602">
        <f>B16</f>
        <v>0</v>
      </c>
      <c r="AP61" s="1605" t="s">
        <v>500</v>
      </c>
      <c r="AQ61" s="1606"/>
      <c r="AR61" s="1598">
        <f t="shared" si="4"/>
        <v>0</v>
      </c>
      <c r="AS61" s="1599"/>
      <c r="AT61" s="1600">
        <f t="shared" si="5"/>
        <v>0</v>
      </c>
      <c r="AU61" s="1600"/>
      <c r="AV61" s="1600">
        <f t="shared" si="6"/>
        <v>0</v>
      </c>
      <c r="AW61" s="1600"/>
      <c r="AX61" s="1600">
        <f t="shared" si="7"/>
        <v>0</v>
      </c>
      <c r="AY61" s="1600"/>
      <c r="AZ61" s="1600">
        <f t="shared" si="8"/>
        <v>0</v>
      </c>
      <c r="BA61" s="1600"/>
      <c r="BB61" s="1607">
        <f t="shared" si="9"/>
        <v>0</v>
      </c>
      <c r="BC61" s="1607"/>
      <c r="BD61" s="1607">
        <f>SUM(AR61:BC61)</f>
        <v>0</v>
      </c>
      <c r="BE61" s="1608"/>
    </row>
    <row r="62" spans="1:57" s="156" customFormat="1" ht="21.9" customHeight="1">
      <c r="A62" s="1611"/>
      <c r="B62" s="1596" t="s">
        <v>792</v>
      </c>
      <c r="C62" s="1597"/>
      <c r="D62" s="1686"/>
      <c r="E62" s="1681"/>
      <c r="F62" s="1680"/>
      <c r="G62" s="1680"/>
      <c r="H62" s="1680"/>
      <c r="I62" s="1680"/>
      <c r="J62" s="1680"/>
      <c r="K62" s="1680"/>
      <c r="L62" s="1680"/>
      <c r="M62" s="1680"/>
      <c r="N62" s="1683"/>
      <c r="O62" s="1683"/>
      <c r="P62" s="1594" t="s">
        <v>427</v>
      </c>
      <c r="Q62" s="1684"/>
      <c r="R62" s="1686"/>
      <c r="S62" s="1681"/>
      <c r="T62" s="1680"/>
      <c r="U62" s="1680"/>
      <c r="V62" s="1680"/>
      <c r="W62" s="1680"/>
      <c r="X62" s="1681"/>
      <c r="Y62" s="1682"/>
      <c r="Z62" s="1681"/>
      <c r="AA62" s="1682"/>
      <c r="AB62" s="1683"/>
      <c r="AC62" s="1683"/>
      <c r="AD62" s="1594" t="s">
        <v>427</v>
      </c>
      <c r="AE62" s="1684"/>
      <c r="AF62" s="1660" t="s">
        <v>427</v>
      </c>
      <c r="AG62" s="1661"/>
      <c r="AH62" s="1675"/>
      <c r="AI62" s="1676"/>
      <c r="AN62" s="1611"/>
      <c r="AO62" s="1603"/>
      <c r="AP62" s="1596" t="s">
        <v>501</v>
      </c>
      <c r="AQ62" s="1597"/>
      <c r="AR62" s="1576">
        <f t="shared" si="4"/>
        <v>0</v>
      </c>
      <c r="AS62" s="1577"/>
      <c r="AT62" s="1578">
        <f t="shared" si="5"/>
        <v>0</v>
      </c>
      <c r="AU62" s="1578"/>
      <c r="AV62" s="1578">
        <f t="shared" si="6"/>
        <v>0</v>
      </c>
      <c r="AW62" s="1578"/>
      <c r="AX62" s="1578">
        <f t="shared" si="7"/>
        <v>0</v>
      </c>
      <c r="AY62" s="1578"/>
      <c r="AZ62" s="1578">
        <f t="shared" si="8"/>
        <v>0</v>
      </c>
      <c r="BA62" s="1578"/>
      <c r="BB62" s="1609">
        <f t="shared" si="9"/>
        <v>0</v>
      </c>
      <c r="BC62" s="1609"/>
      <c r="BD62" s="1594" t="s">
        <v>427</v>
      </c>
      <c r="BE62" s="1595"/>
    </row>
    <row r="63" spans="1:57" s="156" customFormat="1" ht="21.9" customHeight="1">
      <c r="A63" s="1611"/>
      <c r="B63" s="1574" t="s">
        <v>564</v>
      </c>
      <c r="C63" s="1575"/>
      <c r="D63" s="1576" t="str">
        <f>IF(D62=0," ",D62*$W$5)</f>
        <v xml:space="preserve"> </v>
      </c>
      <c r="E63" s="1577"/>
      <c r="F63" s="1578" t="str">
        <f>IF(F62=0," ",F62*$W$6)</f>
        <v xml:space="preserve"> </v>
      </c>
      <c r="G63" s="1578"/>
      <c r="H63" s="1593" t="str">
        <f>IF(H62=0," ",H62/$X$12*$W$7)</f>
        <v xml:space="preserve"> </v>
      </c>
      <c r="I63" s="1577"/>
      <c r="J63" s="1578" t="str">
        <f>IF(J62=0," ",J62*$W$10*1000)</f>
        <v xml:space="preserve"> </v>
      </c>
      <c r="K63" s="1578"/>
      <c r="L63" s="1578" t="str">
        <f>IF(L62=0," ",L62*$W$11*1000)</f>
        <v xml:space="preserve"> </v>
      </c>
      <c r="M63" s="1578"/>
      <c r="N63" s="1677" t="str">
        <f>IF(N62=0,"",0)</f>
        <v/>
      </c>
      <c r="O63" s="1678"/>
      <c r="P63" s="1578">
        <f>SUM(D63:O63)</f>
        <v>0</v>
      </c>
      <c r="Q63" s="1679"/>
      <c r="R63" s="1576" t="str">
        <f>IF(R62=0," ",R62*$W$5)</f>
        <v xml:space="preserve"> </v>
      </c>
      <c r="S63" s="1577"/>
      <c r="T63" s="1578" t="str">
        <f>IF(T62=0," ",T62*$W$6)</f>
        <v xml:space="preserve"> </v>
      </c>
      <c r="U63" s="1578"/>
      <c r="V63" s="1593" t="str">
        <f>IF(V62=0," ",V62/$X$12*$W$7)</f>
        <v xml:space="preserve"> </v>
      </c>
      <c r="W63" s="1577"/>
      <c r="X63" s="1578" t="str">
        <f>IF(X62=0," ",X62*$W$10*1000)</f>
        <v xml:space="preserve"> </v>
      </c>
      <c r="Y63" s="1578"/>
      <c r="Z63" s="1578" t="str">
        <f>IF(Z62=0," ",Z62*$W$11*1000)</f>
        <v xml:space="preserve"> </v>
      </c>
      <c r="AA63" s="1578"/>
      <c r="AB63" s="1677" t="str">
        <f>IF(AB62=0,"",0)</f>
        <v/>
      </c>
      <c r="AC63" s="1678"/>
      <c r="AD63" s="1578">
        <f>SUM(R63:AC63)</f>
        <v>0</v>
      </c>
      <c r="AE63" s="1679"/>
      <c r="AF63" s="1685">
        <f>P63-AD63</f>
        <v>0</v>
      </c>
      <c r="AG63" s="1577"/>
      <c r="AH63" s="1657"/>
      <c r="AI63" s="1658"/>
      <c r="AN63" s="1611"/>
      <c r="AO63" s="1603"/>
      <c r="AP63" s="1574" t="s">
        <v>564</v>
      </c>
      <c r="AQ63" s="1575"/>
      <c r="AR63" s="1576" t="e">
        <f t="shared" si="4"/>
        <v>#VALUE!</v>
      </c>
      <c r="AS63" s="1577"/>
      <c r="AT63" s="1578" t="e">
        <f t="shared" si="5"/>
        <v>#VALUE!</v>
      </c>
      <c r="AU63" s="1578"/>
      <c r="AV63" s="1593" t="e">
        <f t="shared" si="6"/>
        <v>#VALUE!</v>
      </c>
      <c r="AW63" s="1577"/>
      <c r="AX63" s="1578" t="e">
        <f t="shared" si="7"/>
        <v>#VALUE!</v>
      </c>
      <c r="AY63" s="1578"/>
      <c r="AZ63" s="1578" t="e">
        <f t="shared" si="8"/>
        <v>#VALUE!</v>
      </c>
      <c r="BA63" s="1578"/>
      <c r="BB63" s="1577" t="e">
        <f t="shared" si="9"/>
        <v>#VALUE!</v>
      </c>
      <c r="BC63" s="1593"/>
      <c r="BD63" s="1578" t="e">
        <f>SUM(AR63:BC63)</f>
        <v>#VALUE!</v>
      </c>
      <c r="BE63" s="1579"/>
    </row>
    <row r="64" spans="1:57" s="156" customFormat="1" ht="21.9" customHeight="1" thickBot="1">
      <c r="A64" s="1633"/>
      <c r="B64" s="1580" t="s">
        <v>565</v>
      </c>
      <c r="C64" s="1581"/>
      <c r="D64" s="1668" t="str">
        <f>IF(D62=0," ",D62*$Y$5)</f>
        <v xml:space="preserve"> </v>
      </c>
      <c r="E64" s="1669"/>
      <c r="F64" s="1662" t="str">
        <f>IF(F62=0," ",F62*$Y$5)</f>
        <v xml:space="preserve"> </v>
      </c>
      <c r="G64" s="1663"/>
      <c r="H64" s="1662" t="str">
        <f>IF(H62=0," ",H62/$X$12*$Y$7)</f>
        <v xml:space="preserve"> </v>
      </c>
      <c r="I64" s="1663"/>
      <c r="J64" s="1662" t="str">
        <f>IF(J62=0," ",J62*$Y$10*1000)</f>
        <v xml:space="preserve"> </v>
      </c>
      <c r="K64" s="1663"/>
      <c r="L64" s="1662" t="str">
        <f>IF(L62=0," ",L62*$Y$11*1000)</f>
        <v xml:space="preserve"> </v>
      </c>
      <c r="M64" s="1663"/>
      <c r="N64" s="1662" t="str">
        <f>IF(N62=0,"",N62*($Y$8+$Y$9))</f>
        <v/>
      </c>
      <c r="O64" s="1663"/>
      <c r="P64" s="1662">
        <f>SUM(D64:O64)</f>
        <v>0</v>
      </c>
      <c r="Q64" s="1664"/>
      <c r="R64" s="1668" t="str">
        <f>IF(R62=0," ",R62*$Y$5)</f>
        <v xml:space="preserve"> </v>
      </c>
      <c r="S64" s="1669"/>
      <c r="T64" s="1662" t="str">
        <f>IF(T62=0," ",T62*$Y$5)</f>
        <v xml:space="preserve"> </v>
      </c>
      <c r="U64" s="1663"/>
      <c r="V64" s="1662" t="str">
        <f>IF(V62=0," ",V62/$X$12*$Y$7)</f>
        <v xml:space="preserve"> </v>
      </c>
      <c r="W64" s="1663"/>
      <c r="X64" s="1662" t="str">
        <f>IF(X62=0," ",X62*$Y$10*1000)</f>
        <v xml:space="preserve"> </v>
      </c>
      <c r="Y64" s="1663"/>
      <c r="Z64" s="1662" t="str">
        <f>IF(Z62=0," ",Z62*$Y$11*1000)</f>
        <v xml:space="preserve"> </v>
      </c>
      <c r="AA64" s="1663"/>
      <c r="AB64" s="1662" t="str">
        <f>IF(AB62=0,"",AB62*($Y$8+$Y$9))</f>
        <v/>
      </c>
      <c r="AC64" s="1663"/>
      <c r="AD64" s="1662">
        <f>SUM(R64:AC64)</f>
        <v>0</v>
      </c>
      <c r="AE64" s="1664"/>
      <c r="AF64" s="1665">
        <f>P64-AD64</f>
        <v>0</v>
      </c>
      <c r="AG64" s="1584"/>
      <c r="AH64" s="1666"/>
      <c r="AI64" s="1667"/>
      <c r="AN64" s="1633"/>
      <c r="AO64" s="1640"/>
      <c r="AP64" s="1580" t="s">
        <v>565</v>
      </c>
      <c r="AQ64" s="1581"/>
      <c r="AR64" s="1582" t="e">
        <f t="shared" si="4"/>
        <v>#VALUE!</v>
      </c>
      <c r="AS64" s="1583"/>
      <c r="AT64" s="1584" t="e">
        <f t="shared" si="5"/>
        <v>#VALUE!</v>
      </c>
      <c r="AU64" s="1585"/>
      <c r="AV64" s="1584" t="e">
        <f t="shared" si="6"/>
        <v>#VALUE!</v>
      </c>
      <c r="AW64" s="1585"/>
      <c r="AX64" s="1584" t="e">
        <f t="shared" si="7"/>
        <v>#VALUE!</v>
      </c>
      <c r="AY64" s="1585"/>
      <c r="AZ64" s="1584" t="e">
        <f t="shared" si="8"/>
        <v>#VALUE!</v>
      </c>
      <c r="BA64" s="1585"/>
      <c r="BB64" s="1584" t="e">
        <f t="shared" si="9"/>
        <v>#VALUE!</v>
      </c>
      <c r="BC64" s="1585"/>
      <c r="BD64" s="1584" t="e">
        <f>SUM(AR64:BC64)</f>
        <v>#VALUE!</v>
      </c>
      <c r="BE64" s="1586"/>
    </row>
    <row r="65" spans="1:57" s="156" customFormat="1" ht="21.9" customHeight="1" thickTop="1">
      <c r="A65" s="1641" t="s">
        <v>22</v>
      </c>
      <c r="B65" s="1587" t="s">
        <v>500</v>
      </c>
      <c r="C65" s="1588"/>
      <c r="D65" s="1589">
        <f>SUM(D25,D29,D33,D37,D41,D45,D49,D53,D57,D61)</f>
        <v>0</v>
      </c>
      <c r="E65" s="1590"/>
      <c r="F65" s="1591">
        <f>SUM(F25,F29,F33,F37,F41,F45,F49,F53,F57,F61)</f>
        <v>0</v>
      </c>
      <c r="G65" s="1590"/>
      <c r="H65" s="1591">
        <f>SUM(H25,H29,H33,H37,H41,H45,H49,H53,H57,H61)</f>
        <v>0</v>
      </c>
      <c r="I65" s="1590"/>
      <c r="J65" s="1591">
        <f>SUM(J25,J29,J33,J37,J41,J45,J49,J53,J57,J61)</f>
        <v>0</v>
      </c>
      <c r="K65" s="1590"/>
      <c r="L65" s="1591">
        <f>SUM(L25,L29,L33,L37,L41,L45,L49,L53,L57,L61)</f>
        <v>0</v>
      </c>
      <c r="M65" s="1590"/>
      <c r="N65" s="1591">
        <f>SUM(N25,N29,N33,N37,N41,N45,N49,N53,N57,N61)</f>
        <v>0</v>
      </c>
      <c r="O65" s="1590"/>
      <c r="P65" s="1591">
        <f>SUM(P25,P29,P33,P37,P41,P45,P49,P53,P57,P61)</f>
        <v>0</v>
      </c>
      <c r="Q65" s="1590"/>
      <c r="R65" s="1589">
        <f>SUM(R25,R29,R33,R37,R41,R45,R49,R53,R57,R61)</f>
        <v>0</v>
      </c>
      <c r="S65" s="1590"/>
      <c r="T65" s="1631">
        <f>SUM(T25,T29,T33,T37,T41,T45,T49,T53,T57,T61)</f>
        <v>0</v>
      </c>
      <c r="U65" s="1631"/>
      <c r="V65" s="1631">
        <f>SUM(V25,V29,V33,V37,V41,V45,V49,V53,V57,V61)</f>
        <v>0</v>
      </c>
      <c r="W65" s="1631"/>
      <c r="X65" s="1590">
        <f>SUM(X25,X29,X33,X37,X41,X45,X49,X53,X57,X61)</f>
        <v>0</v>
      </c>
      <c r="Y65" s="1670"/>
      <c r="Z65" s="1590">
        <f>SUM(Z25,Z29,Z33,Z37,Z41,Z45,Z49,Z53,Z57,Z61)</f>
        <v>0</v>
      </c>
      <c r="AA65" s="1670"/>
      <c r="AB65" s="1631">
        <f>SUM(AB25,AB29,AB33,AB37,AB41,AB45,AB49,AB53,AB57,AB61)</f>
        <v>0</v>
      </c>
      <c r="AC65" s="1631"/>
      <c r="AD65" s="1591">
        <f>SUM(AD25,AD29,AD33,AD37,AD41,AD45,AD49,AD53,AD57,AD61)</f>
        <v>0</v>
      </c>
      <c r="AE65" s="1590"/>
      <c r="AF65" s="1671">
        <f>P65-AD65</f>
        <v>0</v>
      </c>
      <c r="AG65" s="1672"/>
      <c r="AH65" s="1673"/>
      <c r="AI65" s="1674"/>
      <c r="AN65" s="1641" t="s">
        <v>22</v>
      </c>
      <c r="AO65" s="696"/>
      <c r="AP65" s="1587" t="s">
        <v>500</v>
      </c>
      <c r="AQ65" s="1588"/>
      <c r="AR65" s="1589">
        <f>SUM(AR25,AR29,AR33,AR37,AR41,AR45,AR49,AR53,AR57,AR61)</f>
        <v>0</v>
      </c>
      <c r="AS65" s="1590"/>
      <c r="AT65" s="1591">
        <f>SUM(AT25,AT29,AT33,AT37,AT41,AT45,AT49,AT53,AT57,AT61)</f>
        <v>0</v>
      </c>
      <c r="AU65" s="1590"/>
      <c r="AV65" s="1591">
        <f>SUM(AV25,AV29,AV33,AV37,AV41,AV45,AV49,AV53,AV57,AV61)</f>
        <v>0</v>
      </c>
      <c r="AW65" s="1590"/>
      <c r="AX65" s="1591">
        <f>SUM(AX25,AX29,AX33,AX37,AX41,AX45,AX49,AX53,AX57,AX61)</f>
        <v>0</v>
      </c>
      <c r="AY65" s="1590"/>
      <c r="AZ65" s="1591">
        <f>SUM(AZ25,AZ29,AZ33,AZ37,AZ41,AZ45,AZ49,AZ53,AZ57,AZ61)</f>
        <v>0</v>
      </c>
      <c r="BA65" s="1590"/>
      <c r="BB65" s="1591">
        <f>SUM(BB25,BB29,BB33,BB37,BB41,BB45,BB49,BB53,BB57,BB61)</f>
        <v>0</v>
      </c>
      <c r="BC65" s="1590"/>
      <c r="BD65" s="1591">
        <f>SUM(BD25,BD29,BD33,BD37,BD41,BD45,BD49,BD53,BD57,BD61)</f>
        <v>0</v>
      </c>
      <c r="BE65" s="1592"/>
    </row>
    <row r="66" spans="1:57" s="156" customFormat="1" ht="21.9" customHeight="1">
      <c r="A66" s="1611"/>
      <c r="B66" s="1596" t="s">
        <v>793</v>
      </c>
      <c r="C66" s="1597"/>
      <c r="D66" s="1598">
        <f>SUM(D26,D30,D34,D38,D42,D46,D50,D54,D58,D62)</f>
        <v>0</v>
      </c>
      <c r="E66" s="1599"/>
      <c r="F66" s="1600">
        <f>SUM(F26,F30,F34,F38,F42,F46,F50,F54,F58,F62)</f>
        <v>0</v>
      </c>
      <c r="G66" s="1599"/>
      <c r="H66" s="1600">
        <f>SUM(H26,H30,H34,H38,H42,H46,H50,H54,H58,H62)</f>
        <v>0</v>
      </c>
      <c r="I66" s="1599"/>
      <c r="J66" s="1600">
        <f>SUM(J26,J30,J34,J38,J42,J46,J50,J54,J58,J62)</f>
        <v>0</v>
      </c>
      <c r="K66" s="1599"/>
      <c r="L66" s="1600">
        <f>SUM(L26,L30,L34,L38,L42,L46,L50,L54,L58,L62)</f>
        <v>0</v>
      </c>
      <c r="M66" s="1599"/>
      <c r="N66" s="1600">
        <f>SUM(N26,N30,N34,N38,N42,N46,N50,N54,N58,N62)</f>
        <v>0</v>
      </c>
      <c r="O66" s="1599"/>
      <c r="P66" s="1600">
        <f>SUM(P26,P30,P34,P38,P42,P46,P50,P54,P58,P62)</f>
        <v>0</v>
      </c>
      <c r="Q66" s="1599"/>
      <c r="R66" s="1598">
        <f>SUM(R26,R30,R34,R38,R42,R46,R50,R54,R58,R62)</f>
        <v>0</v>
      </c>
      <c r="S66" s="1599"/>
      <c r="T66" s="1609">
        <f>SUM(T26,T30,T34,T38,T42,T46,T50,T54,T58,T62)</f>
        <v>0</v>
      </c>
      <c r="U66" s="1609"/>
      <c r="V66" s="1609">
        <f>SUM(V26,V30,V34,V38,V42,V46,V50,V54,V58,V62)</f>
        <v>0</v>
      </c>
      <c r="W66" s="1609"/>
      <c r="X66" s="1577">
        <f>SUM(X26,X30,X34,X38,X42,X46,X50,X54,X58,X62)</f>
        <v>0</v>
      </c>
      <c r="Y66" s="1593"/>
      <c r="Z66" s="1577">
        <f>SUM(Z26,Z30,Z34,Z38,Z42,Z46,Z50,Z54,Z58,Z62)</f>
        <v>0</v>
      </c>
      <c r="AA66" s="1593"/>
      <c r="AB66" s="1609">
        <f>SUM(AB26,AB30,AB34,AB38,AB42,AB46,AB50,AB54,AB58,AB62)</f>
        <v>0</v>
      </c>
      <c r="AC66" s="1609"/>
      <c r="AD66" s="1600">
        <f>SUM(AD26,AD30,AD34,AD38,AD42,AD46,AD50,AD54,AD58,AD62)</f>
        <v>0</v>
      </c>
      <c r="AE66" s="1599"/>
      <c r="AF66" s="1660" t="s">
        <v>427</v>
      </c>
      <c r="AG66" s="1661"/>
      <c r="AH66" s="1651"/>
      <c r="AI66" s="1652"/>
      <c r="AN66" s="1611"/>
      <c r="AO66" s="697"/>
      <c r="AP66" s="1596" t="s">
        <v>501</v>
      </c>
      <c r="AQ66" s="1597"/>
      <c r="AR66" s="1598">
        <f>SUM(AR26,AR30,AR34,AR38,AR42,AR46,AR50,AR54,AR58,AR62)</f>
        <v>0</v>
      </c>
      <c r="AS66" s="1599"/>
      <c r="AT66" s="1600">
        <f>SUM(AT26,AT30,AT34,AT38,AT42,AT46,AT50,AT54,AT58,AT62)</f>
        <v>0</v>
      </c>
      <c r="AU66" s="1599"/>
      <c r="AV66" s="1600">
        <f>SUM(AV26,AV30,AV34,AV38,AV42,AV46,AV50,AV54,AV58,AV62)</f>
        <v>0</v>
      </c>
      <c r="AW66" s="1599"/>
      <c r="AX66" s="1600">
        <f>SUM(AX26,AX30,AX34,AX38,AX42,AX46,AX50,AX54,AX58,AX62)</f>
        <v>0</v>
      </c>
      <c r="AY66" s="1599"/>
      <c r="AZ66" s="1600">
        <f>SUM(AZ26,AZ30,AZ34,AZ38,AZ42,AZ46,AZ50,AZ54,AZ58,AZ62)</f>
        <v>0</v>
      </c>
      <c r="BA66" s="1599"/>
      <c r="BB66" s="1600">
        <f>SUM(BB26,BB30,BB34,BB38,BB42,BB46,BB50,BB54,BB58,BB62)</f>
        <v>0</v>
      </c>
      <c r="BC66" s="1599"/>
      <c r="BD66" s="1600">
        <f>SUM(BD26,BD30,BD34,BD38,BD42,BD46,BD50,BD54,BD58,BD62)</f>
        <v>0</v>
      </c>
      <c r="BE66" s="1601"/>
    </row>
    <row r="67" spans="1:57" s="156" customFormat="1" ht="21.9" customHeight="1">
      <c r="A67" s="1611"/>
      <c r="B67" s="1574" t="s">
        <v>564</v>
      </c>
      <c r="C67" s="1575"/>
      <c r="D67" s="1576">
        <f>SUM(D27,D31,D35,D39,D43,D47,D51,D55,D59,D63)</f>
        <v>0</v>
      </c>
      <c r="E67" s="1577"/>
      <c r="F67" s="1578">
        <f>SUM(F27,F31,F35,F39,F43,F47,F51,F55,F59,F63)</f>
        <v>0</v>
      </c>
      <c r="G67" s="1577"/>
      <c r="H67" s="1578">
        <f>SUM(H27,H31,H35,H39,H43,H47,H51,H55,H59,H63)</f>
        <v>0</v>
      </c>
      <c r="I67" s="1577"/>
      <c r="J67" s="1578">
        <f>SUM(J27,J31,J35,J39,J43,J47,J51,J55,J59,J63)</f>
        <v>0</v>
      </c>
      <c r="K67" s="1577"/>
      <c r="L67" s="1578">
        <f>SUM(L27,L31,L35,L39,L43,L47,L51,L55,L59,L63)</f>
        <v>0</v>
      </c>
      <c r="M67" s="1577"/>
      <c r="N67" s="1578">
        <f>SUM(N27,N31,N35,N39,N43,N47,N51,N55,N59,N63)</f>
        <v>0</v>
      </c>
      <c r="O67" s="1577"/>
      <c r="P67" s="1578">
        <f>SUM(P27,P31,P35,P39,P43,P47,P51,P55,P59,P63)</f>
        <v>0</v>
      </c>
      <c r="Q67" s="1577"/>
      <c r="R67" s="1659">
        <f>SUM(R27,R31,R35,R39,R43,R47,R51,R55,R59,R63)</f>
        <v>0</v>
      </c>
      <c r="S67" s="1609"/>
      <c r="T67" s="1609">
        <f>SUM(T27,T31,T35,T39,T43,T47,T51,T55,T59,T63)</f>
        <v>0</v>
      </c>
      <c r="U67" s="1609"/>
      <c r="V67" s="1609">
        <f>SUM(V27,V31,V35,V39,V43,V47,V51,V55,V59,V63)</f>
        <v>0</v>
      </c>
      <c r="W67" s="1609"/>
      <c r="X67" s="1577">
        <f>SUM(X27,X31,X35,X39,X43,X47,X51,X55,X59,X63)</f>
        <v>0</v>
      </c>
      <c r="Y67" s="1593"/>
      <c r="Z67" s="1577">
        <f>SUM(Z27,Z31,Z35,Z39,Z43,Z47,Z51,Z55,Z59,Z63)</f>
        <v>0</v>
      </c>
      <c r="AA67" s="1593"/>
      <c r="AB67" s="1609">
        <f>SUM(AB27,AB31,AB35,AB39,AB43,AB47,AB51,AB55,AB59,AB63)</f>
        <v>0</v>
      </c>
      <c r="AC67" s="1609"/>
      <c r="AD67" s="1578">
        <f>SUM(AD27,AD31,AD35,AD39,AD43,AD47,AD51,AD55,AD59,AD63)</f>
        <v>0</v>
      </c>
      <c r="AE67" s="1577"/>
      <c r="AF67" s="1655">
        <f>P67-AD67</f>
        <v>0</v>
      </c>
      <c r="AG67" s="1656"/>
      <c r="AH67" s="1657"/>
      <c r="AI67" s="1658"/>
      <c r="AN67" s="1611"/>
      <c r="AO67" s="697"/>
      <c r="AP67" s="1574" t="s">
        <v>564</v>
      </c>
      <c r="AQ67" s="1575"/>
      <c r="AR67" s="1576" t="e">
        <f>SUM(AR27,AR31,AR35,AR39,AR43,AR47,AR51,AR55,AR59,AR63)</f>
        <v>#VALUE!</v>
      </c>
      <c r="AS67" s="1577"/>
      <c r="AT67" s="1578" t="e">
        <f>SUM(AT27,AT31,AT35,AT39,AT43,AT47,AT51,AT55,AT59,AT63)</f>
        <v>#VALUE!</v>
      </c>
      <c r="AU67" s="1577"/>
      <c r="AV67" s="1578" t="e">
        <f>SUM(AV27,AV31,AV35,AV39,AV43,AV47,AV51,AV55,AV59,AV63)</f>
        <v>#VALUE!</v>
      </c>
      <c r="AW67" s="1577"/>
      <c r="AX67" s="1578" t="e">
        <f>SUM(AX27,AX31,AX35,AX39,AX43,AX47,AX51,AX55,AX59,AX63)</f>
        <v>#VALUE!</v>
      </c>
      <c r="AY67" s="1577"/>
      <c r="AZ67" s="1578" t="e">
        <f>SUM(AZ27,AZ31,AZ35,AZ39,AZ43,AZ47,AZ51,AZ55,AZ59,AZ63)</f>
        <v>#VALUE!</v>
      </c>
      <c r="BA67" s="1577"/>
      <c r="BB67" s="1578" t="e">
        <f>SUM(BB27,BB31,BB35,BB39,BB43,BB47,BB51,BB55,BB59,BB63)</f>
        <v>#VALUE!</v>
      </c>
      <c r="BC67" s="1577"/>
      <c r="BD67" s="1578" t="e">
        <f>SUM(BD27,BD31,BD35,BD39,BD43,BD47,BD51,BD55,BD59,BD63)</f>
        <v>#VALUE!</v>
      </c>
      <c r="BE67" s="1579"/>
    </row>
    <row r="68" spans="1:57" s="156" customFormat="1" ht="21.9" customHeight="1" thickBot="1">
      <c r="A68" s="1642"/>
      <c r="B68" s="1634" t="s">
        <v>565</v>
      </c>
      <c r="C68" s="1635"/>
      <c r="D68" s="1636">
        <f>SUM(D28,D32,D36,D40,D44,D48,D52,D56,D60,D64)</f>
        <v>0</v>
      </c>
      <c r="E68" s="1637"/>
      <c r="F68" s="1638">
        <f>SUM(F28,F32,F36,F40,F44,F48,F52,F56,F60,F64)</f>
        <v>0</v>
      </c>
      <c r="G68" s="1637"/>
      <c r="H68" s="1638">
        <f>SUM(H28,H32,H36,H40,H44,H48,H52,H56,H60,H64)</f>
        <v>0</v>
      </c>
      <c r="I68" s="1637"/>
      <c r="J68" s="1638">
        <f>SUM(J28,J32,J36,J40,J44,J48,J52,J56,J60,J64)</f>
        <v>0</v>
      </c>
      <c r="K68" s="1637"/>
      <c r="L68" s="1638">
        <f>SUM(L28,L32,L36,L40,L44,L48,L52,L56,L60,L64)</f>
        <v>0</v>
      </c>
      <c r="M68" s="1637"/>
      <c r="N68" s="1638">
        <f>SUM(N28,N32,N36,N40,N44,N48,N52,N56,N60,N64)</f>
        <v>0</v>
      </c>
      <c r="O68" s="1637"/>
      <c r="P68" s="1638">
        <f>SUM(P28,P32,P36,P40,P44,P48,P52,P56,P60,P64)</f>
        <v>0</v>
      </c>
      <c r="Q68" s="1637"/>
      <c r="R68" s="1654">
        <f>SUM(R28,R32,R36,R40,R44,R48,R52,R56,R60,R64)</f>
        <v>0</v>
      </c>
      <c r="S68" s="1648"/>
      <c r="T68" s="1648">
        <f>SUM(T28,T32,T36,T40,T44,T48,T52,T56,T60,T64)</f>
        <v>0</v>
      </c>
      <c r="U68" s="1648"/>
      <c r="V68" s="1648">
        <f>SUM(V28,V32,V36,V40,V44,V48,V52,V56,V60,V64)</f>
        <v>0</v>
      </c>
      <c r="W68" s="1648"/>
      <c r="X68" s="1637">
        <f>SUM(X28,X32,X36,X40,X44,X48,X52,X56,X60,X64)</f>
        <v>0</v>
      </c>
      <c r="Y68" s="1647"/>
      <c r="Z68" s="1637">
        <f>SUM(Z28,Z32,Z36,Z40,Z44,Z48,Z52,Z56,Z60,Z64)</f>
        <v>0</v>
      </c>
      <c r="AA68" s="1647"/>
      <c r="AB68" s="1648">
        <f>SUM(AB28,AB32,AB36,AB40,AB44,AB48,AB52,AB56,AB60,AB64)</f>
        <v>0</v>
      </c>
      <c r="AC68" s="1648"/>
      <c r="AD68" s="1638">
        <f>SUM(AD28,AD32,AD36,AD40,AD44,AD48,AD52,AD56,AD60,AD64)</f>
        <v>0</v>
      </c>
      <c r="AE68" s="1637"/>
      <c r="AF68" s="1649">
        <f>P68-AD68</f>
        <v>0</v>
      </c>
      <c r="AG68" s="1650"/>
      <c r="AH68" s="1651"/>
      <c r="AI68" s="1652"/>
      <c r="AN68" s="1642"/>
      <c r="AO68" s="698"/>
      <c r="AP68" s="1634" t="s">
        <v>565</v>
      </c>
      <c r="AQ68" s="1635"/>
      <c r="AR68" s="1636" t="e">
        <f>SUM(AR28,AR32,AR36,AR40,AR44,AR48,AR52,AR56,AR60,AR64)</f>
        <v>#VALUE!</v>
      </c>
      <c r="AS68" s="1637"/>
      <c r="AT68" s="1638" t="e">
        <f>SUM(AT28,AT32,AT36,AT40,AT44,AT48,AT52,AT56,AT60,AT64)</f>
        <v>#VALUE!</v>
      </c>
      <c r="AU68" s="1637"/>
      <c r="AV68" s="1638" t="e">
        <f>SUM(AV28,AV32,AV36,AV40,AV44,AV48,AV52,AV56,AV60,AV64)</f>
        <v>#VALUE!</v>
      </c>
      <c r="AW68" s="1637"/>
      <c r="AX68" s="1638" t="e">
        <f>SUM(AX28,AX32,AX36,AX40,AX44,AX48,AX52,AX56,AX60,AX64)</f>
        <v>#VALUE!</v>
      </c>
      <c r="AY68" s="1637"/>
      <c r="AZ68" s="1638" t="e">
        <f>SUM(AZ28,AZ32,AZ36,AZ40,AZ44,AZ48,AZ52,AZ56,AZ60,AZ64)</f>
        <v>#VALUE!</v>
      </c>
      <c r="BA68" s="1637"/>
      <c r="BB68" s="1638" t="e">
        <f>SUM(BB28,BB32,BB36,BB40,BB44,BB48,BB52,BB56,BB60,BB64)</f>
        <v>#VALUE!</v>
      </c>
      <c r="BC68" s="1637"/>
      <c r="BD68" s="1638" t="e">
        <f>SUM(BD28,BD32,BD36,BD40,BD44,BD48,BD52,BD56,BD60,BD64)</f>
        <v>#VALUE!</v>
      </c>
      <c r="BE68" s="1639"/>
    </row>
    <row r="69" spans="1:57" ht="24" customHeight="1">
      <c r="A69" s="646" t="s">
        <v>794</v>
      </c>
      <c r="B69" s="567"/>
      <c r="C69" s="567"/>
      <c r="D69" s="567"/>
      <c r="E69" s="579"/>
      <c r="F69" s="579"/>
      <c r="G69" s="579"/>
      <c r="H69" s="579"/>
      <c r="I69" s="579"/>
      <c r="J69" s="579"/>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7" ht="24" customHeight="1">
      <c r="B70" s="539"/>
      <c r="C70" s="567"/>
      <c r="D70" s="567"/>
      <c r="E70" s="567"/>
      <c r="F70" s="567"/>
      <c r="G70" s="567"/>
      <c r="H70" s="567"/>
      <c r="I70" s="567"/>
      <c r="J70" s="567"/>
      <c r="K70" s="568"/>
      <c r="L70" s="568"/>
      <c r="M70" s="568"/>
      <c r="N70" s="568"/>
      <c r="O70" s="568"/>
      <c r="P70" s="568"/>
      <c r="Q70" s="568"/>
      <c r="R70" s="568"/>
      <c r="S70" s="568"/>
      <c r="T70" s="568"/>
      <c r="U70" s="568"/>
      <c r="V70" s="539"/>
      <c r="W70" s="539"/>
      <c r="X70" s="535"/>
      <c r="Y70" s="539"/>
      <c r="Z70" s="539"/>
      <c r="AA70" s="539"/>
      <c r="AB70" s="539"/>
      <c r="AC70" s="539"/>
      <c r="AD70" s="535"/>
      <c r="AE70" s="535"/>
      <c r="AF70" s="539"/>
      <c r="AG70" s="539"/>
    </row>
    <row r="71" spans="1:57" ht="23.25" customHeight="1">
      <c r="A71" s="1653" t="s">
        <v>782</v>
      </c>
      <c r="B71" s="1653"/>
      <c r="C71" s="1653"/>
      <c r="D71" s="1653"/>
      <c r="E71" s="1653"/>
      <c r="F71" s="1653"/>
      <c r="G71" s="1653"/>
      <c r="H71" s="1653"/>
      <c r="I71" s="1653"/>
      <c r="J71" s="1653"/>
      <c r="K71" s="1653"/>
      <c r="L71" s="1653"/>
      <c r="M71" s="1653"/>
      <c r="N71" s="1653"/>
      <c r="O71" s="1653"/>
      <c r="P71" s="1653"/>
      <c r="Q71" s="1653"/>
      <c r="R71" s="1653"/>
      <c r="S71" s="1653"/>
      <c r="T71" s="1653"/>
      <c r="U71" s="1653"/>
      <c r="V71" s="1653"/>
      <c r="W71" s="1653"/>
      <c r="X71" s="1653"/>
      <c r="Y71" s="1653"/>
      <c r="Z71" s="1653"/>
      <c r="AA71" s="1653"/>
      <c r="AB71" s="1653"/>
      <c r="AC71" s="1653"/>
      <c r="AD71" s="1653"/>
      <c r="AE71" s="1653"/>
      <c r="AF71" s="1653"/>
      <c r="AG71" s="1653"/>
    </row>
    <row r="72" spans="1:57" ht="23.25" customHeight="1">
      <c r="A72" s="579"/>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39"/>
      <c r="AF72" s="539"/>
      <c r="AI72" s="560" t="str">
        <f>様式7!$F$4</f>
        <v>○○○○○○○○○○○ＥＳＣＯ事業</v>
      </c>
    </row>
    <row r="73" spans="1:57" ht="21">
      <c r="A73" s="1645"/>
      <c r="B73" s="1645"/>
      <c r="C73" s="1645"/>
      <c r="D73" s="1645"/>
      <c r="E73" s="1645"/>
      <c r="F73" s="1645"/>
      <c r="G73" s="1645"/>
      <c r="H73" s="1645"/>
      <c r="I73" s="1645"/>
      <c r="J73" s="1645"/>
      <c r="K73" s="1646"/>
      <c r="L73" s="1646"/>
      <c r="M73" s="1646"/>
      <c r="N73" s="1646"/>
      <c r="O73" s="1646"/>
      <c r="P73" s="1646"/>
      <c r="Q73" s="1646"/>
      <c r="R73" s="1646"/>
      <c r="S73" s="682"/>
      <c r="T73" s="354"/>
      <c r="U73" s="355"/>
      <c r="V73" s="354"/>
      <c r="W73" s="354"/>
      <c r="X73" s="354"/>
      <c r="Y73" s="354"/>
      <c r="Z73" s="354"/>
      <c r="AA73" s="354"/>
      <c r="AB73" s="354"/>
      <c r="AC73" s="354"/>
      <c r="AD73" s="354"/>
      <c r="AE73" s="354"/>
      <c r="AF73" s="354"/>
      <c r="AG73" s="354"/>
    </row>
    <row r="74" spans="1:57">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row>
    <row r="75" spans="1:57">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row>
    <row r="76" spans="1:57">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row>
    <row r="77" spans="1:57">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row>
    <row r="78" spans="1:57">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row>
    <row r="79" spans="1:57">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row>
    <row r="80" spans="1:57">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row>
    <row r="81" spans="1:33">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row>
    <row r="82" spans="1:33">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row>
    <row r="83" spans="1:33">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row>
    <row r="84" spans="1:33">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row>
    <row r="85" spans="1:33">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row>
    <row r="86" spans="1:33">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row>
  </sheetData>
  <mergeCells count="1264">
    <mergeCell ref="G6:H6"/>
    <mergeCell ref="K6:L6"/>
    <mergeCell ref="N6:O6"/>
    <mergeCell ref="P4:P5"/>
    <mergeCell ref="S4:S5"/>
    <mergeCell ref="U9:V9"/>
    <mergeCell ref="W9:X9"/>
    <mergeCell ref="Z9:AA9"/>
    <mergeCell ref="B10:D10"/>
    <mergeCell ref="E10:F10"/>
    <mergeCell ref="G10:H10"/>
    <mergeCell ref="K10:L10"/>
    <mergeCell ref="N10:O10"/>
    <mergeCell ref="W8:X8"/>
    <mergeCell ref="Z8:AA8"/>
    <mergeCell ref="B9:D9"/>
    <mergeCell ref="E9:F9"/>
    <mergeCell ref="G9:H9"/>
    <mergeCell ref="A1:AE1"/>
    <mergeCell ref="AH1:AI1"/>
    <mergeCell ref="A4:D5"/>
    <mergeCell ref="E4:F5"/>
    <mergeCell ref="G4:H5"/>
    <mergeCell ref="I4:I5"/>
    <mergeCell ref="J4:J5"/>
    <mergeCell ref="K4:L5"/>
    <mergeCell ref="M4:M5"/>
    <mergeCell ref="N4:O5"/>
    <mergeCell ref="U4:V4"/>
    <mergeCell ref="W4:X4"/>
    <mergeCell ref="Y4:AA4"/>
    <mergeCell ref="K9:L9"/>
    <mergeCell ref="N9:O9"/>
    <mergeCell ref="Z7:AA7"/>
    <mergeCell ref="B8:D8"/>
    <mergeCell ref="E8:F8"/>
    <mergeCell ref="G8:H8"/>
    <mergeCell ref="K8:L8"/>
    <mergeCell ref="N8:O8"/>
    <mergeCell ref="U8:V8"/>
    <mergeCell ref="B7:D7"/>
    <mergeCell ref="E7:F7"/>
    <mergeCell ref="G7:H7"/>
    <mergeCell ref="K7:L7"/>
    <mergeCell ref="N7:O7"/>
    <mergeCell ref="B6:D6"/>
    <mergeCell ref="E6:F6"/>
    <mergeCell ref="B13:D13"/>
    <mergeCell ref="E13:F13"/>
    <mergeCell ref="G13:H13"/>
    <mergeCell ref="K13:L13"/>
    <mergeCell ref="N13:O13"/>
    <mergeCell ref="U11:V11"/>
    <mergeCell ref="Z11:AA11"/>
    <mergeCell ref="B12:D12"/>
    <mergeCell ref="E12:F12"/>
    <mergeCell ref="G12:H12"/>
    <mergeCell ref="K12:L12"/>
    <mergeCell ref="N12:O12"/>
    <mergeCell ref="U10:V10"/>
    <mergeCell ref="Z10:AA10"/>
    <mergeCell ref="B11:D11"/>
    <mergeCell ref="E11:F11"/>
    <mergeCell ref="G11:H11"/>
    <mergeCell ref="K11:L11"/>
    <mergeCell ref="N11:O11"/>
    <mergeCell ref="U16:X16"/>
    <mergeCell ref="Y16:Z16"/>
    <mergeCell ref="A17:D17"/>
    <mergeCell ref="E17:F17"/>
    <mergeCell ref="G17:H17"/>
    <mergeCell ref="K17:L17"/>
    <mergeCell ref="N17:O17"/>
    <mergeCell ref="U17:X17"/>
    <mergeCell ref="Y17:Z17"/>
    <mergeCell ref="B16:D16"/>
    <mergeCell ref="E16:F16"/>
    <mergeCell ref="G16:H16"/>
    <mergeCell ref="K16:L16"/>
    <mergeCell ref="N16:O16"/>
    <mergeCell ref="U14:X14"/>
    <mergeCell ref="Y14:Z14"/>
    <mergeCell ref="B15:D15"/>
    <mergeCell ref="E15:F15"/>
    <mergeCell ref="G15:H15"/>
    <mergeCell ref="K15:L15"/>
    <mergeCell ref="N15:O15"/>
    <mergeCell ref="U15:X15"/>
    <mergeCell ref="Y15:Z15"/>
    <mergeCell ref="B14:D14"/>
    <mergeCell ref="E14:F14"/>
    <mergeCell ref="G14:H14"/>
    <mergeCell ref="K14:L14"/>
    <mergeCell ref="N14:O14"/>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s>
  <phoneticPr fontId="5"/>
  <dataValidations count="1">
    <dataValidation type="list" allowBlank="1" showInputMessage="1" showErrorMessage="1" sqref="X12" xr:uid="{00000000-0002-0000-1B00-000000000000}">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49"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E86"/>
  <sheetViews>
    <sheetView view="pageBreakPreview" zoomScale="70" zoomScaleNormal="75" zoomScaleSheetLayoutView="70" zoomScalePageLayoutView="40" workbookViewId="0">
      <selection activeCell="D25" sqref="D25:E25"/>
    </sheetView>
  </sheetViews>
  <sheetFormatPr defaultColWidth="9" defaultRowHeight="13.2"/>
  <cols>
    <col min="1" max="1" width="8.77734375" style="156" customWidth="1"/>
    <col min="2" max="2" width="20.88671875" style="156" customWidth="1"/>
    <col min="3" max="33" width="9.6640625" style="156" customWidth="1"/>
    <col min="34" max="40" width="9" style="156"/>
    <col min="41" max="41" width="25" style="156" customWidth="1"/>
    <col min="42" max="42" width="20.88671875" style="156" customWidth="1"/>
    <col min="43" max="16384" width="9" style="156"/>
  </cols>
  <sheetData>
    <row r="1" spans="1:51" ht="26.25" customHeight="1">
      <c r="A1" s="1781" t="s">
        <v>660</v>
      </c>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H1" s="1782" t="s">
        <v>489</v>
      </c>
      <c r="AI1" s="1783"/>
    </row>
    <row r="2" spans="1:51" ht="24.75" customHeight="1">
      <c r="A2" s="578" t="s">
        <v>790</v>
      </c>
      <c r="B2" s="537"/>
      <c r="C2" s="537"/>
      <c r="D2" s="537"/>
      <c r="E2" s="537"/>
      <c r="F2" s="537"/>
      <c r="G2" s="537"/>
      <c r="H2" s="578"/>
      <c r="I2" s="578"/>
      <c r="J2" s="710"/>
      <c r="K2" s="710"/>
      <c r="L2" s="537"/>
      <c r="M2" s="537"/>
      <c r="N2" s="537"/>
      <c r="O2" s="537"/>
      <c r="P2" s="537"/>
      <c r="Q2" s="537"/>
      <c r="R2" s="537"/>
      <c r="S2" s="537"/>
      <c r="T2" s="538"/>
      <c r="U2" s="538"/>
      <c r="V2" s="538"/>
      <c r="W2" s="538"/>
      <c r="X2" s="686"/>
      <c r="Y2" s="711" t="s">
        <v>498</v>
      </c>
      <c r="AG2" s="538"/>
    </row>
    <row r="3" spans="1:51" ht="23.25" customHeight="1" thickBot="1">
      <c r="A3" s="712" t="s">
        <v>165</v>
      </c>
      <c r="B3" s="712"/>
      <c r="C3" s="712"/>
      <c r="D3" s="712"/>
      <c r="E3" s="712"/>
      <c r="F3" s="712"/>
      <c r="G3" s="540"/>
      <c r="H3" s="540"/>
      <c r="I3" s="362"/>
      <c r="J3" s="362"/>
      <c r="K3" s="362"/>
      <c r="L3" s="362"/>
      <c r="M3" s="362"/>
      <c r="N3" s="362"/>
      <c r="O3" s="362"/>
      <c r="P3" s="362"/>
      <c r="Q3" s="362"/>
      <c r="R3" s="362"/>
      <c r="S3" s="362"/>
      <c r="T3" s="362"/>
      <c r="U3" s="712" t="s">
        <v>472</v>
      </c>
      <c r="V3" s="362"/>
      <c r="W3" s="362"/>
      <c r="X3" s="362"/>
      <c r="Y3" s="362"/>
      <c r="Z3" s="362"/>
      <c r="AA3" s="362"/>
      <c r="AB3" s="362"/>
      <c r="AC3" s="713" t="s">
        <v>789</v>
      </c>
      <c r="AD3" s="712"/>
      <c r="AE3" s="362"/>
      <c r="AF3" s="362"/>
      <c r="AG3" s="362"/>
      <c r="AH3" s="362"/>
      <c r="AN3" s="538"/>
      <c r="AO3" s="538"/>
      <c r="AP3" s="538"/>
      <c r="AQ3" s="538"/>
      <c r="AR3" s="538"/>
    </row>
    <row r="4" spans="1:51" ht="22.5" customHeight="1" thickBot="1">
      <c r="A4" s="1862" t="s">
        <v>166</v>
      </c>
      <c r="B4" s="1863"/>
      <c r="C4" s="1863"/>
      <c r="D4" s="1864"/>
      <c r="E4" s="1849" t="s">
        <v>167</v>
      </c>
      <c r="F4" s="1850"/>
      <c r="G4" s="1849" t="s">
        <v>168</v>
      </c>
      <c r="H4" s="1850"/>
      <c r="I4" s="1853" t="s">
        <v>481</v>
      </c>
      <c r="J4" s="1824" t="s">
        <v>169</v>
      </c>
      <c r="K4" s="1868" t="s">
        <v>544</v>
      </c>
      <c r="L4" s="1869"/>
      <c r="M4" s="1853" t="s">
        <v>321</v>
      </c>
      <c r="N4" s="1849" t="s">
        <v>503</v>
      </c>
      <c r="O4" s="1850"/>
      <c r="P4" s="1855" t="s">
        <v>480</v>
      </c>
      <c r="Q4" s="1105"/>
      <c r="R4" s="644"/>
      <c r="S4" s="644"/>
      <c r="T4" s="644"/>
      <c r="U4" s="1802" t="s">
        <v>259</v>
      </c>
      <c r="V4" s="1803"/>
      <c r="W4" s="1804" t="s">
        <v>399</v>
      </c>
      <c r="X4" s="1803"/>
      <c r="Y4" s="1804" t="s">
        <v>566</v>
      </c>
      <c r="Z4" s="1805"/>
      <c r="AA4" s="1806"/>
      <c r="AB4" s="644"/>
      <c r="AC4" s="1857" t="s">
        <v>643</v>
      </c>
      <c r="AD4" s="1858"/>
      <c r="AE4" s="1858"/>
      <c r="AF4" s="1859"/>
      <c r="AG4" s="1860">
        <f>G17</f>
        <v>0</v>
      </c>
      <c r="AH4" s="1861"/>
      <c r="AI4" s="538"/>
      <c r="AJ4" s="538"/>
      <c r="AL4" s="362"/>
    </row>
    <row r="5" spans="1:51" ht="21.75" customHeight="1" thickTop="1">
      <c r="A5" s="1865"/>
      <c r="B5" s="1866"/>
      <c r="C5" s="1866"/>
      <c r="D5" s="1867"/>
      <c r="E5" s="1851"/>
      <c r="F5" s="1852"/>
      <c r="G5" s="1851"/>
      <c r="H5" s="1852"/>
      <c r="I5" s="1854"/>
      <c r="J5" s="1825"/>
      <c r="K5" s="1870"/>
      <c r="L5" s="1871"/>
      <c r="M5" s="1854"/>
      <c r="N5" s="1851"/>
      <c r="O5" s="1852"/>
      <c r="P5" s="1856"/>
      <c r="Q5" s="1105"/>
      <c r="R5" s="644"/>
      <c r="S5" s="644"/>
      <c r="T5" s="644"/>
      <c r="U5" s="565" t="s">
        <v>473</v>
      </c>
      <c r="V5" s="566"/>
      <c r="W5" s="699"/>
      <c r="X5" s="714" t="s">
        <v>260</v>
      </c>
      <c r="Y5" s="700"/>
      <c r="Z5" s="715" t="s">
        <v>567</v>
      </c>
      <c r="AA5" s="716"/>
      <c r="AB5" s="644"/>
      <c r="AC5" s="1831" t="s">
        <v>644</v>
      </c>
      <c r="AD5" s="1832"/>
      <c r="AE5" s="1832"/>
      <c r="AF5" s="1833"/>
      <c r="AG5" s="1840">
        <f>Y20</f>
        <v>0</v>
      </c>
      <c r="AH5" s="1841"/>
      <c r="AI5" s="538"/>
      <c r="AJ5" s="538"/>
      <c r="AL5" s="362"/>
    </row>
    <row r="6" spans="1:51" ht="24" customHeight="1" thickBot="1">
      <c r="A6" s="717" t="s">
        <v>170</v>
      </c>
      <c r="B6" s="1887" t="s">
        <v>171</v>
      </c>
      <c r="C6" s="1888"/>
      <c r="D6" s="1823"/>
      <c r="E6" s="1822" t="s">
        <v>172</v>
      </c>
      <c r="F6" s="1823"/>
      <c r="G6" s="1822" t="s">
        <v>173</v>
      </c>
      <c r="H6" s="1823"/>
      <c r="I6" s="569" t="s">
        <v>174</v>
      </c>
      <c r="J6" s="569" t="s">
        <v>175</v>
      </c>
      <c r="K6" s="1822" t="s">
        <v>502</v>
      </c>
      <c r="L6" s="1823"/>
      <c r="M6" s="569" t="s">
        <v>175</v>
      </c>
      <c r="N6" s="1822" t="s">
        <v>568</v>
      </c>
      <c r="O6" s="1823"/>
      <c r="P6" s="1106" t="s">
        <v>175</v>
      </c>
      <c r="Q6" s="1087"/>
      <c r="R6" s="645"/>
      <c r="S6" s="645"/>
      <c r="T6" s="645"/>
      <c r="U6" s="563" t="s">
        <v>474</v>
      </c>
      <c r="V6" s="564"/>
      <c r="W6" s="701"/>
      <c r="X6" s="680" t="s">
        <v>260</v>
      </c>
      <c r="Y6" s="702"/>
      <c r="Z6" s="718" t="s">
        <v>511</v>
      </c>
      <c r="AA6" s="719"/>
      <c r="AB6" s="645"/>
      <c r="AC6" s="1831" t="s">
        <v>645</v>
      </c>
      <c r="AD6" s="1832"/>
      <c r="AE6" s="1832"/>
      <c r="AF6" s="1833"/>
      <c r="AG6" s="1840">
        <f>AG4+AG5</f>
        <v>0</v>
      </c>
      <c r="AH6" s="1841"/>
      <c r="AI6" s="538"/>
      <c r="AJ6" s="538"/>
      <c r="AL6" s="362"/>
    </row>
    <row r="7" spans="1:51" ht="24" customHeight="1" thickTop="1">
      <c r="A7" s="720">
        <v>1</v>
      </c>
      <c r="B7" s="1807"/>
      <c r="C7" s="1808"/>
      <c r="D7" s="1809"/>
      <c r="E7" s="1810"/>
      <c r="F7" s="1811"/>
      <c r="G7" s="1812" t="str">
        <f>IF(B7=0,"",AF25)</f>
        <v/>
      </c>
      <c r="H7" s="1813"/>
      <c r="I7" s="687" t="str">
        <f t="shared" ref="I7:I16" si="0">IF(B7=0," ",E7/G7)</f>
        <v xml:space="preserve"> </v>
      </c>
      <c r="J7" s="721" t="str">
        <f t="shared" ref="J7:J16" si="1">IF(B7=0," ",G7/$Y$14*100)</f>
        <v xml:space="preserve"> </v>
      </c>
      <c r="K7" s="1814" t="str">
        <f>IF(B7=0,"",AF27)</f>
        <v/>
      </c>
      <c r="L7" s="1815"/>
      <c r="M7" s="689" t="str">
        <f>IF(B7=0," ",K7/$Y$15*100)</f>
        <v xml:space="preserve"> </v>
      </c>
      <c r="N7" s="1816" t="str">
        <f>IF(B7=0,"",AF28)</f>
        <v/>
      </c>
      <c r="O7" s="1817"/>
      <c r="P7" s="1107" t="str">
        <f t="shared" ref="P7:P16" si="2">IF(B7=0," ",N7/$Y$16*100)</f>
        <v xml:space="preserve"> </v>
      </c>
      <c r="Q7" s="1112"/>
      <c r="R7" s="1113"/>
      <c r="S7" s="1111"/>
      <c r="T7" s="703"/>
      <c r="U7" s="563" t="s">
        <v>475</v>
      </c>
      <c r="V7" s="564"/>
      <c r="W7" s="704"/>
      <c r="X7" s="680" t="s">
        <v>569</v>
      </c>
      <c r="Y7" s="705"/>
      <c r="Z7" s="1838" t="s">
        <v>570</v>
      </c>
      <c r="AA7" s="1839"/>
      <c r="AB7" s="703"/>
      <c r="AC7" s="1831" t="s">
        <v>490</v>
      </c>
      <c r="AD7" s="1832"/>
      <c r="AE7" s="1832"/>
      <c r="AF7" s="1833"/>
      <c r="AG7" s="1842" t="e">
        <f>AG8/AG6*100</f>
        <v>#DIV/0!</v>
      </c>
      <c r="AH7" s="1843"/>
      <c r="AI7" s="722"/>
      <c r="AJ7" s="538"/>
      <c r="AL7" s="362"/>
    </row>
    <row r="8" spans="1:51" ht="24" customHeight="1">
      <c r="A8" s="723">
        <v>2</v>
      </c>
      <c r="B8" s="1759"/>
      <c r="C8" s="1760"/>
      <c r="D8" s="1761"/>
      <c r="E8" s="1762"/>
      <c r="F8" s="1763"/>
      <c r="G8" s="1764" t="str">
        <f>IF(B8=0,"",AF29)</f>
        <v/>
      </c>
      <c r="H8" s="1765"/>
      <c r="I8" s="687" t="str">
        <f t="shared" si="0"/>
        <v xml:space="preserve"> </v>
      </c>
      <c r="J8" s="724" t="str">
        <f t="shared" si="1"/>
        <v xml:space="preserve"> </v>
      </c>
      <c r="K8" s="1750" t="str">
        <f>IF(B8=0,"",AF31)</f>
        <v/>
      </c>
      <c r="L8" s="1751"/>
      <c r="M8" s="691" t="str">
        <f t="shared" ref="M8:M16" si="3">IF(B8=0," ",K8/$Y$15*100)</f>
        <v xml:space="preserve"> </v>
      </c>
      <c r="N8" s="1766" t="str">
        <f>IF(B8=0,"",AF32)</f>
        <v/>
      </c>
      <c r="O8" s="1767"/>
      <c r="P8" s="1108" t="str">
        <f t="shared" si="2"/>
        <v xml:space="preserve"> </v>
      </c>
      <c r="Q8" s="1112"/>
      <c r="R8" s="1113"/>
      <c r="S8" s="1111"/>
      <c r="T8" s="703"/>
      <c r="U8" s="1777" t="s">
        <v>476</v>
      </c>
      <c r="V8" s="1778"/>
      <c r="W8" s="1826" t="s">
        <v>471</v>
      </c>
      <c r="X8" s="1827"/>
      <c r="Y8" s="706"/>
      <c r="Z8" s="1838" t="s">
        <v>571</v>
      </c>
      <c r="AA8" s="1839"/>
      <c r="AB8" s="703"/>
      <c r="AC8" s="1831" t="s">
        <v>685</v>
      </c>
      <c r="AD8" s="1832"/>
      <c r="AE8" s="1832"/>
      <c r="AF8" s="1833"/>
      <c r="AG8" s="1844"/>
      <c r="AH8" s="1845"/>
      <c r="AI8" s="538"/>
      <c r="AJ8" s="538"/>
      <c r="AL8" s="362"/>
    </row>
    <row r="9" spans="1:51" ht="24" customHeight="1" thickBot="1">
      <c r="A9" s="723">
        <v>3</v>
      </c>
      <c r="B9" s="1759"/>
      <c r="C9" s="1760"/>
      <c r="D9" s="1761"/>
      <c r="E9" s="1762"/>
      <c r="F9" s="1763"/>
      <c r="G9" s="1764" t="str">
        <f>IF(B9=0,"",AF33)</f>
        <v/>
      </c>
      <c r="H9" s="1765"/>
      <c r="I9" s="687" t="str">
        <f t="shared" si="0"/>
        <v xml:space="preserve"> </v>
      </c>
      <c r="J9" s="724" t="str">
        <f t="shared" si="1"/>
        <v xml:space="preserve"> </v>
      </c>
      <c r="K9" s="1750" t="str">
        <f>IF(B9=0,"",AF35)</f>
        <v/>
      </c>
      <c r="L9" s="1751"/>
      <c r="M9" s="691" t="str">
        <f t="shared" si="3"/>
        <v xml:space="preserve"> </v>
      </c>
      <c r="N9" s="1766" t="str">
        <f>IF(B9=0,"",AF36)</f>
        <v/>
      </c>
      <c r="O9" s="1767"/>
      <c r="P9" s="1108" t="str">
        <f t="shared" si="2"/>
        <v xml:space="preserve"> </v>
      </c>
      <c r="Q9" s="1112"/>
      <c r="R9" s="1113"/>
      <c r="S9" s="1111"/>
      <c r="T9" s="703"/>
      <c r="U9" s="1777" t="s">
        <v>477</v>
      </c>
      <c r="V9" s="1778"/>
      <c r="W9" s="1826" t="s">
        <v>471</v>
      </c>
      <c r="X9" s="1827"/>
      <c r="Y9" s="706"/>
      <c r="Z9" s="1838" t="s">
        <v>571</v>
      </c>
      <c r="AA9" s="1839"/>
      <c r="AB9" s="703"/>
      <c r="AC9" s="1834" t="s">
        <v>629</v>
      </c>
      <c r="AD9" s="1835"/>
      <c r="AE9" s="1835"/>
      <c r="AF9" s="1836"/>
      <c r="AG9" s="1828" t="e">
        <f>'様式9-7'!E14</f>
        <v>#DIV/0!</v>
      </c>
      <c r="AH9" s="1829"/>
      <c r="AI9" s="538"/>
      <c r="AJ9" s="538"/>
      <c r="AL9" s="362"/>
    </row>
    <row r="10" spans="1:51" ht="24" customHeight="1">
      <c r="A10" s="725">
        <v>4</v>
      </c>
      <c r="B10" s="1759"/>
      <c r="C10" s="1760"/>
      <c r="D10" s="1761"/>
      <c r="E10" s="1762"/>
      <c r="F10" s="1763"/>
      <c r="G10" s="1764" t="str">
        <f>IF(B10=0,"",AF37)</f>
        <v/>
      </c>
      <c r="H10" s="1765"/>
      <c r="I10" s="687" t="str">
        <f t="shared" si="0"/>
        <v xml:space="preserve"> </v>
      </c>
      <c r="J10" s="724" t="str">
        <f t="shared" si="1"/>
        <v xml:space="preserve"> </v>
      </c>
      <c r="K10" s="1750" t="str">
        <f>IF(B10=0,"",AF39)</f>
        <v/>
      </c>
      <c r="L10" s="1751"/>
      <c r="M10" s="691" t="str">
        <f t="shared" si="3"/>
        <v xml:space="preserve"> </v>
      </c>
      <c r="N10" s="1766" t="str">
        <f>IF(B10=0,"",AF40)</f>
        <v/>
      </c>
      <c r="O10" s="1767"/>
      <c r="P10" s="1108" t="str">
        <f t="shared" si="2"/>
        <v xml:space="preserve"> </v>
      </c>
      <c r="Q10" s="1112"/>
      <c r="R10" s="1113"/>
      <c r="S10" s="1111"/>
      <c r="T10" s="703"/>
      <c r="U10" s="1777" t="s">
        <v>478</v>
      </c>
      <c r="V10" s="1778"/>
      <c r="W10" s="707"/>
      <c r="X10" s="680" t="s">
        <v>487</v>
      </c>
      <c r="Y10" s="705"/>
      <c r="Z10" s="1838" t="s">
        <v>572</v>
      </c>
      <c r="AA10" s="1839"/>
      <c r="AB10" s="703"/>
      <c r="AC10" s="1837"/>
      <c r="AD10" s="1837"/>
      <c r="AE10" s="1837"/>
      <c r="AF10" s="1837"/>
      <c r="AG10" s="1830"/>
      <c r="AH10" s="1830"/>
      <c r="AI10" s="538"/>
      <c r="AJ10" s="538"/>
      <c r="AL10" s="362"/>
    </row>
    <row r="11" spans="1:51" ht="24" customHeight="1" thickBot="1">
      <c r="A11" s="723">
        <v>5</v>
      </c>
      <c r="B11" s="1759"/>
      <c r="C11" s="1760"/>
      <c r="D11" s="1761"/>
      <c r="E11" s="1762"/>
      <c r="F11" s="1763"/>
      <c r="G11" s="1764" t="str">
        <f>IF(B11=0,"",AF41)</f>
        <v/>
      </c>
      <c r="H11" s="1765"/>
      <c r="I11" s="687" t="str">
        <f t="shared" si="0"/>
        <v xml:space="preserve"> </v>
      </c>
      <c r="J11" s="724" t="str">
        <f t="shared" si="1"/>
        <v xml:space="preserve"> </v>
      </c>
      <c r="K11" s="1750" t="str">
        <f>IF(B11=0,"",AF43)</f>
        <v/>
      </c>
      <c r="L11" s="1751"/>
      <c r="M11" s="691" t="str">
        <f t="shared" si="3"/>
        <v xml:space="preserve"> </v>
      </c>
      <c r="N11" s="1766" t="str">
        <f>IF(B11=0,"",AF44)</f>
        <v/>
      </c>
      <c r="O11" s="1767"/>
      <c r="P11" s="1108" t="str">
        <f t="shared" si="2"/>
        <v xml:space="preserve"> </v>
      </c>
      <c r="Q11" s="1112"/>
      <c r="R11" s="1113"/>
      <c r="S11" s="1111"/>
      <c r="T11" s="703"/>
      <c r="U11" s="1773" t="s">
        <v>479</v>
      </c>
      <c r="V11" s="1774"/>
      <c r="W11" s="708"/>
      <c r="X11" s="681" t="s">
        <v>487</v>
      </c>
      <c r="Y11" s="709"/>
      <c r="Z11" s="1885" t="s">
        <v>572</v>
      </c>
      <c r="AA11" s="1886"/>
      <c r="AB11" s="703"/>
      <c r="AC11" s="561" t="s">
        <v>504</v>
      </c>
      <c r="AL11" s="362"/>
      <c r="AN11" s="537"/>
      <c r="AO11" s="537"/>
      <c r="AP11" s="537"/>
      <c r="AQ11" s="537"/>
      <c r="AR11" s="537"/>
      <c r="AT11" s="538"/>
      <c r="AU11" s="538"/>
      <c r="AV11" s="538"/>
    </row>
    <row r="12" spans="1:51" ht="24" customHeight="1">
      <c r="A12" s="723">
        <v>6</v>
      </c>
      <c r="B12" s="1759"/>
      <c r="C12" s="1760"/>
      <c r="D12" s="1761"/>
      <c r="E12" s="1762"/>
      <c r="F12" s="1763"/>
      <c r="G12" s="1764" t="str">
        <f>IF(B12=0,"",AF45)</f>
        <v/>
      </c>
      <c r="H12" s="1765"/>
      <c r="I12" s="687" t="str">
        <f t="shared" si="0"/>
        <v xml:space="preserve"> </v>
      </c>
      <c r="J12" s="724" t="str">
        <f t="shared" si="1"/>
        <v xml:space="preserve"> </v>
      </c>
      <c r="K12" s="1750" t="str">
        <f>IF(B12=0,"",AF47)</f>
        <v/>
      </c>
      <c r="L12" s="1751"/>
      <c r="M12" s="691" t="str">
        <f t="shared" si="3"/>
        <v xml:space="preserve"> </v>
      </c>
      <c r="N12" s="1766" t="str">
        <f>IF(B12=0,"",AF48)</f>
        <v/>
      </c>
      <c r="O12" s="1767"/>
      <c r="P12" s="1108" t="str">
        <f t="shared" si="2"/>
        <v xml:space="preserve"> </v>
      </c>
      <c r="Q12" s="1112"/>
      <c r="R12" s="1113"/>
      <c r="S12" s="1111"/>
      <c r="T12" s="703"/>
      <c r="U12" s="1092"/>
      <c r="V12" s="703"/>
      <c r="W12" s="1103" t="s">
        <v>797</v>
      </c>
      <c r="X12" s="1104"/>
      <c r="Y12" s="703" t="s">
        <v>796</v>
      </c>
      <c r="Z12" s="703"/>
      <c r="AA12" s="703"/>
      <c r="AB12" s="703"/>
      <c r="AC12" s="561"/>
      <c r="AD12" s="562"/>
      <c r="AE12" s="561"/>
      <c r="AF12" s="562"/>
      <c r="AG12" s="561"/>
      <c r="AH12" s="561"/>
      <c r="AI12" s="538"/>
      <c r="AJ12" s="537"/>
      <c r="AK12" s="537"/>
      <c r="AL12" s="537"/>
      <c r="AM12" s="537"/>
      <c r="AS12" s="538"/>
      <c r="AT12" s="538"/>
      <c r="AU12" s="538"/>
      <c r="AV12" s="538"/>
    </row>
    <row r="13" spans="1:51" ht="24" customHeight="1" thickBot="1">
      <c r="A13" s="723">
        <v>7</v>
      </c>
      <c r="B13" s="1759"/>
      <c r="C13" s="1760"/>
      <c r="D13" s="1761"/>
      <c r="E13" s="1762"/>
      <c r="F13" s="1763"/>
      <c r="G13" s="1764" t="str">
        <f>IF(B13=0,"",AF49)</f>
        <v/>
      </c>
      <c r="H13" s="1765"/>
      <c r="I13" s="687" t="str">
        <f t="shared" si="0"/>
        <v xml:space="preserve"> </v>
      </c>
      <c r="J13" s="724" t="str">
        <f t="shared" si="1"/>
        <v xml:space="preserve"> </v>
      </c>
      <c r="K13" s="1750" t="str">
        <f>IF(B13=0,"",AF51)</f>
        <v/>
      </c>
      <c r="L13" s="1751"/>
      <c r="M13" s="691" t="str">
        <f t="shared" si="3"/>
        <v xml:space="preserve"> </v>
      </c>
      <c r="N13" s="1766" t="str">
        <f>IF(B13=0,"",AF52)</f>
        <v/>
      </c>
      <c r="O13" s="1767"/>
      <c r="P13" s="1108" t="str">
        <f t="shared" si="2"/>
        <v xml:space="preserve"> </v>
      </c>
      <c r="Q13" s="1112"/>
      <c r="R13" s="1113"/>
      <c r="S13" s="1111"/>
      <c r="T13" s="703"/>
      <c r="U13" s="726" t="s">
        <v>505</v>
      </c>
      <c r="V13" s="537"/>
      <c r="W13" s="537"/>
      <c r="X13" s="537"/>
      <c r="Y13" s="537"/>
      <c r="Z13" s="537"/>
      <c r="AA13" s="537"/>
      <c r="AB13" s="537"/>
      <c r="AT13" s="538"/>
      <c r="AU13" s="538"/>
      <c r="AV13" s="538"/>
      <c r="AW13" s="538"/>
    </row>
    <row r="14" spans="1:51" ht="24" customHeight="1">
      <c r="A14" s="723">
        <v>8</v>
      </c>
      <c r="B14" s="1759"/>
      <c r="C14" s="1760"/>
      <c r="D14" s="1761"/>
      <c r="E14" s="1762"/>
      <c r="F14" s="1763"/>
      <c r="G14" s="1764" t="str">
        <f>IF(B14=0,"",AF53)</f>
        <v/>
      </c>
      <c r="H14" s="1765"/>
      <c r="I14" s="687" t="str">
        <f t="shared" si="0"/>
        <v xml:space="preserve"> </v>
      </c>
      <c r="J14" s="724" t="str">
        <f t="shared" si="1"/>
        <v xml:space="preserve"> </v>
      </c>
      <c r="K14" s="1750" t="str">
        <f>IF(B14=0,"",AF55)</f>
        <v/>
      </c>
      <c r="L14" s="1751"/>
      <c r="M14" s="691" t="str">
        <f t="shared" si="3"/>
        <v xml:space="preserve"> </v>
      </c>
      <c r="N14" s="1766" t="str">
        <f>IF(B14=0,"",AF56)</f>
        <v/>
      </c>
      <c r="O14" s="1767"/>
      <c r="P14" s="1108" t="str">
        <f t="shared" si="2"/>
        <v xml:space="preserve"> </v>
      </c>
      <c r="Q14" s="1112"/>
      <c r="R14" s="1113"/>
      <c r="S14" s="1111"/>
      <c r="T14" s="703"/>
      <c r="U14" s="1882" t="s">
        <v>484</v>
      </c>
      <c r="V14" s="1883"/>
      <c r="W14" s="1883"/>
      <c r="X14" s="1884"/>
      <c r="Y14" s="1757"/>
      <c r="Z14" s="1758"/>
      <c r="AA14" s="537"/>
      <c r="AB14" s="537"/>
      <c r="AT14" s="538"/>
      <c r="AU14" s="538"/>
      <c r="AV14" s="538"/>
      <c r="AW14" s="538"/>
    </row>
    <row r="15" spans="1:51" ht="24" customHeight="1">
      <c r="A15" s="727">
        <v>9</v>
      </c>
      <c r="B15" s="1759"/>
      <c r="C15" s="1760"/>
      <c r="D15" s="1761"/>
      <c r="E15" s="1762"/>
      <c r="F15" s="1763"/>
      <c r="G15" s="1764" t="str">
        <f>IF(B15=0,"",AF57)</f>
        <v/>
      </c>
      <c r="H15" s="1765"/>
      <c r="I15" s="687" t="str">
        <f t="shared" si="0"/>
        <v xml:space="preserve"> </v>
      </c>
      <c r="J15" s="724" t="str">
        <f t="shared" si="1"/>
        <v xml:space="preserve"> </v>
      </c>
      <c r="K15" s="1750" t="str">
        <f>IF(B15=0,"",AF59)</f>
        <v/>
      </c>
      <c r="L15" s="1751"/>
      <c r="M15" s="691" t="str">
        <f t="shared" si="3"/>
        <v xml:space="preserve"> </v>
      </c>
      <c r="N15" s="1766" t="str">
        <f>IF(B15=0,"",AF60)</f>
        <v/>
      </c>
      <c r="O15" s="1767"/>
      <c r="P15" s="1108" t="str">
        <f t="shared" si="2"/>
        <v xml:space="preserve"> </v>
      </c>
      <c r="Q15" s="1112"/>
      <c r="R15" s="1113"/>
      <c r="S15" s="1111"/>
      <c r="T15" s="703"/>
      <c r="U15" s="1879" t="s">
        <v>485</v>
      </c>
      <c r="V15" s="1880"/>
      <c r="W15" s="1880"/>
      <c r="X15" s="1881"/>
      <c r="Y15" s="1771"/>
      <c r="Z15" s="1772"/>
      <c r="AA15" s="537"/>
      <c r="AB15" s="537"/>
      <c r="AR15" s="728"/>
      <c r="AT15" s="538"/>
      <c r="AU15" s="538"/>
      <c r="AV15" s="538"/>
      <c r="AW15" s="538"/>
    </row>
    <row r="16" spans="1:51" ht="24" customHeight="1" thickBot="1">
      <c r="A16" s="723">
        <v>10</v>
      </c>
      <c r="B16" s="1743"/>
      <c r="C16" s="1744"/>
      <c r="D16" s="1745"/>
      <c r="E16" s="1746"/>
      <c r="F16" s="1747"/>
      <c r="G16" s="1748" t="str">
        <f>IF(B16=0,"",AF61)</f>
        <v/>
      </c>
      <c r="H16" s="1749"/>
      <c r="I16" s="687" t="str">
        <f t="shared" si="0"/>
        <v xml:space="preserve"> </v>
      </c>
      <c r="J16" s="729" t="str">
        <f t="shared" si="1"/>
        <v xml:space="preserve"> </v>
      </c>
      <c r="K16" s="1750" t="str">
        <f>IF(B16=0,"",AF63)</f>
        <v/>
      </c>
      <c r="L16" s="1751"/>
      <c r="M16" s="694" t="str">
        <f t="shared" si="3"/>
        <v xml:space="preserve"> </v>
      </c>
      <c r="N16" s="1752" t="str">
        <f>IF(B16=0,"",AF64)</f>
        <v/>
      </c>
      <c r="O16" s="1753"/>
      <c r="P16" s="1109" t="str">
        <f t="shared" si="2"/>
        <v xml:space="preserve"> </v>
      </c>
      <c r="Q16" s="1114"/>
      <c r="R16" s="1115"/>
      <c r="S16" s="1111"/>
      <c r="T16" s="703"/>
      <c r="U16" s="1872" t="s">
        <v>573</v>
      </c>
      <c r="V16" s="1873"/>
      <c r="W16" s="1873"/>
      <c r="X16" s="1874"/>
      <c r="Y16" s="1730"/>
      <c r="Z16" s="1731"/>
      <c r="AA16" s="537"/>
      <c r="AB16" s="537"/>
      <c r="AC16" s="537"/>
      <c r="AD16" s="537"/>
      <c r="AE16" s="537"/>
      <c r="AF16" s="561"/>
      <c r="AV16" s="538"/>
      <c r="AW16" s="538"/>
      <c r="AX16" s="538"/>
      <c r="AY16" s="538"/>
    </row>
    <row r="17" spans="1:57" ht="24" customHeight="1" thickTop="1" thickBot="1">
      <c r="A17" s="1889" t="s">
        <v>22</v>
      </c>
      <c r="B17" s="1890"/>
      <c r="C17" s="1890"/>
      <c r="D17" s="1891"/>
      <c r="E17" s="1735">
        <f>SUM(E7:F16)</f>
        <v>0</v>
      </c>
      <c r="F17" s="1736"/>
      <c r="G17" s="1735">
        <f>SUM(G7:H16)</f>
        <v>0</v>
      </c>
      <c r="H17" s="1736"/>
      <c r="I17" s="683" t="e">
        <f>E17/G17</f>
        <v>#DIV/0!</v>
      </c>
      <c r="J17" s="685" t="e">
        <f>ROUNDDOWN(G17/Y14*100,1)</f>
        <v>#DIV/0!</v>
      </c>
      <c r="K17" s="1737">
        <f>SUM(K7:L16)</f>
        <v>0</v>
      </c>
      <c r="L17" s="1738"/>
      <c r="M17" s="684" t="e">
        <f>ROUNDDOWN(AF67/Y15*100,1)</f>
        <v>#DIV/0!</v>
      </c>
      <c r="N17" s="1739">
        <f>SUM(N7:O16)</f>
        <v>0</v>
      </c>
      <c r="O17" s="1740"/>
      <c r="P17" s="1110" t="e">
        <f>ROUNDDOWN(N17/Y16*100,1)</f>
        <v>#DIV/0!</v>
      </c>
      <c r="Q17" s="1112"/>
      <c r="R17" s="1113"/>
      <c r="S17" s="1111"/>
      <c r="T17" s="703"/>
      <c r="U17" s="1741"/>
      <c r="V17" s="1741"/>
      <c r="W17" s="1741"/>
      <c r="X17" s="1741"/>
      <c r="Y17" s="1742"/>
      <c r="Z17" s="1742"/>
      <c r="AA17" s="537"/>
      <c r="AB17" s="537"/>
      <c r="AC17" s="537"/>
      <c r="AD17" s="537"/>
      <c r="AE17" s="537"/>
      <c r="AF17" s="561"/>
      <c r="AV17" s="538"/>
      <c r="AW17" s="538"/>
      <c r="AX17" s="538"/>
      <c r="AY17" s="538"/>
    </row>
    <row r="18" spans="1:57" ht="23.25" customHeight="1">
      <c r="A18" s="578"/>
      <c r="B18" s="957"/>
      <c r="C18" s="957"/>
      <c r="D18" s="957"/>
      <c r="E18" s="957"/>
      <c r="F18" s="957"/>
      <c r="G18" s="957"/>
      <c r="H18" s="957"/>
      <c r="I18" s="957"/>
      <c r="J18" s="957"/>
      <c r="K18" s="957"/>
      <c r="L18" s="957"/>
      <c r="M18" s="957"/>
      <c r="N18" s="957"/>
      <c r="O18" s="957"/>
      <c r="P18" s="957"/>
      <c r="Q18" s="1086"/>
      <c r="R18" s="1086"/>
      <c r="S18" s="1086"/>
      <c r="T18" s="362"/>
      <c r="U18" s="362"/>
      <c r="V18" s="362"/>
      <c r="W18" s="362"/>
      <c r="X18" s="362"/>
      <c r="Y18" s="362"/>
      <c r="Z18" s="362"/>
      <c r="AA18" s="537"/>
      <c r="AT18" s="545"/>
    </row>
    <row r="19" spans="1:57" ht="23.25" customHeight="1" thickBot="1">
      <c r="A19" s="730" t="s">
        <v>794</v>
      </c>
      <c r="B19" s="1085"/>
      <c r="C19" s="1085"/>
      <c r="D19" s="1085"/>
      <c r="E19" s="1848"/>
      <c r="F19" s="1848"/>
      <c r="G19" s="1848"/>
      <c r="H19" s="1848"/>
      <c r="I19" s="1083"/>
      <c r="J19" s="1084"/>
      <c r="K19" s="1848"/>
      <c r="L19" s="1848"/>
      <c r="M19" s="1084"/>
      <c r="N19" s="1848"/>
      <c r="O19" s="1848"/>
      <c r="P19" s="1084"/>
      <c r="Q19" s="1116"/>
      <c r="R19" s="1116"/>
      <c r="S19" s="1084"/>
      <c r="T19" s="362"/>
      <c r="U19" s="578" t="s">
        <v>488</v>
      </c>
      <c r="X19" s="362"/>
      <c r="Y19" s="362"/>
      <c r="Z19" s="362"/>
      <c r="AA19" s="537"/>
      <c r="AT19" s="545"/>
    </row>
    <row r="20" spans="1:57" ht="23.25" customHeight="1" thickBot="1">
      <c r="B20" s="362"/>
      <c r="C20" s="362"/>
      <c r="D20" s="362"/>
      <c r="E20" s="362"/>
      <c r="F20" s="362"/>
      <c r="G20" s="362"/>
      <c r="H20" s="362"/>
      <c r="I20" s="362"/>
      <c r="J20" s="362"/>
      <c r="K20" s="362"/>
      <c r="L20" s="362"/>
      <c r="M20" s="362"/>
      <c r="N20" s="362"/>
      <c r="O20" s="362"/>
      <c r="P20" s="362"/>
      <c r="Q20" s="362"/>
      <c r="R20" s="362"/>
      <c r="S20" s="362"/>
      <c r="T20" s="362"/>
      <c r="U20" s="1875" t="s">
        <v>642</v>
      </c>
      <c r="V20" s="1876"/>
      <c r="W20" s="1876"/>
      <c r="X20" s="1876"/>
      <c r="Y20" s="1877">
        <v>0</v>
      </c>
      <c r="Z20" s="1878"/>
      <c r="AA20" s="537"/>
      <c r="AT20" s="545"/>
    </row>
    <row r="21" spans="1:57" ht="23.25" customHeight="1">
      <c r="A21" s="712"/>
      <c r="B21" s="362"/>
      <c r="C21" s="362"/>
      <c r="D21" s="362"/>
      <c r="E21" s="362"/>
      <c r="F21" s="362"/>
      <c r="G21" s="362"/>
      <c r="H21" s="362"/>
      <c r="I21" s="362"/>
      <c r="J21" s="362"/>
      <c r="K21" s="362"/>
      <c r="L21" s="362"/>
      <c r="M21" s="362"/>
      <c r="N21" s="362"/>
      <c r="O21" s="362"/>
      <c r="P21" s="362"/>
      <c r="Q21" s="362"/>
      <c r="R21" s="362"/>
      <c r="S21" s="362"/>
      <c r="T21" s="362"/>
      <c r="U21" s="561" t="s">
        <v>628</v>
      </c>
      <c r="V21" s="561"/>
      <c r="AA21" s="538"/>
      <c r="AB21" s="538"/>
      <c r="AL21" s="545"/>
    </row>
    <row r="22" spans="1:57" ht="27" customHeight="1" thickBot="1">
      <c r="A22" s="726" t="s">
        <v>176</v>
      </c>
      <c r="B22" s="726"/>
      <c r="C22" s="726"/>
      <c r="D22" s="726"/>
      <c r="E22" s="726"/>
      <c r="F22" s="726"/>
      <c r="G22" s="726"/>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538"/>
      <c r="AI22" s="538"/>
      <c r="AJ22" s="538"/>
      <c r="AK22" s="538"/>
      <c r="AL22" s="538"/>
      <c r="AM22" s="538"/>
      <c r="AN22" s="726" t="s">
        <v>546</v>
      </c>
      <c r="AO22" s="726"/>
      <c r="AP22" s="726"/>
      <c r="AQ22" s="726"/>
      <c r="AR22" s="726"/>
      <c r="AS22" s="726"/>
      <c r="AT22" s="726"/>
      <c r="AU22" s="726"/>
      <c r="AV22" s="362"/>
      <c r="AW22" s="362"/>
      <c r="AX22" s="362"/>
      <c r="AY22" s="362"/>
      <c r="AZ22" s="362"/>
      <c r="BA22" s="362"/>
      <c r="BB22" s="362"/>
      <c r="BC22" s="362"/>
      <c r="BD22" s="362"/>
      <c r="BE22" s="362"/>
    </row>
    <row r="23" spans="1:57" s="362" customFormat="1" ht="14.25" customHeight="1">
      <c r="A23" s="1643" t="s">
        <v>177</v>
      </c>
      <c r="B23" s="1613" t="s">
        <v>178</v>
      </c>
      <c r="C23" s="1614"/>
      <c r="D23" s="1617" t="s">
        <v>179</v>
      </c>
      <c r="E23" s="1618"/>
      <c r="F23" s="1618"/>
      <c r="G23" s="1618"/>
      <c r="H23" s="1618"/>
      <c r="I23" s="1618"/>
      <c r="J23" s="1618"/>
      <c r="K23" s="1618"/>
      <c r="L23" s="1618"/>
      <c r="M23" s="1618"/>
      <c r="N23" s="1618"/>
      <c r="O23" s="1618"/>
      <c r="P23" s="1618"/>
      <c r="Q23" s="1723"/>
      <c r="R23" s="1724" t="s">
        <v>180</v>
      </c>
      <c r="S23" s="1725"/>
      <c r="T23" s="1725"/>
      <c r="U23" s="1725"/>
      <c r="V23" s="1725"/>
      <c r="W23" s="1725"/>
      <c r="X23" s="1725"/>
      <c r="Y23" s="1725"/>
      <c r="Z23" s="1725"/>
      <c r="AA23" s="1725"/>
      <c r="AB23" s="1725"/>
      <c r="AC23" s="1725"/>
      <c r="AD23" s="1725"/>
      <c r="AE23" s="1726"/>
      <c r="AF23" s="1709" t="s">
        <v>181</v>
      </c>
      <c r="AG23" s="1710"/>
      <c r="AH23" s="1713"/>
      <c r="AI23" s="1714"/>
      <c r="AN23" s="1643" t="s">
        <v>177</v>
      </c>
      <c r="AO23" s="1183" t="s">
        <v>548</v>
      </c>
      <c r="AP23" s="1613" t="s">
        <v>178</v>
      </c>
      <c r="AQ23" s="1614"/>
      <c r="AR23" s="1617" t="s">
        <v>547</v>
      </c>
      <c r="AS23" s="1618"/>
      <c r="AT23" s="1618"/>
      <c r="AU23" s="1618"/>
      <c r="AV23" s="1618"/>
      <c r="AW23" s="1618"/>
      <c r="AX23" s="1618"/>
      <c r="AY23" s="1618"/>
      <c r="AZ23" s="1618"/>
      <c r="BA23" s="1618"/>
      <c r="BB23" s="1618"/>
      <c r="BC23" s="1618"/>
      <c r="BD23" s="1618"/>
      <c r="BE23" s="1619"/>
    </row>
    <row r="24" spans="1:57" s="362" customFormat="1" ht="15.75" customHeight="1" thickBot="1">
      <c r="A24" s="1644"/>
      <c r="B24" s="1615"/>
      <c r="C24" s="1616"/>
      <c r="D24" s="1620" t="s">
        <v>469</v>
      </c>
      <c r="E24" s="1621"/>
      <c r="F24" s="1622" t="s">
        <v>470</v>
      </c>
      <c r="G24" s="1623"/>
      <c r="H24" s="1624" t="s">
        <v>486</v>
      </c>
      <c r="I24" s="1624"/>
      <c r="J24" s="1624" t="s">
        <v>482</v>
      </c>
      <c r="K24" s="1624"/>
      <c r="L24" s="1624" t="s">
        <v>483</v>
      </c>
      <c r="M24" s="1624"/>
      <c r="N24" s="1624" t="s">
        <v>183</v>
      </c>
      <c r="O24" s="1624"/>
      <c r="P24" s="1624" t="s">
        <v>22</v>
      </c>
      <c r="Q24" s="1716"/>
      <c r="R24" s="1620" t="s">
        <v>469</v>
      </c>
      <c r="S24" s="1621"/>
      <c r="T24" s="1622" t="s">
        <v>470</v>
      </c>
      <c r="U24" s="1623"/>
      <c r="V24" s="1624" t="s">
        <v>182</v>
      </c>
      <c r="W24" s="1624"/>
      <c r="X24" s="1622" t="s">
        <v>482</v>
      </c>
      <c r="Y24" s="1623"/>
      <c r="Z24" s="1622" t="s">
        <v>483</v>
      </c>
      <c r="AA24" s="1623"/>
      <c r="AB24" s="1624" t="s">
        <v>183</v>
      </c>
      <c r="AC24" s="1624"/>
      <c r="AD24" s="1624" t="s">
        <v>22</v>
      </c>
      <c r="AE24" s="1622"/>
      <c r="AF24" s="1711"/>
      <c r="AG24" s="1712"/>
      <c r="AH24" s="1715"/>
      <c r="AI24" s="1714"/>
      <c r="AN24" s="1644"/>
      <c r="AO24" s="1184"/>
      <c r="AP24" s="1615"/>
      <c r="AQ24" s="1616"/>
      <c r="AR24" s="1620" t="s">
        <v>469</v>
      </c>
      <c r="AS24" s="1621"/>
      <c r="AT24" s="1622" t="s">
        <v>470</v>
      </c>
      <c r="AU24" s="1623"/>
      <c r="AV24" s="1624" t="s">
        <v>182</v>
      </c>
      <c r="AW24" s="1624"/>
      <c r="AX24" s="1624" t="s">
        <v>482</v>
      </c>
      <c r="AY24" s="1624"/>
      <c r="AZ24" s="1624" t="s">
        <v>483</v>
      </c>
      <c r="BA24" s="1624"/>
      <c r="BB24" s="1624" t="s">
        <v>183</v>
      </c>
      <c r="BC24" s="1624"/>
      <c r="BD24" s="1624" t="s">
        <v>22</v>
      </c>
      <c r="BE24" s="1625"/>
    </row>
    <row r="25" spans="1:57" ht="21.9" customHeight="1" thickTop="1">
      <c r="A25" s="1641">
        <v>1</v>
      </c>
      <c r="B25" s="1587" t="s">
        <v>500</v>
      </c>
      <c r="C25" s="1588"/>
      <c r="D25" s="1700"/>
      <c r="E25" s="1701"/>
      <c r="F25" s="1702"/>
      <c r="G25" s="1703"/>
      <c r="H25" s="1704"/>
      <c r="I25" s="1704"/>
      <c r="J25" s="1704"/>
      <c r="K25" s="1704"/>
      <c r="L25" s="1704"/>
      <c r="M25" s="1704"/>
      <c r="N25" s="1705"/>
      <c r="O25" s="1705"/>
      <c r="P25" s="1631">
        <f>SUM(D25:O25)</f>
        <v>0</v>
      </c>
      <c r="Q25" s="1708"/>
      <c r="R25" s="1700"/>
      <c r="S25" s="1701"/>
      <c r="T25" s="1702"/>
      <c r="U25" s="1703"/>
      <c r="V25" s="1704"/>
      <c r="W25" s="1704"/>
      <c r="X25" s="1689"/>
      <c r="Y25" s="1707"/>
      <c r="Z25" s="1706"/>
      <c r="AA25" s="1707"/>
      <c r="AB25" s="1692"/>
      <c r="AC25" s="1692"/>
      <c r="AD25" s="1607">
        <f>SUM(R25:AC25)</f>
        <v>0</v>
      </c>
      <c r="AE25" s="1693"/>
      <c r="AF25" s="1694">
        <f>P25-AD25</f>
        <v>0</v>
      </c>
      <c r="AG25" s="1695"/>
      <c r="AH25" s="1673"/>
      <c r="AI25" s="1674"/>
      <c r="AN25" s="1641">
        <v>1</v>
      </c>
      <c r="AO25" s="1626">
        <f>B7</f>
        <v>0</v>
      </c>
      <c r="AP25" s="1587" t="s">
        <v>500</v>
      </c>
      <c r="AQ25" s="1588"/>
      <c r="AR25" s="1627">
        <f t="shared" ref="AR25:AR64" si="4">D25-R25</f>
        <v>0</v>
      </c>
      <c r="AS25" s="1628"/>
      <c r="AT25" s="1629">
        <f t="shared" ref="AT25:AT64" si="5">F25-T25</f>
        <v>0</v>
      </c>
      <c r="AU25" s="1630"/>
      <c r="AV25" s="1591">
        <f t="shared" ref="AV25:AV64" si="6">H25-V25</f>
        <v>0</v>
      </c>
      <c r="AW25" s="1591"/>
      <c r="AX25" s="1591">
        <f t="shared" ref="AX25:AX64" si="7">J25-X25</f>
        <v>0</v>
      </c>
      <c r="AY25" s="1591"/>
      <c r="AZ25" s="1591">
        <f t="shared" ref="AZ25:AZ64" si="8">L25-Z25</f>
        <v>0</v>
      </c>
      <c r="BA25" s="1591"/>
      <c r="BB25" s="1631">
        <f t="shared" ref="BB25:BB64" si="9">N25-AB25</f>
        <v>0</v>
      </c>
      <c r="BC25" s="1631"/>
      <c r="BD25" s="1631">
        <f>SUM(AR25:BC25)</f>
        <v>0</v>
      </c>
      <c r="BE25" s="1632"/>
    </row>
    <row r="26" spans="1:57" ht="21.9" customHeight="1">
      <c r="A26" s="1611"/>
      <c r="B26" s="1596" t="s">
        <v>792</v>
      </c>
      <c r="C26" s="1597"/>
      <c r="D26" s="1686"/>
      <c r="E26" s="1681"/>
      <c r="F26" s="1680"/>
      <c r="G26" s="1680"/>
      <c r="H26" s="1680"/>
      <c r="I26" s="1680"/>
      <c r="J26" s="1680"/>
      <c r="K26" s="1680"/>
      <c r="L26" s="1680"/>
      <c r="M26" s="1680"/>
      <c r="N26" s="1683"/>
      <c r="O26" s="1683"/>
      <c r="P26" s="1594" t="s">
        <v>468</v>
      </c>
      <c r="Q26" s="1684"/>
      <c r="R26" s="1686"/>
      <c r="S26" s="1681"/>
      <c r="T26" s="1680"/>
      <c r="U26" s="1680"/>
      <c r="V26" s="1680"/>
      <c r="W26" s="1680"/>
      <c r="X26" s="1681"/>
      <c r="Y26" s="1682"/>
      <c r="Z26" s="1681"/>
      <c r="AA26" s="1682"/>
      <c r="AB26" s="1683"/>
      <c r="AC26" s="1683"/>
      <c r="AD26" s="1594" t="s">
        <v>468</v>
      </c>
      <c r="AE26" s="1684"/>
      <c r="AF26" s="1660" t="s">
        <v>468</v>
      </c>
      <c r="AG26" s="1661"/>
      <c r="AH26" s="1675"/>
      <c r="AI26" s="1676"/>
      <c r="AN26" s="1611"/>
      <c r="AO26" s="1603"/>
      <c r="AP26" s="1596" t="s">
        <v>501</v>
      </c>
      <c r="AQ26" s="1597"/>
      <c r="AR26" s="1576">
        <f t="shared" si="4"/>
        <v>0</v>
      </c>
      <c r="AS26" s="1577"/>
      <c r="AT26" s="1578">
        <f t="shared" si="5"/>
        <v>0</v>
      </c>
      <c r="AU26" s="1578"/>
      <c r="AV26" s="1578">
        <f t="shared" si="6"/>
        <v>0</v>
      </c>
      <c r="AW26" s="1578"/>
      <c r="AX26" s="1578">
        <f t="shared" si="7"/>
        <v>0</v>
      </c>
      <c r="AY26" s="1578"/>
      <c r="AZ26" s="1578">
        <f t="shared" si="8"/>
        <v>0</v>
      </c>
      <c r="BA26" s="1578"/>
      <c r="BB26" s="1609">
        <f t="shared" si="9"/>
        <v>0</v>
      </c>
      <c r="BC26" s="1609"/>
      <c r="BD26" s="1594" t="s">
        <v>427</v>
      </c>
      <c r="BE26" s="1595"/>
    </row>
    <row r="27" spans="1:57" ht="21.9" customHeight="1">
      <c r="A27" s="1611"/>
      <c r="B27" s="1574" t="s">
        <v>564</v>
      </c>
      <c r="C27" s="1575"/>
      <c r="D27" s="1576" t="str">
        <f>IF(D26=0," ",D26*$W$5)</f>
        <v xml:space="preserve"> </v>
      </c>
      <c r="E27" s="1577"/>
      <c r="F27" s="1578" t="str">
        <f>IF(F26=0," ",F26*$W$6)</f>
        <v xml:space="preserve"> </v>
      </c>
      <c r="G27" s="1578"/>
      <c r="H27" s="1593" t="str">
        <f>IF(H26=0," ",H26/$X$12*$W$7)</f>
        <v xml:space="preserve"> </v>
      </c>
      <c r="I27" s="1577"/>
      <c r="J27" s="1578" t="str">
        <f>IF(J26=0," ",J26*$W$10*1000)</f>
        <v xml:space="preserve"> </v>
      </c>
      <c r="K27" s="1578"/>
      <c r="L27" s="1578" t="str">
        <f>IF(L26=0," ",L26*$W$11*1000)</f>
        <v xml:space="preserve"> </v>
      </c>
      <c r="M27" s="1578"/>
      <c r="N27" s="1677" t="str">
        <f>IF(N26=0,"",0)</f>
        <v/>
      </c>
      <c r="O27" s="1678"/>
      <c r="P27" s="1578">
        <f>SUM(D27:O27)</f>
        <v>0</v>
      </c>
      <c r="Q27" s="1679"/>
      <c r="R27" s="1576" t="str">
        <f>IF(R26=0," ",R26*$W$5)</f>
        <v xml:space="preserve"> </v>
      </c>
      <c r="S27" s="1577"/>
      <c r="T27" s="1578" t="str">
        <f>IF(T26=0," ",T26*$W$6)</f>
        <v xml:space="preserve"> </v>
      </c>
      <c r="U27" s="1578"/>
      <c r="V27" s="1593" t="str">
        <f>IF(V26=0," ",V26/$X$12*$W$7)</f>
        <v xml:space="preserve"> </v>
      </c>
      <c r="W27" s="1577"/>
      <c r="X27" s="1578" t="str">
        <f>IF(X26=0," ",X26*$W$10*1000)</f>
        <v xml:space="preserve"> </v>
      </c>
      <c r="Y27" s="1578"/>
      <c r="Z27" s="1578" t="str">
        <f>IF(Z26=0," ",Z26*$W$11*1000)</f>
        <v xml:space="preserve"> </v>
      </c>
      <c r="AA27" s="1578"/>
      <c r="AB27" s="1677" t="str">
        <f>IF(AB26=0,"",0)</f>
        <v/>
      </c>
      <c r="AC27" s="1678"/>
      <c r="AD27" s="1578">
        <f>SUM(R27:AC27)</f>
        <v>0</v>
      </c>
      <c r="AE27" s="1679"/>
      <c r="AF27" s="1685">
        <f>P27-AD27</f>
        <v>0</v>
      </c>
      <c r="AG27" s="1577"/>
      <c r="AH27" s="1657"/>
      <c r="AI27" s="1658"/>
      <c r="AN27" s="1611"/>
      <c r="AO27" s="1603"/>
      <c r="AP27" s="1574" t="s">
        <v>574</v>
      </c>
      <c r="AQ27" s="1575"/>
      <c r="AR27" s="1576" t="e">
        <f t="shared" si="4"/>
        <v>#VALUE!</v>
      </c>
      <c r="AS27" s="1577"/>
      <c r="AT27" s="1578" t="e">
        <f t="shared" si="5"/>
        <v>#VALUE!</v>
      </c>
      <c r="AU27" s="1578"/>
      <c r="AV27" s="1593" t="e">
        <f t="shared" si="6"/>
        <v>#VALUE!</v>
      </c>
      <c r="AW27" s="1577"/>
      <c r="AX27" s="1578" t="e">
        <f t="shared" si="7"/>
        <v>#VALUE!</v>
      </c>
      <c r="AY27" s="1578"/>
      <c r="AZ27" s="1578" t="e">
        <f t="shared" si="8"/>
        <v>#VALUE!</v>
      </c>
      <c r="BA27" s="1578"/>
      <c r="BB27" s="1577" t="e">
        <f t="shared" si="9"/>
        <v>#VALUE!</v>
      </c>
      <c r="BC27" s="1593"/>
      <c r="BD27" s="1578" t="e">
        <f>SUM(AR27:BC27)</f>
        <v>#VALUE!</v>
      </c>
      <c r="BE27" s="1579"/>
    </row>
    <row r="28" spans="1:57" ht="21.9" customHeight="1">
      <c r="A28" s="1612"/>
      <c r="B28" s="1698" t="s">
        <v>565</v>
      </c>
      <c r="C28" s="1699"/>
      <c r="D28" s="1668" t="str">
        <f>IF(D26=0," ",D26*$Y$5)</f>
        <v xml:space="preserve"> </v>
      </c>
      <c r="E28" s="1669"/>
      <c r="F28" s="1662" t="str">
        <f>IF(F26=0," ",F26*$Y$5)</f>
        <v xml:space="preserve"> </v>
      </c>
      <c r="G28" s="1663"/>
      <c r="H28" s="1662" t="str">
        <f>IF(H26=0," ",H26/$X$12*$Y$7)</f>
        <v xml:space="preserve"> </v>
      </c>
      <c r="I28" s="1663"/>
      <c r="J28" s="1662" t="str">
        <f>IF(J26=0," ",J26*$Y$10*1000)</f>
        <v xml:space="preserve"> </v>
      </c>
      <c r="K28" s="1663"/>
      <c r="L28" s="1662" t="str">
        <f>IF(L26=0," ",L26*$Y$11*1000)</f>
        <v xml:space="preserve"> </v>
      </c>
      <c r="M28" s="1663"/>
      <c r="N28" s="1662" t="str">
        <f>IF(N26=0,"",N26*($Y$8+$Y$9))</f>
        <v/>
      </c>
      <c r="O28" s="1663"/>
      <c r="P28" s="1662">
        <f>SUM(D28:O28)</f>
        <v>0</v>
      </c>
      <c r="Q28" s="1664"/>
      <c r="R28" s="1668" t="str">
        <f>IF(R26=0," ",R26*$Y$5)</f>
        <v xml:space="preserve"> </v>
      </c>
      <c r="S28" s="1669"/>
      <c r="T28" s="1662" t="str">
        <f>IF(T26=0," ",T26*$Y$5)</f>
        <v xml:space="preserve"> </v>
      </c>
      <c r="U28" s="1663"/>
      <c r="V28" s="1662" t="str">
        <f>IF(V26=0," ",V26/$X$12*$Y$7)</f>
        <v xml:space="preserve"> </v>
      </c>
      <c r="W28" s="1663"/>
      <c r="X28" s="1662" t="str">
        <f>IF(X26=0," ",X26*$Y$10*1000)</f>
        <v xml:space="preserve"> </v>
      </c>
      <c r="Y28" s="1663"/>
      <c r="Z28" s="1662" t="str">
        <f>IF(Z26=0," ",Z26*$Y$11*1000)</f>
        <v xml:space="preserve"> </v>
      </c>
      <c r="AA28" s="1663"/>
      <c r="AB28" s="1662" t="str">
        <f>IF(AB26=0,"",AB26*($Y$8+$Y$9))</f>
        <v/>
      </c>
      <c r="AC28" s="1663"/>
      <c r="AD28" s="1662">
        <f>SUM(R28:AC28)</f>
        <v>0</v>
      </c>
      <c r="AE28" s="1664"/>
      <c r="AF28" s="1665">
        <f>P28-AD28</f>
        <v>0</v>
      </c>
      <c r="AG28" s="1584"/>
      <c r="AH28" s="1675"/>
      <c r="AI28" s="1676"/>
      <c r="AN28" s="1612"/>
      <c r="AO28" s="1604"/>
      <c r="AP28" s="1580" t="s">
        <v>575</v>
      </c>
      <c r="AQ28" s="1581"/>
      <c r="AR28" s="1582" t="e">
        <f t="shared" si="4"/>
        <v>#VALUE!</v>
      </c>
      <c r="AS28" s="1583"/>
      <c r="AT28" s="1584" t="e">
        <f t="shared" si="5"/>
        <v>#VALUE!</v>
      </c>
      <c r="AU28" s="1585"/>
      <c r="AV28" s="1584" t="e">
        <f t="shared" si="6"/>
        <v>#VALUE!</v>
      </c>
      <c r="AW28" s="1585"/>
      <c r="AX28" s="1584" t="e">
        <f t="shared" si="7"/>
        <v>#VALUE!</v>
      </c>
      <c r="AY28" s="1585"/>
      <c r="AZ28" s="1584" t="e">
        <f t="shared" si="8"/>
        <v>#VALUE!</v>
      </c>
      <c r="BA28" s="1585"/>
      <c r="BB28" s="1584" t="e">
        <f t="shared" si="9"/>
        <v>#VALUE!</v>
      </c>
      <c r="BC28" s="1585"/>
      <c r="BD28" s="1584" t="e">
        <f>SUM(AR28:BC28)</f>
        <v>#VALUE!</v>
      </c>
      <c r="BE28" s="1586"/>
    </row>
    <row r="29" spans="1:57" ht="21.9" customHeight="1">
      <c r="A29" s="1610">
        <v>2</v>
      </c>
      <c r="B29" s="1696" t="s">
        <v>500</v>
      </c>
      <c r="C29" s="1697"/>
      <c r="D29" s="1687"/>
      <c r="E29" s="1688"/>
      <c r="F29" s="1689"/>
      <c r="G29" s="1689"/>
      <c r="H29" s="1689"/>
      <c r="I29" s="1689"/>
      <c r="J29" s="1689"/>
      <c r="K29" s="1689"/>
      <c r="L29" s="1689"/>
      <c r="M29" s="1689"/>
      <c r="N29" s="1692"/>
      <c r="O29" s="1692"/>
      <c r="P29" s="1607">
        <f>SUM(D29:O29)</f>
        <v>0</v>
      </c>
      <c r="Q29" s="1693"/>
      <c r="R29" s="1687"/>
      <c r="S29" s="1688"/>
      <c r="T29" s="1689"/>
      <c r="U29" s="1689"/>
      <c r="V29" s="1689"/>
      <c r="W29" s="1689"/>
      <c r="X29" s="1690"/>
      <c r="Y29" s="1691"/>
      <c r="Z29" s="1690"/>
      <c r="AA29" s="1691"/>
      <c r="AB29" s="1692"/>
      <c r="AC29" s="1692"/>
      <c r="AD29" s="1607">
        <f>SUM(R29:AC29)</f>
        <v>0</v>
      </c>
      <c r="AE29" s="1693"/>
      <c r="AF29" s="1694">
        <f>P29-AD29</f>
        <v>0</v>
      </c>
      <c r="AG29" s="1695"/>
      <c r="AH29" s="1673"/>
      <c r="AI29" s="1674"/>
      <c r="AN29" s="1610">
        <v>2</v>
      </c>
      <c r="AO29" s="1602">
        <f>B8</f>
        <v>0</v>
      </c>
      <c r="AP29" s="1605" t="s">
        <v>500</v>
      </c>
      <c r="AQ29" s="1606"/>
      <c r="AR29" s="1598">
        <f t="shared" si="4"/>
        <v>0</v>
      </c>
      <c r="AS29" s="1599"/>
      <c r="AT29" s="1600">
        <f t="shared" si="5"/>
        <v>0</v>
      </c>
      <c r="AU29" s="1600"/>
      <c r="AV29" s="1600">
        <f t="shared" si="6"/>
        <v>0</v>
      </c>
      <c r="AW29" s="1600"/>
      <c r="AX29" s="1600">
        <f t="shared" si="7"/>
        <v>0</v>
      </c>
      <c r="AY29" s="1600"/>
      <c r="AZ29" s="1600">
        <f t="shared" si="8"/>
        <v>0</v>
      </c>
      <c r="BA29" s="1600"/>
      <c r="BB29" s="1607">
        <f t="shared" si="9"/>
        <v>0</v>
      </c>
      <c r="BC29" s="1607"/>
      <c r="BD29" s="1607">
        <f>SUM(AR29:BC29)</f>
        <v>0</v>
      </c>
      <c r="BE29" s="1608"/>
    </row>
    <row r="30" spans="1:57" ht="21.9" customHeight="1">
      <c r="A30" s="1611"/>
      <c r="B30" s="1596" t="s">
        <v>792</v>
      </c>
      <c r="C30" s="1597"/>
      <c r="D30" s="1686"/>
      <c r="E30" s="1681"/>
      <c r="F30" s="1680"/>
      <c r="G30" s="1680"/>
      <c r="H30" s="1680"/>
      <c r="I30" s="1680"/>
      <c r="J30" s="1680"/>
      <c r="K30" s="1680"/>
      <c r="L30" s="1680"/>
      <c r="M30" s="1680"/>
      <c r="N30" s="1683"/>
      <c r="O30" s="1683"/>
      <c r="P30" s="1594" t="s">
        <v>468</v>
      </c>
      <c r="Q30" s="1684"/>
      <c r="R30" s="1686"/>
      <c r="S30" s="1681"/>
      <c r="T30" s="1680"/>
      <c r="U30" s="1680"/>
      <c r="V30" s="1680"/>
      <c r="W30" s="1680"/>
      <c r="X30" s="1681"/>
      <c r="Y30" s="1682"/>
      <c r="Z30" s="1681"/>
      <c r="AA30" s="1682"/>
      <c r="AB30" s="1683"/>
      <c r="AC30" s="1683"/>
      <c r="AD30" s="1594" t="s">
        <v>468</v>
      </c>
      <c r="AE30" s="1684"/>
      <c r="AF30" s="1660" t="s">
        <v>468</v>
      </c>
      <c r="AG30" s="1661"/>
      <c r="AH30" s="1675"/>
      <c r="AI30" s="1676"/>
      <c r="AN30" s="1611"/>
      <c r="AO30" s="1603"/>
      <c r="AP30" s="1596" t="s">
        <v>501</v>
      </c>
      <c r="AQ30" s="1597"/>
      <c r="AR30" s="1576">
        <f t="shared" si="4"/>
        <v>0</v>
      </c>
      <c r="AS30" s="1577"/>
      <c r="AT30" s="1578">
        <f t="shared" si="5"/>
        <v>0</v>
      </c>
      <c r="AU30" s="1578"/>
      <c r="AV30" s="1578">
        <f t="shared" si="6"/>
        <v>0</v>
      </c>
      <c r="AW30" s="1578"/>
      <c r="AX30" s="1578">
        <f t="shared" si="7"/>
        <v>0</v>
      </c>
      <c r="AY30" s="1578"/>
      <c r="AZ30" s="1578">
        <f t="shared" si="8"/>
        <v>0</v>
      </c>
      <c r="BA30" s="1578"/>
      <c r="BB30" s="1609">
        <f t="shared" si="9"/>
        <v>0</v>
      </c>
      <c r="BC30" s="1609"/>
      <c r="BD30" s="1594" t="s">
        <v>427</v>
      </c>
      <c r="BE30" s="1595"/>
    </row>
    <row r="31" spans="1:57" ht="21.9" customHeight="1">
      <c r="A31" s="1611"/>
      <c r="B31" s="1574" t="s">
        <v>564</v>
      </c>
      <c r="C31" s="1575"/>
      <c r="D31" s="1576" t="str">
        <f>IF(D30=0," ",D30*$W$5)</f>
        <v xml:space="preserve"> </v>
      </c>
      <c r="E31" s="1577"/>
      <c r="F31" s="1578" t="str">
        <f>IF(F30=0," ",F30*$W$6)</f>
        <v xml:space="preserve"> </v>
      </c>
      <c r="G31" s="1578"/>
      <c r="H31" s="1593" t="str">
        <f>IF(H30=0," ",H30/$X$12*$W$7)</f>
        <v xml:space="preserve"> </v>
      </c>
      <c r="I31" s="1577"/>
      <c r="J31" s="1578" t="str">
        <f>IF(J30=0," ",J30*$W$10*1000)</f>
        <v xml:space="preserve"> </v>
      </c>
      <c r="K31" s="1578"/>
      <c r="L31" s="1578" t="str">
        <f>IF(L30=0," ",L30*$W$11*1000)</f>
        <v xml:space="preserve"> </v>
      </c>
      <c r="M31" s="1578"/>
      <c r="N31" s="1677" t="str">
        <f>IF(N30=0,"",0)</f>
        <v/>
      </c>
      <c r="O31" s="1678"/>
      <c r="P31" s="1578">
        <f>SUM(D31:O31)</f>
        <v>0</v>
      </c>
      <c r="Q31" s="1679"/>
      <c r="R31" s="1576" t="str">
        <f>IF(R30=0," ",R30*$W$5)</f>
        <v xml:space="preserve"> </v>
      </c>
      <c r="S31" s="1577"/>
      <c r="T31" s="1578" t="str">
        <f>IF(T30=0," ",T30*$W$6)</f>
        <v xml:space="preserve"> </v>
      </c>
      <c r="U31" s="1578"/>
      <c r="V31" s="1593" t="str">
        <f>IF(V30=0," ",V30/$X$12*$W$7)</f>
        <v xml:space="preserve"> </v>
      </c>
      <c r="W31" s="1577"/>
      <c r="X31" s="1578" t="str">
        <f>IF(X30=0," ",X30*$W$10*1000)</f>
        <v xml:space="preserve"> </v>
      </c>
      <c r="Y31" s="1578"/>
      <c r="Z31" s="1578" t="str">
        <f>IF(Z30=0," ",Z30*$W$11*1000)</f>
        <v xml:space="preserve"> </v>
      </c>
      <c r="AA31" s="1578"/>
      <c r="AB31" s="1677" t="str">
        <f>IF(AB30=0,"",0)</f>
        <v/>
      </c>
      <c r="AC31" s="1678"/>
      <c r="AD31" s="1578">
        <f>SUM(R31:AC31)</f>
        <v>0</v>
      </c>
      <c r="AE31" s="1679"/>
      <c r="AF31" s="1685">
        <f>P31-AD31</f>
        <v>0</v>
      </c>
      <c r="AG31" s="1577"/>
      <c r="AH31" s="1657"/>
      <c r="AI31" s="1658"/>
      <c r="AN31" s="1611"/>
      <c r="AO31" s="1603"/>
      <c r="AP31" s="1574" t="s">
        <v>574</v>
      </c>
      <c r="AQ31" s="1575"/>
      <c r="AR31" s="1576" t="e">
        <f t="shared" si="4"/>
        <v>#VALUE!</v>
      </c>
      <c r="AS31" s="1577"/>
      <c r="AT31" s="1578" t="e">
        <f t="shared" si="5"/>
        <v>#VALUE!</v>
      </c>
      <c r="AU31" s="1578"/>
      <c r="AV31" s="1593" t="e">
        <f t="shared" si="6"/>
        <v>#VALUE!</v>
      </c>
      <c r="AW31" s="1577"/>
      <c r="AX31" s="1578" t="e">
        <f t="shared" si="7"/>
        <v>#VALUE!</v>
      </c>
      <c r="AY31" s="1578"/>
      <c r="AZ31" s="1578" t="e">
        <f t="shared" si="8"/>
        <v>#VALUE!</v>
      </c>
      <c r="BA31" s="1578"/>
      <c r="BB31" s="1577" t="e">
        <f t="shared" si="9"/>
        <v>#VALUE!</v>
      </c>
      <c r="BC31" s="1593"/>
      <c r="BD31" s="1578" t="e">
        <f>SUM(AR31:BC31)</f>
        <v>#VALUE!</v>
      </c>
      <c r="BE31" s="1579"/>
    </row>
    <row r="32" spans="1:57" ht="21.9" customHeight="1">
      <c r="A32" s="1612"/>
      <c r="B32" s="1580" t="s">
        <v>565</v>
      </c>
      <c r="C32" s="1581"/>
      <c r="D32" s="1668" t="str">
        <f>IF(D30=0," ",D30*$Y$5)</f>
        <v xml:space="preserve"> </v>
      </c>
      <c r="E32" s="1669"/>
      <c r="F32" s="1662" t="str">
        <f>IF(F30=0," ",F30*$Y$5)</f>
        <v xml:space="preserve"> </v>
      </c>
      <c r="G32" s="1663"/>
      <c r="H32" s="1662" t="str">
        <f>IF(H30=0," ",H30/$X$12*$Y$7)</f>
        <v xml:space="preserve"> </v>
      </c>
      <c r="I32" s="1663"/>
      <c r="J32" s="1662" t="str">
        <f>IF(J30=0," ",J30*$Y$10*1000)</f>
        <v xml:space="preserve"> </v>
      </c>
      <c r="K32" s="1663"/>
      <c r="L32" s="1662" t="str">
        <f>IF(L30=0," ",L30*$Y$11*1000)</f>
        <v xml:space="preserve"> </v>
      </c>
      <c r="M32" s="1663"/>
      <c r="N32" s="1662" t="str">
        <f>IF(N30=0,"",N30*($Y$8+$Y$9))</f>
        <v/>
      </c>
      <c r="O32" s="1663"/>
      <c r="P32" s="1662">
        <f>SUM(D32:O32)</f>
        <v>0</v>
      </c>
      <c r="Q32" s="1664"/>
      <c r="R32" s="1668" t="str">
        <f>IF(R30=0," ",R30*$Y$5)</f>
        <v xml:space="preserve"> </v>
      </c>
      <c r="S32" s="1669"/>
      <c r="T32" s="1662" t="str">
        <f>IF(T30=0," ",T30*$Y$5)</f>
        <v xml:space="preserve"> </v>
      </c>
      <c r="U32" s="1663"/>
      <c r="V32" s="1662" t="str">
        <f>IF(V30=0," ",V30/$X$12*$Y$7)</f>
        <v xml:space="preserve"> </v>
      </c>
      <c r="W32" s="1663"/>
      <c r="X32" s="1662" t="str">
        <f>IF(X30=0," ",X30*$Y$10*1000)</f>
        <v xml:space="preserve"> </v>
      </c>
      <c r="Y32" s="1663"/>
      <c r="Z32" s="1662" t="str">
        <f>IF(Z30=0," ",Z30*$Y$11*1000)</f>
        <v xml:space="preserve"> </v>
      </c>
      <c r="AA32" s="1663"/>
      <c r="AB32" s="1662" t="str">
        <f>IF(AB30=0,"",AB30*($Y$8+$Y$9))</f>
        <v/>
      </c>
      <c r="AC32" s="1663"/>
      <c r="AD32" s="1662">
        <f>SUM(R32:AC32)</f>
        <v>0</v>
      </c>
      <c r="AE32" s="1664"/>
      <c r="AF32" s="1665">
        <f>P32-AD32</f>
        <v>0</v>
      </c>
      <c r="AG32" s="1584"/>
      <c r="AH32" s="1666"/>
      <c r="AI32" s="1667"/>
      <c r="AN32" s="1612"/>
      <c r="AO32" s="1604"/>
      <c r="AP32" s="1580" t="s">
        <v>575</v>
      </c>
      <c r="AQ32" s="1581"/>
      <c r="AR32" s="1582" t="e">
        <f t="shared" si="4"/>
        <v>#VALUE!</v>
      </c>
      <c r="AS32" s="1583"/>
      <c r="AT32" s="1584" t="e">
        <f t="shared" si="5"/>
        <v>#VALUE!</v>
      </c>
      <c r="AU32" s="1585"/>
      <c r="AV32" s="1584" t="e">
        <f t="shared" si="6"/>
        <v>#VALUE!</v>
      </c>
      <c r="AW32" s="1585"/>
      <c r="AX32" s="1584" t="e">
        <f t="shared" si="7"/>
        <v>#VALUE!</v>
      </c>
      <c r="AY32" s="1585"/>
      <c r="AZ32" s="1584" t="e">
        <f t="shared" si="8"/>
        <v>#VALUE!</v>
      </c>
      <c r="BA32" s="1585"/>
      <c r="BB32" s="1584" t="e">
        <f t="shared" si="9"/>
        <v>#VALUE!</v>
      </c>
      <c r="BC32" s="1585"/>
      <c r="BD32" s="1584" t="e">
        <f>SUM(AR32:BC32)</f>
        <v>#VALUE!</v>
      </c>
      <c r="BE32" s="1586"/>
    </row>
    <row r="33" spans="1:57" ht="21.9" customHeight="1">
      <c r="A33" s="1610">
        <v>3</v>
      </c>
      <c r="B33" s="1696" t="s">
        <v>500</v>
      </c>
      <c r="C33" s="1697"/>
      <c r="D33" s="1687"/>
      <c r="E33" s="1688"/>
      <c r="F33" s="1689"/>
      <c r="G33" s="1689"/>
      <c r="H33" s="1689"/>
      <c r="I33" s="1689"/>
      <c r="J33" s="1689"/>
      <c r="K33" s="1689"/>
      <c r="L33" s="1689"/>
      <c r="M33" s="1689"/>
      <c r="N33" s="1692"/>
      <c r="O33" s="1692"/>
      <c r="P33" s="1607">
        <f>SUM(D33:O33)</f>
        <v>0</v>
      </c>
      <c r="Q33" s="1693"/>
      <c r="R33" s="1687"/>
      <c r="S33" s="1688"/>
      <c r="T33" s="1689"/>
      <c r="U33" s="1689"/>
      <c r="V33" s="1689"/>
      <c r="W33" s="1689"/>
      <c r="X33" s="1690"/>
      <c r="Y33" s="1691"/>
      <c r="Z33" s="1690"/>
      <c r="AA33" s="1691"/>
      <c r="AB33" s="1692"/>
      <c r="AC33" s="1692"/>
      <c r="AD33" s="1607">
        <f>SUM(R33:AC33)</f>
        <v>0</v>
      </c>
      <c r="AE33" s="1693"/>
      <c r="AF33" s="1694">
        <f>P33-AD33</f>
        <v>0</v>
      </c>
      <c r="AG33" s="1695"/>
      <c r="AH33" s="1673"/>
      <c r="AI33" s="1674"/>
      <c r="AN33" s="1610">
        <v>3</v>
      </c>
      <c r="AO33" s="1602">
        <f>B9</f>
        <v>0</v>
      </c>
      <c r="AP33" s="1605" t="s">
        <v>500</v>
      </c>
      <c r="AQ33" s="1606"/>
      <c r="AR33" s="1598">
        <f t="shared" si="4"/>
        <v>0</v>
      </c>
      <c r="AS33" s="1599"/>
      <c r="AT33" s="1600">
        <f t="shared" si="5"/>
        <v>0</v>
      </c>
      <c r="AU33" s="1600"/>
      <c r="AV33" s="1600">
        <f t="shared" si="6"/>
        <v>0</v>
      </c>
      <c r="AW33" s="1600"/>
      <c r="AX33" s="1600">
        <f t="shared" si="7"/>
        <v>0</v>
      </c>
      <c r="AY33" s="1600"/>
      <c r="AZ33" s="1600">
        <f t="shared" si="8"/>
        <v>0</v>
      </c>
      <c r="BA33" s="1600"/>
      <c r="BB33" s="1607">
        <f t="shared" si="9"/>
        <v>0</v>
      </c>
      <c r="BC33" s="1607"/>
      <c r="BD33" s="1607">
        <f>SUM(AR33:BC33)</f>
        <v>0</v>
      </c>
      <c r="BE33" s="1608"/>
    </row>
    <row r="34" spans="1:57" ht="21.9" customHeight="1">
      <c r="A34" s="1611"/>
      <c r="B34" s="1596" t="s">
        <v>792</v>
      </c>
      <c r="C34" s="1597"/>
      <c r="D34" s="1686"/>
      <c r="E34" s="1681"/>
      <c r="F34" s="1680"/>
      <c r="G34" s="1680"/>
      <c r="H34" s="1680"/>
      <c r="I34" s="1680"/>
      <c r="J34" s="1680"/>
      <c r="K34" s="1680"/>
      <c r="L34" s="1680"/>
      <c r="M34" s="1680"/>
      <c r="N34" s="1683"/>
      <c r="O34" s="1683"/>
      <c r="P34" s="1594" t="s">
        <v>468</v>
      </c>
      <c r="Q34" s="1684"/>
      <c r="R34" s="1686"/>
      <c r="S34" s="1681"/>
      <c r="T34" s="1680"/>
      <c r="U34" s="1680"/>
      <c r="V34" s="1680"/>
      <c r="W34" s="1680"/>
      <c r="X34" s="1681"/>
      <c r="Y34" s="1682"/>
      <c r="Z34" s="1681"/>
      <c r="AA34" s="1682"/>
      <c r="AB34" s="1683"/>
      <c r="AC34" s="1683"/>
      <c r="AD34" s="1594" t="s">
        <v>468</v>
      </c>
      <c r="AE34" s="1684"/>
      <c r="AF34" s="1660" t="s">
        <v>468</v>
      </c>
      <c r="AG34" s="1661"/>
      <c r="AH34" s="1675"/>
      <c r="AI34" s="1676"/>
      <c r="AN34" s="1611"/>
      <c r="AO34" s="1603"/>
      <c r="AP34" s="1596" t="s">
        <v>501</v>
      </c>
      <c r="AQ34" s="1597"/>
      <c r="AR34" s="1576">
        <f t="shared" si="4"/>
        <v>0</v>
      </c>
      <c r="AS34" s="1577"/>
      <c r="AT34" s="1578">
        <f t="shared" si="5"/>
        <v>0</v>
      </c>
      <c r="AU34" s="1578"/>
      <c r="AV34" s="1578">
        <f t="shared" si="6"/>
        <v>0</v>
      </c>
      <c r="AW34" s="1578"/>
      <c r="AX34" s="1578">
        <f t="shared" si="7"/>
        <v>0</v>
      </c>
      <c r="AY34" s="1578"/>
      <c r="AZ34" s="1578">
        <f t="shared" si="8"/>
        <v>0</v>
      </c>
      <c r="BA34" s="1578"/>
      <c r="BB34" s="1609">
        <f t="shared" si="9"/>
        <v>0</v>
      </c>
      <c r="BC34" s="1609"/>
      <c r="BD34" s="1594" t="s">
        <v>427</v>
      </c>
      <c r="BE34" s="1595"/>
    </row>
    <row r="35" spans="1:57" ht="21.9" customHeight="1">
      <c r="A35" s="1611"/>
      <c r="B35" s="1574" t="s">
        <v>564</v>
      </c>
      <c r="C35" s="1575"/>
      <c r="D35" s="1576" t="str">
        <f>IF(D34=0," ",D34*$W$5)</f>
        <v xml:space="preserve"> </v>
      </c>
      <c r="E35" s="1577"/>
      <c r="F35" s="1578" t="str">
        <f>IF(F34=0," ",F34*$W$6)</f>
        <v xml:space="preserve"> </v>
      </c>
      <c r="G35" s="1578"/>
      <c r="H35" s="1593" t="str">
        <f>IF(H34=0," ",H34/$X$12*$W$7)</f>
        <v xml:space="preserve"> </v>
      </c>
      <c r="I35" s="1577"/>
      <c r="J35" s="1578" t="str">
        <f>IF(J34=0," ",J34*$W$10*1000)</f>
        <v xml:space="preserve"> </v>
      </c>
      <c r="K35" s="1578"/>
      <c r="L35" s="1578" t="str">
        <f>IF(L34=0," ",L34*$W$11*1000)</f>
        <v xml:space="preserve"> </v>
      </c>
      <c r="M35" s="1578"/>
      <c r="N35" s="1677" t="str">
        <f>IF(N34=0,"",0)</f>
        <v/>
      </c>
      <c r="O35" s="1678"/>
      <c r="P35" s="1578">
        <f>SUM(D35:O35)</f>
        <v>0</v>
      </c>
      <c r="Q35" s="1679"/>
      <c r="R35" s="1576" t="str">
        <f>IF(R34=0," ",R34*$W$5)</f>
        <v xml:space="preserve"> </v>
      </c>
      <c r="S35" s="1577"/>
      <c r="T35" s="1578" t="str">
        <f>IF(T34=0," ",T34*$W$6)</f>
        <v xml:space="preserve"> </v>
      </c>
      <c r="U35" s="1578"/>
      <c r="V35" s="1593" t="str">
        <f>IF(V34=0," ",V34/$X$12*$W$7)</f>
        <v xml:space="preserve"> </v>
      </c>
      <c r="W35" s="1577"/>
      <c r="X35" s="1578" t="str">
        <f>IF(X34=0," ",X34*$W$10*1000)</f>
        <v xml:space="preserve"> </v>
      </c>
      <c r="Y35" s="1578"/>
      <c r="Z35" s="1578" t="str">
        <f>IF(Z34=0," ",Z34*$W$11*1000)</f>
        <v xml:space="preserve"> </v>
      </c>
      <c r="AA35" s="1578"/>
      <c r="AB35" s="1677" t="str">
        <f>IF(AB34=0,"",0)</f>
        <v/>
      </c>
      <c r="AC35" s="1678"/>
      <c r="AD35" s="1578">
        <f>SUM(R35:AC35)</f>
        <v>0</v>
      </c>
      <c r="AE35" s="1679"/>
      <c r="AF35" s="1685">
        <f>P35-AD35</f>
        <v>0</v>
      </c>
      <c r="AG35" s="1577"/>
      <c r="AH35" s="1657"/>
      <c r="AI35" s="1658"/>
      <c r="AN35" s="1611"/>
      <c r="AO35" s="1603"/>
      <c r="AP35" s="1574" t="s">
        <v>574</v>
      </c>
      <c r="AQ35" s="1575"/>
      <c r="AR35" s="1576" t="e">
        <f t="shared" si="4"/>
        <v>#VALUE!</v>
      </c>
      <c r="AS35" s="1577"/>
      <c r="AT35" s="1578" t="e">
        <f t="shared" si="5"/>
        <v>#VALUE!</v>
      </c>
      <c r="AU35" s="1578"/>
      <c r="AV35" s="1593" t="e">
        <f t="shared" si="6"/>
        <v>#VALUE!</v>
      </c>
      <c r="AW35" s="1577"/>
      <c r="AX35" s="1578" t="e">
        <f t="shared" si="7"/>
        <v>#VALUE!</v>
      </c>
      <c r="AY35" s="1578"/>
      <c r="AZ35" s="1578" t="e">
        <f t="shared" si="8"/>
        <v>#VALUE!</v>
      </c>
      <c r="BA35" s="1578"/>
      <c r="BB35" s="1577" t="e">
        <f t="shared" si="9"/>
        <v>#VALUE!</v>
      </c>
      <c r="BC35" s="1593"/>
      <c r="BD35" s="1578" t="e">
        <f>SUM(AR35:BC35)</f>
        <v>#VALUE!</v>
      </c>
      <c r="BE35" s="1579"/>
    </row>
    <row r="36" spans="1:57" ht="21.9" customHeight="1">
      <c r="A36" s="1612"/>
      <c r="B36" s="1580" t="s">
        <v>565</v>
      </c>
      <c r="C36" s="1581"/>
      <c r="D36" s="1668" t="str">
        <f>IF(D34=0," ",D34*$Y$5)</f>
        <v xml:space="preserve"> </v>
      </c>
      <c r="E36" s="1669"/>
      <c r="F36" s="1662" t="str">
        <f>IF(F34=0," ",F34*$Y$5)</f>
        <v xml:space="preserve"> </v>
      </c>
      <c r="G36" s="1663"/>
      <c r="H36" s="1662" t="str">
        <f>IF(H34=0," ",H34/$X$12*$Y$7)</f>
        <v xml:space="preserve"> </v>
      </c>
      <c r="I36" s="1663"/>
      <c r="J36" s="1662" t="str">
        <f>IF(J34=0," ",J34*$Y$10*1000)</f>
        <v xml:space="preserve"> </v>
      </c>
      <c r="K36" s="1663"/>
      <c r="L36" s="1662" t="str">
        <f>IF(L34=0," ",L34*$Y$11*1000)</f>
        <v xml:space="preserve"> </v>
      </c>
      <c r="M36" s="1663"/>
      <c r="N36" s="1662" t="str">
        <f>IF(N34=0,"",N34*($Y$8+$Y$9))</f>
        <v/>
      </c>
      <c r="O36" s="1663"/>
      <c r="P36" s="1662">
        <f>SUM(D36:O36)</f>
        <v>0</v>
      </c>
      <c r="Q36" s="1664"/>
      <c r="R36" s="1668" t="str">
        <f>IF(R34=0," ",R34*$Y$5)</f>
        <v xml:space="preserve"> </v>
      </c>
      <c r="S36" s="1669"/>
      <c r="T36" s="1662" t="str">
        <f>IF(T34=0," ",T34*$Y$5)</f>
        <v xml:space="preserve"> </v>
      </c>
      <c r="U36" s="1663"/>
      <c r="V36" s="1662" t="str">
        <f>IF(V34=0," ",V34/$X$12*$Y$7)</f>
        <v xml:space="preserve"> </v>
      </c>
      <c r="W36" s="1663"/>
      <c r="X36" s="1662" t="str">
        <f>IF(X34=0," ",X34*$Y$10*1000)</f>
        <v xml:space="preserve"> </v>
      </c>
      <c r="Y36" s="1663"/>
      <c r="Z36" s="1662" t="str">
        <f>IF(Z34=0," ",Z34*$Y$11*1000)</f>
        <v xml:space="preserve"> </v>
      </c>
      <c r="AA36" s="1663"/>
      <c r="AB36" s="1662" t="str">
        <f>IF(AB34=0,"",AB34*($Y$8+$Y$9))</f>
        <v/>
      </c>
      <c r="AC36" s="1663"/>
      <c r="AD36" s="1662">
        <f>SUM(R36:AC36)</f>
        <v>0</v>
      </c>
      <c r="AE36" s="1664"/>
      <c r="AF36" s="1665">
        <f>P36-AD36</f>
        <v>0</v>
      </c>
      <c r="AG36" s="1584"/>
      <c r="AH36" s="1666"/>
      <c r="AI36" s="1667"/>
      <c r="AN36" s="1612"/>
      <c r="AO36" s="1604"/>
      <c r="AP36" s="1580" t="s">
        <v>575</v>
      </c>
      <c r="AQ36" s="1581"/>
      <c r="AR36" s="1582" t="e">
        <f t="shared" si="4"/>
        <v>#VALUE!</v>
      </c>
      <c r="AS36" s="1583"/>
      <c r="AT36" s="1584" t="e">
        <f t="shared" si="5"/>
        <v>#VALUE!</v>
      </c>
      <c r="AU36" s="1585"/>
      <c r="AV36" s="1584" t="e">
        <f t="shared" si="6"/>
        <v>#VALUE!</v>
      </c>
      <c r="AW36" s="1585"/>
      <c r="AX36" s="1584" t="e">
        <f t="shared" si="7"/>
        <v>#VALUE!</v>
      </c>
      <c r="AY36" s="1585"/>
      <c r="AZ36" s="1584" t="e">
        <f t="shared" si="8"/>
        <v>#VALUE!</v>
      </c>
      <c r="BA36" s="1585"/>
      <c r="BB36" s="1584" t="e">
        <f t="shared" si="9"/>
        <v>#VALUE!</v>
      </c>
      <c r="BC36" s="1585"/>
      <c r="BD36" s="1584" t="e">
        <f>SUM(AR36:BC36)</f>
        <v>#VALUE!</v>
      </c>
      <c r="BE36" s="1586"/>
    </row>
    <row r="37" spans="1:57" ht="21.9" customHeight="1">
      <c r="A37" s="1610">
        <v>4</v>
      </c>
      <c r="B37" s="1605" t="s">
        <v>500</v>
      </c>
      <c r="C37" s="1606"/>
      <c r="D37" s="1687"/>
      <c r="E37" s="1688"/>
      <c r="F37" s="1689"/>
      <c r="G37" s="1689"/>
      <c r="H37" s="1689"/>
      <c r="I37" s="1689"/>
      <c r="J37" s="1689"/>
      <c r="K37" s="1689"/>
      <c r="L37" s="1689"/>
      <c r="M37" s="1689"/>
      <c r="N37" s="1692"/>
      <c r="O37" s="1692"/>
      <c r="P37" s="1607">
        <f>SUM(D37:O37)</f>
        <v>0</v>
      </c>
      <c r="Q37" s="1693"/>
      <c r="R37" s="1687"/>
      <c r="S37" s="1688"/>
      <c r="T37" s="1689"/>
      <c r="U37" s="1689"/>
      <c r="V37" s="1689"/>
      <c r="W37" s="1689"/>
      <c r="X37" s="1690"/>
      <c r="Y37" s="1691"/>
      <c r="Z37" s="1690"/>
      <c r="AA37" s="1691"/>
      <c r="AB37" s="1692"/>
      <c r="AC37" s="1692"/>
      <c r="AD37" s="1607">
        <f>SUM(R37:AC37)</f>
        <v>0</v>
      </c>
      <c r="AE37" s="1693"/>
      <c r="AF37" s="1694">
        <f>P37-AD37</f>
        <v>0</v>
      </c>
      <c r="AG37" s="1695"/>
      <c r="AH37" s="1673"/>
      <c r="AI37" s="1674"/>
      <c r="AN37" s="1610">
        <v>4</v>
      </c>
      <c r="AO37" s="1602">
        <f>B10</f>
        <v>0</v>
      </c>
      <c r="AP37" s="1605" t="s">
        <v>500</v>
      </c>
      <c r="AQ37" s="1606"/>
      <c r="AR37" s="1598">
        <f t="shared" si="4"/>
        <v>0</v>
      </c>
      <c r="AS37" s="1599"/>
      <c r="AT37" s="1600">
        <f t="shared" si="5"/>
        <v>0</v>
      </c>
      <c r="AU37" s="1600"/>
      <c r="AV37" s="1600">
        <f t="shared" si="6"/>
        <v>0</v>
      </c>
      <c r="AW37" s="1600"/>
      <c r="AX37" s="1600">
        <f t="shared" si="7"/>
        <v>0</v>
      </c>
      <c r="AY37" s="1600"/>
      <c r="AZ37" s="1600">
        <f t="shared" si="8"/>
        <v>0</v>
      </c>
      <c r="BA37" s="1600"/>
      <c r="BB37" s="1607">
        <f t="shared" si="9"/>
        <v>0</v>
      </c>
      <c r="BC37" s="1607"/>
      <c r="BD37" s="1607">
        <f>SUM(AR37:BC37)</f>
        <v>0</v>
      </c>
      <c r="BE37" s="1608"/>
    </row>
    <row r="38" spans="1:57" ht="21.9" customHeight="1">
      <c r="A38" s="1611"/>
      <c r="B38" s="1596" t="s">
        <v>792</v>
      </c>
      <c r="C38" s="1597"/>
      <c r="D38" s="1686"/>
      <c r="E38" s="1681"/>
      <c r="F38" s="1680"/>
      <c r="G38" s="1680"/>
      <c r="H38" s="1680"/>
      <c r="I38" s="1680"/>
      <c r="J38" s="1680"/>
      <c r="K38" s="1680"/>
      <c r="L38" s="1680"/>
      <c r="M38" s="1680"/>
      <c r="N38" s="1683"/>
      <c r="O38" s="1683"/>
      <c r="P38" s="1594" t="s">
        <v>468</v>
      </c>
      <c r="Q38" s="1684"/>
      <c r="R38" s="1686"/>
      <c r="S38" s="1681"/>
      <c r="T38" s="1680"/>
      <c r="U38" s="1680"/>
      <c r="V38" s="1680"/>
      <c r="W38" s="1680"/>
      <c r="X38" s="1681"/>
      <c r="Y38" s="1682"/>
      <c r="Z38" s="1681"/>
      <c r="AA38" s="1682"/>
      <c r="AB38" s="1683"/>
      <c r="AC38" s="1683"/>
      <c r="AD38" s="1594" t="s">
        <v>468</v>
      </c>
      <c r="AE38" s="1684"/>
      <c r="AF38" s="1660" t="s">
        <v>468</v>
      </c>
      <c r="AG38" s="1661"/>
      <c r="AH38" s="1675"/>
      <c r="AI38" s="1676"/>
      <c r="AN38" s="1611"/>
      <c r="AO38" s="1603"/>
      <c r="AP38" s="1596" t="s">
        <v>501</v>
      </c>
      <c r="AQ38" s="1597"/>
      <c r="AR38" s="1576">
        <f t="shared" si="4"/>
        <v>0</v>
      </c>
      <c r="AS38" s="1577"/>
      <c r="AT38" s="1578">
        <f t="shared" si="5"/>
        <v>0</v>
      </c>
      <c r="AU38" s="1578"/>
      <c r="AV38" s="1578">
        <f t="shared" si="6"/>
        <v>0</v>
      </c>
      <c r="AW38" s="1578"/>
      <c r="AX38" s="1578">
        <f t="shared" si="7"/>
        <v>0</v>
      </c>
      <c r="AY38" s="1578"/>
      <c r="AZ38" s="1578">
        <f t="shared" si="8"/>
        <v>0</v>
      </c>
      <c r="BA38" s="1578"/>
      <c r="BB38" s="1609">
        <f t="shared" si="9"/>
        <v>0</v>
      </c>
      <c r="BC38" s="1609"/>
      <c r="BD38" s="1594" t="s">
        <v>427</v>
      </c>
      <c r="BE38" s="1595"/>
    </row>
    <row r="39" spans="1:57" ht="21.9" customHeight="1">
      <c r="A39" s="1611"/>
      <c r="B39" s="1574" t="s">
        <v>564</v>
      </c>
      <c r="C39" s="1575"/>
      <c r="D39" s="1576" t="str">
        <f>IF(D38=0," ",D38*$W$5)</f>
        <v xml:space="preserve"> </v>
      </c>
      <c r="E39" s="1577"/>
      <c r="F39" s="1578" t="str">
        <f>IF(F38=0," ",F38*$W$6)</f>
        <v xml:space="preserve"> </v>
      </c>
      <c r="G39" s="1578"/>
      <c r="H39" s="1593" t="str">
        <f>IF(H38=0," ",H38/$X$12*$W$7)</f>
        <v xml:space="preserve"> </v>
      </c>
      <c r="I39" s="1577"/>
      <c r="J39" s="1578" t="str">
        <f>IF(J38=0," ",J38*$W$10*1000)</f>
        <v xml:space="preserve"> </v>
      </c>
      <c r="K39" s="1578"/>
      <c r="L39" s="1578" t="str">
        <f>IF(L38=0," ",L38*$W$11*1000)</f>
        <v xml:space="preserve"> </v>
      </c>
      <c r="M39" s="1578"/>
      <c r="N39" s="1677" t="str">
        <f>IF(N38=0,"",0)</f>
        <v/>
      </c>
      <c r="O39" s="1678"/>
      <c r="P39" s="1578">
        <f>SUM(D39:O39)</f>
        <v>0</v>
      </c>
      <c r="Q39" s="1679"/>
      <c r="R39" s="1576" t="str">
        <f>IF(R38=0," ",R38*$W$5)</f>
        <v xml:space="preserve"> </v>
      </c>
      <c r="S39" s="1577"/>
      <c r="T39" s="1578" t="str">
        <f>IF(T38=0," ",T38*$W$6)</f>
        <v xml:space="preserve"> </v>
      </c>
      <c r="U39" s="1578"/>
      <c r="V39" s="1593" t="str">
        <f>IF(V38=0," ",V38/$X$12*$W$7)</f>
        <v xml:space="preserve"> </v>
      </c>
      <c r="W39" s="1577"/>
      <c r="X39" s="1578" t="str">
        <f>IF(X38=0," ",X38*$W$10*1000)</f>
        <v xml:space="preserve"> </v>
      </c>
      <c r="Y39" s="1578"/>
      <c r="Z39" s="1578" t="str">
        <f>IF(Z38=0," ",Z38*$W$11*1000)</f>
        <v xml:space="preserve"> </v>
      </c>
      <c r="AA39" s="1578"/>
      <c r="AB39" s="1677" t="str">
        <f>IF(AB38=0,"",0)</f>
        <v/>
      </c>
      <c r="AC39" s="1678"/>
      <c r="AD39" s="1578">
        <f>SUM(R39:AC39)</f>
        <v>0</v>
      </c>
      <c r="AE39" s="1679"/>
      <c r="AF39" s="1685">
        <f>P39-AD39</f>
        <v>0</v>
      </c>
      <c r="AG39" s="1577"/>
      <c r="AH39" s="1657"/>
      <c r="AI39" s="1658"/>
      <c r="AN39" s="1611"/>
      <c r="AO39" s="1603"/>
      <c r="AP39" s="1574" t="s">
        <v>574</v>
      </c>
      <c r="AQ39" s="1575"/>
      <c r="AR39" s="1576" t="e">
        <f t="shared" si="4"/>
        <v>#VALUE!</v>
      </c>
      <c r="AS39" s="1577"/>
      <c r="AT39" s="1578" t="e">
        <f t="shared" si="5"/>
        <v>#VALUE!</v>
      </c>
      <c r="AU39" s="1578"/>
      <c r="AV39" s="1593" t="e">
        <f t="shared" si="6"/>
        <v>#VALUE!</v>
      </c>
      <c r="AW39" s="1577"/>
      <c r="AX39" s="1578" t="e">
        <f t="shared" si="7"/>
        <v>#VALUE!</v>
      </c>
      <c r="AY39" s="1578"/>
      <c r="AZ39" s="1578" t="e">
        <f t="shared" si="8"/>
        <v>#VALUE!</v>
      </c>
      <c r="BA39" s="1578"/>
      <c r="BB39" s="1577" t="e">
        <f t="shared" si="9"/>
        <v>#VALUE!</v>
      </c>
      <c r="BC39" s="1593"/>
      <c r="BD39" s="1578" t="e">
        <f>SUM(AR39:BC39)</f>
        <v>#VALUE!</v>
      </c>
      <c r="BE39" s="1579"/>
    </row>
    <row r="40" spans="1:57" ht="21.9" customHeight="1">
      <c r="A40" s="1612"/>
      <c r="B40" s="1698" t="s">
        <v>565</v>
      </c>
      <c r="C40" s="1699"/>
      <c r="D40" s="1668" t="str">
        <f>IF(D38=0," ",D38*$Y$5)</f>
        <v xml:space="preserve"> </v>
      </c>
      <c r="E40" s="1669"/>
      <c r="F40" s="1662" t="str">
        <f>IF(F38=0," ",F38*$Y$5)</f>
        <v xml:space="preserve"> </v>
      </c>
      <c r="G40" s="1663"/>
      <c r="H40" s="1662" t="str">
        <f>IF(H38=0," ",H38/$X$12*$Y$7)</f>
        <v xml:space="preserve"> </v>
      </c>
      <c r="I40" s="1663"/>
      <c r="J40" s="1662" t="str">
        <f>IF(J38=0," ",J38*$Y$10*1000)</f>
        <v xml:space="preserve"> </v>
      </c>
      <c r="K40" s="1663"/>
      <c r="L40" s="1662" t="str">
        <f>IF(L38=0," ",L38*$Y$11*1000)</f>
        <v xml:space="preserve"> </v>
      </c>
      <c r="M40" s="1663"/>
      <c r="N40" s="1662" t="str">
        <f>IF(N38=0,"",N38*($Y$8+$Y$9))</f>
        <v/>
      </c>
      <c r="O40" s="1663"/>
      <c r="P40" s="1662">
        <f>SUM(D40:O40)</f>
        <v>0</v>
      </c>
      <c r="Q40" s="1664"/>
      <c r="R40" s="1668" t="str">
        <f>IF(R38=0," ",R38*$Y$5)</f>
        <v xml:space="preserve"> </v>
      </c>
      <c r="S40" s="1669"/>
      <c r="T40" s="1662" t="str">
        <f>IF(T38=0," ",T38*$Y$5)</f>
        <v xml:space="preserve"> </v>
      </c>
      <c r="U40" s="1663"/>
      <c r="V40" s="1662" t="str">
        <f>IF(V38=0," ",V38/$X$12*$Y$7)</f>
        <v xml:space="preserve"> </v>
      </c>
      <c r="W40" s="1663"/>
      <c r="X40" s="1662" t="str">
        <f>IF(X38=0," ",X38*$Y$10*1000)</f>
        <v xml:space="preserve"> </v>
      </c>
      <c r="Y40" s="1663"/>
      <c r="Z40" s="1662" t="str">
        <f>IF(Z38=0," ",Z38*$Y$11*1000)</f>
        <v xml:space="preserve"> </v>
      </c>
      <c r="AA40" s="1663"/>
      <c r="AB40" s="1662" t="str">
        <f>IF(AB38=0,"",AB38*($Y$8+$Y$9))</f>
        <v/>
      </c>
      <c r="AC40" s="1663"/>
      <c r="AD40" s="1662">
        <f>SUM(R40:AC40)</f>
        <v>0</v>
      </c>
      <c r="AE40" s="1664"/>
      <c r="AF40" s="1665">
        <f>P40-AD40</f>
        <v>0</v>
      </c>
      <c r="AG40" s="1584"/>
      <c r="AH40" s="1666"/>
      <c r="AI40" s="1667"/>
      <c r="AN40" s="1612"/>
      <c r="AO40" s="1604"/>
      <c r="AP40" s="1580" t="s">
        <v>575</v>
      </c>
      <c r="AQ40" s="1581"/>
      <c r="AR40" s="1582" t="e">
        <f t="shared" si="4"/>
        <v>#VALUE!</v>
      </c>
      <c r="AS40" s="1583"/>
      <c r="AT40" s="1584" t="e">
        <f t="shared" si="5"/>
        <v>#VALUE!</v>
      </c>
      <c r="AU40" s="1585"/>
      <c r="AV40" s="1584" t="e">
        <f t="shared" si="6"/>
        <v>#VALUE!</v>
      </c>
      <c r="AW40" s="1585"/>
      <c r="AX40" s="1584" t="e">
        <f t="shared" si="7"/>
        <v>#VALUE!</v>
      </c>
      <c r="AY40" s="1585"/>
      <c r="AZ40" s="1584" t="e">
        <f t="shared" si="8"/>
        <v>#VALUE!</v>
      </c>
      <c r="BA40" s="1585"/>
      <c r="BB40" s="1584" t="e">
        <f t="shared" si="9"/>
        <v>#VALUE!</v>
      </c>
      <c r="BC40" s="1585"/>
      <c r="BD40" s="1584" t="e">
        <f>SUM(AR40:BC40)</f>
        <v>#VALUE!</v>
      </c>
      <c r="BE40" s="1586"/>
    </row>
    <row r="41" spans="1:57" ht="21.9" customHeight="1">
      <c r="A41" s="1610">
        <v>5</v>
      </c>
      <c r="B41" s="1696" t="s">
        <v>500</v>
      </c>
      <c r="C41" s="1697"/>
      <c r="D41" s="1687"/>
      <c r="E41" s="1688"/>
      <c r="F41" s="1689"/>
      <c r="G41" s="1689"/>
      <c r="H41" s="1689"/>
      <c r="I41" s="1689"/>
      <c r="J41" s="1689"/>
      <c r="K41" s="1689"/>
      <c r="L41" s="1689"/>
      <c r="M41" s="1689"/>
      <c r="N41" s="1692"/>
      <c r="O41" s="1692"/>
      <c r="P41" s="1607">
        <f>SUM(D41:O41)</f>
        <v>0</v>
      </c>
      <c r="Q41" s="1693"/>
      <c r="R41" s="1687"/>
      <c r="S41" s="1688"/>
      <c r="T41" s="1689"/>
      <c r="U41" s="1689"/>
      <c r="V41" s="1689"/>
      <c r="W41" s="1689"/>
      <c r="X41" s="1690"/>
      <c r="Y41" s="1691"/>
      <c r="Z41" s="1690"/>
      <c r="AA41" s="1691"/>
      <c r="AB41" s="1692"/>
      <c r="AC41" s="1692"/>
      <c r="AD41" s="1607">
        <f>SUM(R41:AC41)</f>
        <v>0</v>
      </c>
      <c r="AE41" s="1693"/>
      <c r="AF41" s="1694">
        <f>P41-AD41</f>
        <v>0</v>
      </c>
      <c r="AG41" s="1695"/>
      <c r="AH41" s="1673"/>
      <c r="AI41" s="1674"/>
      <c r="AN41" s="1610">
        <v>5</v>
      </c>
      <c r="AO41" s="1602">
        <f>B11</f>
        <v>0</v>
      </c>
      <c r="AP41" s="1605" t="s">
        <v>500</v>
      </c>
      <c r="AQ41" s="1606"/>
      <c r="AR41" s="1598">
        <f t="shared" si="4"/>
        <v>0</v>
      </c>
      <c r="AS41" s="1599"/>
      <c r="AT41" s="1600">
        <f t="shared" si="5"/>
        <v>0</v>
      </c>
      <c r="AU41" s="1600"/>
      <c r="AV41" s="1600">
        <f t="shared" si="6"/>
        <v>0</v>
      </c>
      <c r="AW41" s="1600"/>
      <c r="AX41" s="1600">
        <f t="shared" si="7"/>
        <v>0</v>
      </c>
      <c r="AY41" s="1600"/>
      <c r="AZ41" s="1600">
        <f t="shared" si="8"/>
        <v>0</v>
      </c>
      <c r="BA41" s="1600"/>
      <c r="BB41" s="1607">
        <f t="shared" si="9"/>
        <v>0</v>
      </c>
      <c r="BC41" s="1607"/>
      <c r="BD41" s="1607">
        <f>SUM(AR41:BC41)</f>
        <v>0</v>
      </c>
      <c r="BE41" s="1608"/>
    </row>
    <row r="42" spans="1:57" ht="21.9" customHeight="1">
      <c r="A42" s="1611"/>
      <c r="B42" s="1596" t="s">
        <v>792</v>
      </c>
      <c r="C42" s="1597"/>
      <c r="D42" s="1686"/>
      <c r="E42" s="1681"/>
      <c r="F42" s="1680"/>
      <c r="G42" s="1680"/>
      <c r="H42" s="1680"/>
      <c r="I42" s="1680"/>
      <c r="J42" s="1680"/>
      <c r="K42" s="1680"/>
      <c r="L42" s="1680"/>
      <c r="M42" s="1680"/>
      <c r="N42" s="1683"/>
      <c r="O42" s="1683"/>
      <c r="P42" s="1594" t="s">
        <v>468</v>
      </c>
      <c r="Q42" s="1684"/>
      <c r="R42" s="1686"/>
      <c r="S42" s="1681"/>
      <c r="T42" s="1680"/>
      <c r="U42" s="1680"/>
      <c r="V42" s="1680"/>
      <c r="W42" s="1680"/>
      <c r="X42" s="1681"/>
      <c r="Y42" s="1682"/>
      <c r="Z42" s="1681"/>
      <c r="AA42" s="1682"/>
      <c r="AB42" s="1683"/>
      <c r="AC42" s="1683"/>
      <c r="AD42" s="1594" t="s">
        <v>468</v>
      </c>
      <c r="AE42" s="1684"/>
      <c r="AF42" s="1660" t="s">
        <v>468</v>
      </c>
      <c r="AG42" s="1661"/>
      <c r="AH42" s="1675"/>
      <c r="AI42" s="1676"/>
      <c r="AN42" s="1611"/>
      <c r="AO42" s="1603"/>
      <c r="AP42" s="1596" t="s">
        <v>501</v>
      </c>
      <c r="AQ42" s="1597"/>
      <c r="AR42" s="1576">
        <f t="shared" si="4"/>
        <v>0</v>
      </c>
      <c r="AS42" s="1577"/>
      <c r="AT42" s="1578">
        <f t="shared" si="5"/>
        <v>0</v>
      </c>
      <c r="AU42" s="1578"/>
      <c r="AV42" s="1578">
        <f t="shared" si="6"/>
        <v>0</v>
      </c>
      <c r="AW42" s="1578"/>
      <c r="AX42" s="1578">
        <f t="shared" si="7"/>
        <v>0</v>
      </c>
      <c r="AY42" s="1578"/>
      <c r="AZ42" s="1578">
        <f t="shared" si="8"/>
        <v>0</v>
      </c>
      <c r="BA42" s="1578"/>
      <c r="BB42" s="1609">
        <f t="shared" si="9"/>
        <v>0</v>
      </c>
      <c r="BC42" s="1609"/>
      <c r="BD42" s="1594" t="s">
        <v>427</v>
      </c>
      <c r="BE42" s="1595"/>
    </row>
    <row r="43" spans="1:57" ht="21.9" customHeight="1">
      <c r="A43" s="1611"/>
      <c r="B43" s="1574" t="s">
        <v>564</v>
      </c>
      <c r="C43" s="1575"/>
      <c r="D43" s="1576" t="str">
        <f>IF(D42=0," ",D42*$W$5)</f>
        <v xml:space="preserve"> </v>
      </c>
      <c r="E43" s="1577"/>
      <c r="F43" s="1578" t="str">
        <f>IF(F42=0," ",F42*$W$6)</f>
        <v xml:space="preserve"> </v>
      </c>
      <c r="G43" s="1578"/>
      <c r="H43" s="1593" t="str">
        <f>IF(H42=0," ",H42/$X$12*$W$7)</f>
        <v xml:space="preserve"> </v>
      </c>
      <c r="I43" s="1577"/>
      <c r="J43" s="1578" t="str">
        <f>IF(J42=0," ",J42*$W$10*1000)</f>
        <v xml:space="preserve"> </v>
      </c>
      <c r="K43" s="1578"/>
      <c r="L43" s="1578" t="str">
        <f>IF(L42=0," ",L42*$W$11*1000)</f>
        <v xml:space="preserve"> </v>
      </c>
      <c r="M43" s="1578"/>
      <c r="N43" s="1677" t="str">
        <f>IF(N42=0,"",0)</f>
        <v/>
      </c>
      <c r="O43" s="1678"/>
      <c r="P43" s="1578">
        <f>SUM(D43:O43)</f>
        <v>0</v>
      </c>
      <c r="Q43" s="1679"/>
      <c r="R43" s="1576" t="str">
        <f>IF(R42=0," ",R42*$W$5)</f>
        <v xml:space="preserve"> </v>
      </c>
      <c r="S43" s="1577"/>
      <c r="T43" s="1578" t="str">
        <f>IF(T42=0," ",T42*$W$6)</f>
        <v xml:space="preserve"> </v>
      </c>
      <c r="U43" s="1578"/>
      <c r="V43" s="1593" t="str">
        <f>IF(V42=0," ",V42/$X$12*$W$7)</f>
        <v xml:space="preserve"> </v>
      </c>
      <c r="W43" s="1577"/>
      <c r="X43" s="1578" t="str">
        <f>IF(X42=0," ",X42*$W$10*1000)</f>
        <v xml:space="preserve"> </v>
      </c>
      <c r="Y43" s="1578"/>
      <c r="Z43" s="1578" t="str">
        <f>IF(Z42=0," ",Z42*$W$11*1000)</f>
        <v xml:space="preserve"> </v>
      </c>
      <c r="AA43" s="1578"/>
      <c r="AB43" s="1677" t="str">
        <f>IF(AB42=0,"",0)</f>
        <v/>
      </c>
      <c r="AC43" s="1678"/>
      <c r="AD43" s="1578">
        <f>SUM(R43:AC43)</f>
        <v>0</v>
      </c>
      <c r="AE43" s="1679"/>
      <c r="AF43" s="1685">
        <f>P43-AD43</f>
        <v>0</v>
      </c>
      <c r="AG43" s="1577"/>
      <c r="AH43" s="1657"/>
      <c r="AI43" s="1658"/>
      <c r="AN43" s="1611"/>
      <c r="AO43" s="1603"/>
      <c r="AP43" s="1574" t="s">
        <v>574</v>
      </c>
      <c r="AQ43" s="1575"/>
      <c r="AR43" s="1576" t="e">
        <f t="shared" si="4"/>
        <v>#VALUE!</v>
      </c>
      <c r="AS43" s="1577"/>
      <c r="AT43" s="1578" t="e">
        <f t="shared" si="5"/>
        <v>#VALUE!</v>
      </c>
      <c r="AU43" s="1578"/>
      <c r="AV43" s="1593" t="e">
        <f t="shared" si="6"/>
        <v>#VALUE!</v>
      </c>
      <c r="AW43" s="1577"/>
      <c r="AX43" s="1578" t="e">
        <f t="shared" si="7"/>
        <v>#VALUE!</v>
      </c>
      <c r="AY43" s="1578"/>
      <c r="AZ43" s="1578" t="e">
        <f t="shared" si="8"/>
        <v>#VALUE!</v>
      </c>
      <c r="BA43" s="1578"/>
      <c r="BB43" s="1577" t="e">
        <f t="shared" si="9"/>
        <v>#VALUE!</v>
      </c>
      <c r="BC43" s="1593"/>
      <c r="BD43" s="1578" t="e">
        <f>SUM(AR43:BC43)</f>
        <v>#VALUE!</v>
      </c>
      <c r="BE43" s="1579"/>
    </row>
    <row r="44" spans="1:57" ht="21.9" customHeight="1">
      <c r="A44" s="1612"/>
      <c r="B44" s="1580" t="s">
        <v>565</v>
      </c>
      <c r="C44" s="1581"/>
      <c r="D44" s="1668" t="str">
        <f>IF(D42=0," ",D42*$Y$5)</f>
        <v xml:space="preserve"> </v>
      </c>
      <c r="E44" s="1669"/>
      <c r="F44" s="1662" t="str">
        <f>IF(F42=0," ",F42*$Y$5)</f>
        <v xml:space="preserve"> </v>
      </c>
      <c r="G44" s="1663"/>
      <c r="H44" s="1662" t="str">
        <f>IF(H42=0," ",H42/$X$12*$Y$7)</f>
        <v xml:space="preserve"> </v>
      </c>
      <c r="I44" s="1663"/>
      <c r="J44" s="1662" t="str">
        <f>IF(J42=0," ",J42*$Y$10*1000)</f>
        <v xml:space="preserve"> </v>
      </c>
      <c r="K44" s="1663"/>
      <c r="L44" s="1662" t="str">
        <f>IF(L42=0," ",L42*$Y$11*1000)</f>
        <v xml:space="preserve"> </v>
      </c>
      <c r="M44" s="1663"/>
      <c r="N44" s="1662" t="str">
        <f>IF(N42=0,"",N42*($Y$8+$Y$9))</f>
        <v/>
      </c>
      <c r="O44" s="1663"/>
      <c r="P44" s="1662">
        <f>SUM(D44:O44)</f>
        <v>0</v>
      </c>
      <c r="Q44" s="1664"/>
      <c r="R44" s="1668" t="str">
        <f>IF(R42=0," ",R42*$Y$5)</f>
        <v xml:space="preserve"> </v>
      </c>
      <c r="S44" s="1669"/>
      <c r="T44" s="1662" t="str">
        <f>IF(T42=0," ",T42*$Y$5)</f>
        <v xml:space="preserve"> </v>
      </c>
      <c r="U44" s="1663"/>
      <c r="V44" s="1662" t="str">
        <f>IF(V42=0," ",V42/$X$12*$Y$7)</f>
        <v xml:space="preserve"> </v>
      </c>
      <c r="W44" s="1663"/>
      <c r="X44" s="1662" t="str">
        <f>IF(X42=0," ",X42*$Y$10*1000)</f>
        <v xml:space="preserve"> </v>
      </c>
      <c r="Y44" s="1663"/>
      <c r="Z44" s="1662" t="str">
        <f>IF(Z42=0," ",Z42*$Y$11*1000)</f>
        <v xml:space="preserve"> </v>
      </c>
      <c r="AA44" s="1663"/>
      <c r="AB44" s="1662" t="str">
        <f>IF(AB42=0,"",AB42*($Y$8+$Y$9))</f>
        <v/>
      </c>
      <c r="AC44" s="1663"/>
      <c r="AD44" s="1662">
        <f>SUM(R44:AC44)</f>
        <v>0</v>
      </c>
      <c r="AE44" s="1664"/>
      <c r="AF44" s="1665">
        <f>P44-AD44</f>
        <v>0</v>
      </c>
      <c r="AG44" s="1584"/>
      <c r="AH44" s="1666"/>
      <c r="AI44" s="1667"/>
      <c r="AN44" s="1612"/>
      <c r="AO44" s="1604"/>
      <c r="AP44" s="1580" t="s">
        <v>575</v>
      </c>
      <c r="AQ44" s="1581"/>
      <c r="AR44" s="1582" t="e">
        <f t="shared" si="4"/>
        <v>#VALUE!</v>
      </c>
      <c r="AS44" s="1583"/>
      <c r="AT44" s="1584" t="e">
        <f t="shared" si="5"/>
        <v>#VALUE!</v>
      </c>
      <c r="AU44" s="1585"/>
      <c r="AV44" s="1584" t="e">
        <f t="shared" si="6"/>
        <v>#VALUE!</v>
      </c>
      <c r="AW44" s="1585"/>
      <c r="AX44" s="1584" t="e">
        <f t="shared" si="7"/>
        <v>#VALUE!</v>
      </c>
      <c r="AY44" s="1585"/>
      <c r="AZ44" s="1584" t="e">
        <f t="shared" si="8"/>
        <v>#VALUE!</v>
      </c>
      <c r="BA44" s="1585"/>
      <c r="BB44" s="1584" t="e">
        <f t="shared" si="9"/>
        <v>#VALUE!</v>
      </c>
      <c r="BC44" s="1585"/>
      <c r="BD44" s="1584" t="e">
        <f>SUM(AR44:BC44)</f>
        <v>#VALUE!</v>
      </c>
      <c r="BE44" s="1586"/>
    </row>
    <row r="45" spans="1:57" ht="21.9" customHeight="1">
      <c r="A45" s="1610">
        <v>6</v>
      </c>
      <c r="B45" s="1605" t="s">
        <v>500</v>
      </c>
      <c r="C45" s="1606"/>
      <c r="D45" s="1687"/>
      <c r="E45" s="1688"/>
      <c r="F45" s="1689"/>
      <c r="G45" s="1689"/>
      <c r="H45" s="1689"/>
      <c r="I45" s="1689"/>
      <c r="J45" s="1689"/>
      <c r="K45" s="1689"/>
      <c r="L45" s="1689"/>
      <c r="M45" s="1689"/>
      <c r="N45" s="1692"/>
      <c r="O45" s="1692"/>
      <c r="P45" s="1607">
        <f>SUM(D45:O45)</f>
        <v>0</v>
      </c>
      <c r="Q45" s="1693"/>
      <c r="R45" s="1687"/>
      <c r="S45" s="1688"/>
      <c r="T45" s="1689"/>
      <c r="U45" s="1689"/>
      <c r="V45" s="1689"/>
      <c r="W45" s="1689"/>
      <c r="X45" s="1690"/>
      <c r="Y45" s="1691"/>
      <c r="Z45" s="1690"/>
      <c r="AA45" s="1691"/>
      <c r="AB45" s="1692"/>
      <c r="AC45" s="1692"/>
      <c r="AD45" s="1607">
        <f>SUM(R45:AC45)</f>
        <v>0</v>
      </c>
      <c r="AE45" s="1693"/>
      <c r="AF45" s="1694">
        <f>P45-AD45</f>
        <v>0</v>
      </c>
      <c r="AG45" s="1695"/>
      <c r="AH45" s="1673"/>
      <c r="AI45" s="1674"/>
      <c r="AN45" s="1610">
        <v>6</v>
      </c>
      <c r="AO45" s="1602">
        <f>B12</f>
        <v>0</v>
      </c>
      <c r="AP45" s="1605" t="s">
        <v>500</v>
      </c>
      <c r="AQ45" s="1606"/>
      <c r="AR45" s="1598">
        <f t="shared" si="4"/>
        <v>0</v>
      </c>
      <c r="AS45" s="1599"/>
      <c r="AT45" s="1600">
        <f t="shared" si="5"/>
        <v>0</v>
      </c>
      <c r="AU45" s="1600"/>
      <c r="AV45" s="1600">
        <f t="shared" si="6"/>
        <v>0</v>
      </c>
      <c r="AW45" s="1600"/>
      <c r="AX45" s="1600">
        <f t="shared" si="7"/>
        <v>0</v>
      </c>
      <c r="AY45" s="1600"/>
      <c r="AZ45" s="1600">
        <f t="shared" si="8"/>
        <v>0</v>
      </c>
      <c r="BA45" s="1600"/>
      <c r="BB45" s="1607">
        <f t="shared" si="9"/>
        <v>0</v>
      </c>
      <c r="BC45" s="1607"/>
      <c r="BD45" s="1607">
        <f>SUM(AR45:BC45)</f>
        <v>0</v>
      </c>
      <c r="BE45" s="1608"/>
    </row>
    <row r="46" spans="1:57" ht="21.9" customHeight="1">
      <c r="A46" s="1611"/>
      <c r="B46" s="1596" t="s">
        <v>792</v>
      </c>
      <c r="C46" s="1597"/>
      <c r="D46" s="1686"/>
      <c r="E46" s="1681"/>
      <c r="F46" s="1680"/>
      <c r="G46" s="1680"/>
      <c r="H46" s="1680"/>
      <c r="I46" s="1680"/>
      <c r="J46" s="1680"/>
      <c r="K46" s="1680"/>
      <c r="L46" s="1680"/>
      <c r="M46" s="1680"/>
      <c r="N46" s="1683"/>
      <c r="O46" s="1683"/>
      <c r="P46" s="1594" t="s">
        <v>468</v>
      </c>
      <c r="Q46" s="1684"/>
      <c r="R46" s="1686"/>
      <c r="S46" s="1681"/>
      <c r="T46" s="1680"/>
      <c r="U46" s="1680"/>
      <c r="V46" s="1680"/>
      <c r="W46" s="1680"/>
      <c r="X46" s="1681"/>
      <c r="Y46" s="1682"/>
      <c r="Z46" s="1681"/>
      <c r="AA46" s="1682"/>
      <c r="AB46" s="1683"/>
      <c r="AC46" s="1683"/>
      <c r="AD46" s="1594" t="s">
        <v>468</v>
      </c>
      <c r="AE46" s="1684"/>
      <c r="AF46" s="1660" t="s">
        <v>468</v>
      </c>
      <c r="AG46" s="1661"/>
      <c r="AH46" s="1675"/>
      <c r="AI46" s="1676"/>
      <c r="AN46" s="1611"/>
      <c r="AO46" s="1603"/>
      <c r="AP46" s="1596" t="s">
        <v>501</v>
      </c>
      <c r="AQ46" s="1597"/>
      <c r="AR46" s="1576">
        <f t="shared" si="4"/>
        <v>0</v>
      </c>
      <c r="AS46" s="1577"/>
      <c r="AT46" s="1578">
        <f t="shared" si="5"/>
        <v>0</v>
      </c>
      <c r="AU46" s="1578"/>
      <c r="AV46" s="1578">
        <f t="shared" si="6"/>
        <v>0</v>
      </c>
      <c r="AW46" s="1578"/>
      <c r="AX46" s="1578">
        <f t="shared" si="7"/>
        <v>0</v>
      </c>
      <c r="AY46" s="1578"/>
      <c r="AZ46" s="1578">
        <f t="shared" si="8"/>
        <v>0</v>
      </c>
      <c r="BA46" s="1578"/>
      <c r="BB46" s="1609">
        <f t="shared" si="9"/>
        <v>0</v>
      </c>
      <c r="BC46" s="1609"/>
      <c r="BD46" s="1594" t="s">
        <v>427</v>
      </c>
      <c r="BE46" s="1595"/>
    </row>
    <row r="47" spans="1:57" ht="21.9" customHeight="1">
      <c r="A47" s="1611"/>
      <c r="B47" s="1574" t="s">
        <v>564</v>
      </c>
      <c r="C47" s="1575"/>
      <c r="D47" s="1576" t="str">
        <f>IF(D46=0," ",D46*$W$5)</f>
        <v xml:space="preserve"> </v>
      </c>
      <c r="E47" s="1577"/>
      <c r="F47" s="1578" t="str">
        <f>IF(F46=0," ",F46*$W$6)</f>
        <v xml:space="preserve"> </v>
      </c>
      <c r="G47" s="1578"/>
      <c r="H47" s="1593" t="str">
        <f>IF(H46=0," ",H46/$X$12*$W$7)</f>
        <v xml:space="preserve"> </v>
      </c>
      <c r="I47" s="1577"/>
      <c r="J47" s="1578" t="str">
        <f>IF(J46=0," ",J46*$W$10*1000)</f>
        <v xml:space="preserve"> </v>
      </c>
      <c r="K47" s="1578"/>
      <c r="L47" s="1578" t="str">
        <f>IF(L46=0," ",L46*$W$11*1000)</f>
        <v xml:space="preserve"> </v>
      </c>
      <c r="M47" s="1578"/>
      <c r="N47" s="1677" t="str">
        <f>IF(N46=0,"",0)</f>
        <v/>
      </c>
      <c r="O47" s="1678"/>
      <c r="P47" s="1578">
        <f>SUM(D47:O47)</f>
        <v>0</v>
      </c>
      <c r="Q47" s="1679"/>
      <c r="R47" s="1576" t="str">
        <f>IF(R46=0," ",R46*$W$5)</f>
        <v xml:space="preserve"> </v>
      </c>
      <c r="S47" s="1577"/>
      <c r="T47" s="1578" t="str">
        <f>IF(T46=0," ",T46*$W$6)</f>
        <v xml:space="preserve"> </v>
      </c>
      <c r="U47" s="1578"/>
      <c r="V47" s="1593" t="str">
        <f>IF(V46=0," ",V46/$X$12*$W$7)</f>
        <v xml:space="preserve"> </v>
      </c>
      <c r="W47" s="1577"/>
      <c r="X47" s="1578" t="str">
        <f>IF(X46=0," ",X46*$W$10*1000)</f>
        <v xml:space="preserve"> </v>
      </c>
      <c r="Y47" s="1578"/>
      <c r="Z47" s="1578" t="str">
        <f>IF(Z46=0," ",Z46*$W$11*1000)</f>
        <v xml:space="preserve"> </v>
      </c>
      <c r="AA47" s="1578"/>
      <c r="AB47" s="1677" t="str">
        <f>IF(AB46=0,"",0)</f>
        <v/>
      </c>
      <c r="AC47" s="1678"/>
      <c r="AD47" s="1578">
        <f>SUM(R47:AC47)</f>
        <v>0</v>
      </c>
      <c r="AE47" s="1679"/>
      <c r="AF47" s="1685">
        <f>P47-AD47</f>
        <v>0</v>
      </c>
      <c r="AG47" s="1577"/>
      <c r="AH47" s="1657"/>
      <c r="AI47" s="1658"/>
      <c r="AN47" s="1611"/>
      <c r="AO47" s="1603"/>
      <c r="AP47" s="1574" t="s">
        <v>574</v>
      </c>
      <c r="AQ47" s="1575"/>
      <c r="AR47" s="1576" t="e">
        <f t="shared" si="4"/>
        <v>#VALUE!</v>
      </c>
      <c r="AS47" s="1577"/>
      <c r="AT47" s="1578" t="e">
        <f t="shared" si="5"/>
        <v>#VALUE!</v>
      </c>
      <c r="AU47" s="1578"/>
      <c r="AV47" s="1593" t="e">
        <f t="shared" si="6"/>
        <v>#VALUE!</v>
      </c>
      <c r="AW47" s="1577"/>
      <c r="AX47" s="1578" t="e">
        <f t="shared" si="7"/>
        <v>#VALUE!</v>
      </c>
      <c r="AY47" s="1578"/>
      <c r="AZ47" s="1578" t="e">
        <f t="shared" si="8"/>
        <v>#VALUE!</v>
      </c>
      <c r="BA47" s="1578"/>
      <c r="BB47" s="1577" t="e">
        <f t="shared" si="9"/>
        <v>#VALUE!</v>
      </c>
      <c r="BC47" s="1593"/>
      <c r="BD47" s="1578" t="e">
        <f>SUM(AR47:BC47)</f>
        <v>#VALUE!</v>
      </c>
      <c r="BE47" s="1579"/>
    </row>
    <row r="48" spans="1:57" ht="21.9" customHeight="1">
      <c r="A48" s="1612"/>
      <c r="B48" s="1698" t="s">
        <v>565</v>
      </c>
      <c r="C48" s="1699"/>
      <c r="D48" s="1668" t="str">
        <f>IF(D46=0," ",D46*$Y$5)</f>
        <v xml:space="preserve"> </v>
      </c>
      <c r="E48" s="1669"/>
      <c r="F48" s="1662" t="str">
        <f>IF(F46=0," ",F46*$Y$5)</f>
        <v xml:space="preserve"> </v>
      </c>
      <c r="G48" s="1663"/>
      <c r="H48" s="1662" t="str">
        <f>IF(H46=0," ",H46/$X$12*$Y$7)</f>
        <v xml:space="preserve"> </v>
      </c>
      <c r="I48" s="1663"/>
      <c r="J48" s="1662" t="str">
        <f>IF(J46=0," ",J46*$Y$10*1000)</f>
        <v xml:space="preserve"> </v>
      </c>
      <c r="K48" s="1663"/>
      <c r="L48" s="1662" t="str">
        <f>IF(L46=0," ",L46*$Y$11*1000)</f>
        <v xml:space="preserve"> </v>
      </c>
      <c r="M48" s="1663"/>
      <c r="N48" s="1662" t="str">
        <f>IF(N46=0,"",N46*($Y$8+$Y$9))</f>
        <v/>
      </c>
      <c r="O48" s="1663"/>
      <c r="P48" s="1662">
        <f>SUM(D48:O48)</f>
        <v>0</v>
      </c>
      <c r="Q48" s="1664"/>
      <c r="R48" s="1668" t="str">
        <f>IF(R46=0," ",R46*$Y$5)</f>
        <v xml:space="preserve"> </v>
      </c>
      <c r="S48" s="1669"/>
      <c r="T48" s="1662" t="str">
        <f>IF(T46=0," ",T46*$Y$5)</f>
        <v xml:space="preserve"> </v>
      </c>
      <c r="U48" s="1663"/>
      <c r="V48" s="1662" t="str">
        <f>IF(V46=0," ",V46/$X$12*$Y$7)</f>
        <v xml:space="preserve"> </v>
      </c>
      <c r="W48" s="1663"/>
      <c r="X48" s="1662" t="str">
        <f>IF(X46=0," ",X46*$Y$10*1000)</f>
        <v xml:space="preserve"> </v>
      </c>
      <c r="Y48" s="1663"/>
      <c r="Z48" s="1662" t="str">
        <f>IF(Z46=0," ",Z46*$Y$11*1000)</f>
        <v xml:space="preserve"> </v>
      </c>
      <c r="AA48" s="1663"/>
      <c r="AB48" s="1662" t="str">
        <f>IF(AB46=0,"",AB46*($Y$8+$Y$9))</f>
        <v/>
      </c>
      <c r="AC48" s="1663"/>
      <c r="AD48" s="1662">
        <f>SUM(R48:AC48)</f>
        <v>0</v>
      </c>
      <c r="AE48" s="1664"/>
      <c r="AF48" s="1665">
        <f>P48-AD48</f>
        <v>0</v>
      </c>
      <c r="AG48" s="1584"/>
      <c r="AH48" s="1666"/>
      <c r="AI48" s="1667"/>
      <c r="AN48" s="1612"/>
      <c r="AO48" s="1604"/>
      <c r="AP48" s="1580" t="s">
        <v>575</v>
      </c>
      <c r="AQ48" s="1581"/>
      <c r="AR48" s="1582" t="e">
        <f t="shared" si="4"/>
        <v>#VALUE!</v>
      </c>
      <c r="AS48" s="1583"/>
      <c r="AT48" s="1584" t="e">
        <f t="shared" si="5"/>
        <v>#VALUE!</v>
      </c>
      <c r="AU48" s="1585"/>
      <c r="AV48" s="1584" t="e">
        <f t="shared" si="6"/>
        <v>#VALUE!</v>
      </c>
      <c r="AW48" s="1585"/>
      <c r="AX48" s="1584" t="e">
        <f t="shared" si="7"/>
        <v>#VALUE!</v>
      </c>
      <c r="AY48" s="1585"/>
      <c r="AZ48" s="1584" t="e">
        <f t="shared" si="8"/>
        <v>#VALUE!</v>
      </c>
      <c r="BA48" s="1585"/>
      <c r="BB48" s="1584" t="e">
        <f t="shared" si="9"/>
        <v>#VALUE!</v>
      </c>
      <c r="BC48" s="1585"/>
      <c r="BD48" s="1584" t="e">
        <f>SUM(AR48:BC48)</f>
        <v>#VALUE!</v>
      </c>
      <c r="BE48" s="1586"/>
    </row>
    <row r="49" spans="1:57" ht="21.9" customHeight="1">
      <c r="A49" s="1610">
        <v>7</v>
      </c>
      <c r="B49" s="1696" t="s">
        <v>500</v>
      </c>
      <c r="C49" s="1697"/>
      <c r="D49" s="1687"/>
      <c r="E49" s="1688"/>
      <c r="F49" s="1689"/>
      <c r="G49" s="1689"/>
      <c r="H49" s="1689"/>
      <c r="I49" s="1689"/>
      <c r="J49" s="1689"/>
      <c r="K49" s="1689"/>
      <c r="L49" s="1689"/>
      <c r="M49" s="1689"/>
      <c r="N49" s="1692"/>
      <c r="O49" s="1692"/>
      <c r="P49" s="1607">
        <f>SUM(D49:O49)</f>
        <v>0</v>
      </c>
      <c r="Q49" s="1693"/>
      <c r="R49" s="1687"/>
      <c r="S49" s="1688"/>
      <c r="T49" s="1689"/>
      <c r="U49" s="1689"/>
      <c r="V49" s="1689"/>
      <c r="W49" s="1689"/>
      <c r="X49" s="1690"/>
      <c r="Y49" s="1691"/>
      <c r="Z49" s="1690"/>
      <c r="AA49" s="1691"/>
      <c r="AB49" s="1692"/>
      <c r="AC49" s="1692"/>
      <c r="AD49" s="1607">
        <f>SUM(R49:AC49)</f>
        <v>0</v>
      </c>
      <c r="AE49" s="1693"/>
      <c r="AF49" s="1694">
        <f>P49-AD49</f>
        <v>0</v>
      </c>
      <c r="AG49" s="1695"/>
      <c r="AH49" s="1673"/>
      <c r="AI49" s="1674"/>
      <c r="AN49" s="1610">
        <v>7</v>
      </c>
      <c r="AO49" s="1602">
        <f>B13</f>
        <v>0</v>
      </c>
      <c r="AP49" s="1605" t="s">
        <v>500</v>
      </c>
      <c r="AQ49" s="1606"/>
      <c r="AR49" s="1598">
        <f t="shared" si="4"/>
        <v>0</v>
      </c>
      <c r="AS49" s="1599"/>
      <c r="AT49" s="1600">
        <f t="shared" si="5"/>
        <v>0</v>
      </c>
      <c r="AU49" s="1600"/>
      <c r="AV49" s="1600">
        <f t="shared" si="6"/>
        <v>0</v>
      </c>
      <c r="AW49" s="1600"/>
      <c r="AX49" s="1600">
        <f t="shared" si="7"/>
        <v>0</v>
      </c>
      <c r="AY49" s="1600"/>
      <c r="AZ49" s="1600">
        <f t="shared" si="8"/>
        <v>0</v>
      </c>
      <c r="BA49" s="1600"/>
      <c r="BB49" s="1607">
        <f t="shared" si="9"/>
        <v>0</v>
      </c>
      <c r="BC49" s="1607"/>
      <c r="BD49" s="1607">
        <f>SUM(AR49:BC49)</f>
        <v>0</v>
      </c>
      <c r="BE49" s="1608"/>
    </row>
    <row r="50" spans="1:57" ht="21.9" customHeight="1">
      <c r="A50" s="1611"/>
      <c r="B50" s="1596" t="s">
        <v>792</v>
      </c>
      <c r="C50" s="1597"/>
      <c r="D50" s="1686"/>
      <c r="E50" s="1681"/>
      <c r="F50" s="1680"/>
      <c r="G50" s="1680"/>
      <c r="H50" s="1680"/>
      <c r="I50" s="1680"/>
      <c r="J50" s="1680"/>
      <c r="K50" s="1680"/>
      <c r="L50" s="1680"/>
      <c r="M50" s="1680"/>
      <c r="N50" s="1683"/>
      <c r="O50" s="1683"/>
      <c r="P50" s="1594" t="s">
        <v>468</v>
      </c>
      <c r="Q50" s="1684"/>
      <c r="R50" s="1686"/>
      <c r="S50" s="1681"/>
      <c r="T50" s="1680"/>
      <c r="U50" s="1680"/>
      <c r="V50" s="1680"/>
      <c r="W50" s="1680"/>
      <c r="X50" s="1681"/>
      <c r="Y50" s="1682"/>
      <c r="Z50" s="1681"/>
      <c r="AA50" s="1682"/>
      <c r="AB50" s="1683"/>
      <c r="AC50" s="1683"/>
      <c r="AD50" s="1594" t="s">
        <v>468</v>
      </c>
      <c r="AE50" s="1684"/>
      <c r="AF50" s="1660" t="s">
        <v>468</v>
      </c>
      <c r="AG50" s="1661"/>
      <c r="AH50" s="1675"/>
      <c r="AI50" s="1676"/>
      <c r="AN50" s="1611"/>
      <c r="AO50" s="1603"/>
      <c r="AP50" s="1596" t="s">
        <v>501</v>
      </c>
      <c r="AQ50" s="1597"/>
      <c r="AR50" s="1576">
        <f t="shared" si="4"/>
        <v>0</v>
      </c>
      <c r="AS50" s="1577"/>
      <c r="AT50" s="1578">
        <f t="shared" si="5"/>
        <v>0</v>
      </c>
      <c r="AU50" s="1578"/>
      <c r="AV50" s="1578">
        <f t="shared" si="6"/>
        <v>0</v>
      </c>
      <c r="AW50" s="1578"/>
      <c r="AX50" s="1578">
        <f t="shared" si="7"/>
        <v>0</v>
      </c>
      <c r="AY50" s="1578"/>
      <c r="AZ50" s="1578">
        <f t="shared" si="8"/>
        <v>0</v>
      </c>
      <c r="BA50" s="1578"/>
      <c r="BB50" s="1609">
        <f t="shared" si="9"/>
        <v>0</v>
      </c>
      <c r="BC50" s="1609"/>
      <c r="BD50" s="1594" t="s">
        <v>427</v>
      </c>
      <c r="BE50" s="1595"/>
    </row>
    <row r="51" spans="1:57" ht="21.9" customHeight="1">
      <c r="A51" s="1611"/>
      <c r="B51" s="1574" t="s">
        <v>564</v>
      </c>
      <c r="C51" s="1575"/>
      <c r="D51" s="1576" t="str">
        <f>IF(D50=0," ",D50*$W$5)</f>
        <v xml:space="preserve"> </v>
      </c>
      <c r="E51" s="1577"/>
      <c r="F51" s="1578" t="str">
        <f>IF(F50=0," ",F50*$W$6)</f>
        <v xml:space="preserve"> </v>
      </c>
      <c r="G51" s="1578"/>
      <c r="H51" s="1593" t="str">
        <f>IF(H50=0," ",H50/$X$12*$W$7)</f>
        <v xml:space="preserve"> </v>
      </c>
      <c r="I51" s="1577"/>
      <c r="J51" s="1578" t="str">
        <f>IF(J50=0," ",J50*$W$10*1000)</f>
        <v xml:space="preserve"> </v>
      </c>
      <c r="K51" s="1578"/>
      <c r="L51" s="1578" t="str">
        <f>IF(L50=0," ",L50*$W$11*1000)</f>
        <v xml:space="preserve"> </v>
      </c>
      <c r="M51" s="1578"/>
      <c r="N51" s="1677" t="str">
        <f>IF(N50=0,"",0)</f>
        <v/>
      </c>
      <c r="O51" s="1678"/>
      <c r="P51" s="1578">
        <f>SUM(D51:O51)</f>
        <v>0</v>
      </c>
      <c r="Q51" s="1679"/>
      <c r="R51" s="1576" t="str">
        <f>IF(R50=0," ",R50*$W$5)</f>
        <v xml:space="preserve"> </v>
      </c>
      <c r="S51" s="1577"/>
      <c r="T51" s="1578" t="str">
        <f>IF(T50=0," ",T50*$W$6)</f>
        <v xml:space="preserve"> </v>
      </c>
      <c r="U51" s="1578"/>
      <c r="V51" s="1593" t="str">
        <f>IF(V50=0," ",V50/$X$12*$W$7)</f>
        <v xml:space="preserve"> </v>
      </c>
      <c r="W51" s="1577"/>
      <c r="X51" s="1578" t="str">
        <f>IF(X50=0," ",X50*$W$10*1000)</f>
        <v xml:space="preserve"> </v>
      </c>
      <c r="Y51" s="1578"/>
      <c r="Z51" s="1578" t="str">
        <f>IF(Z50=0," ",Z50*$W$11*1000)</f>
        <v xml:space="preserve"> </v>
      </c>
      <c r="AA51" s="1578"/>
      <c r="AB51" s="1677" t="str">
        <f>IF(AB50=0,"",0)</f>
        <v/>
      </c>
      <c r="AC51" s="1678"/>
      <c r="AD51" s="1578">
        <f>SUM(R51:AC51)</f>
        <v>0</v>
      </c>
      <c r="AE51" s="1679"/>
      <c r="AF51" s="1685">
        <f>P51-AD51</f>
        <v>0</v>
      </c>
      <c r="AG51" s="1577"/>
      <c r="AH51" s="1657"/>
      <c r="AI51" s="1658"/>
      <c r="AN51" s="1611"/>
      <c r="AO51" s="1603"/>
      <c r="AP51" s="1574" t="s">
        <v>574</v>
      </c>
      <c r="AQ51" s="1575"/>
      <c r="AR51" s="1576" t="e">
        <f t="shared" si="4"/>
        <v>#VALUE!</v>
      </c>
      <c r="AS51" s="1577"/>
      <c r="AT51" s="1578" t="e">
        <f t="shared" si="5"/>
        <v>#VALUE!</v>
      </c>
      <c r="AU51" s="1578"/>
      <c r="AV51" s="1593" t="e">
        <f t="shared" si="6"/>
        <v>#VALUE!</v>
      </c>
      <c r="AW51" s="1577"/>
      <c r="AX51" s="1578" t="e">
        <f t="shared" si="7"/>
        <v>#VALUE!</v>
      </c>
      <c r="AY51" s="1578"/>
      <c r="AZ51" s="1578" t="e">
        <f t="shared" si="8"/>
        <v>#VALUE!</v>
      </c>
      <c r="BA51" s="1578"/>
      <c r="BB51" s="1577" t="e">
        <f t="shared" si="9"/>
        <v>#VALUE!</v>
      </c>
      <c r="BC51" s="1593"/>
      <c r="BD51" s="1578" t="e">
        <f>SUM(AR51:BC51)</f>
        <v>#VALUE!</v>
      </c>
      <c r="BE51" s="1579"/>
    </row>
    <row r="52" spans="1:57" ht="21.9" customHeight="1">
      <c r="A52" s="1612"/>
      <c r="B52" s="1580" t="s">
        <v>565</v>
      </c>
      <c r="C52" s="1581"/>
      <c r="D52" s="1668" t="str">
        <f>IF(D50=0," ",D50*$Y$5)</f>
        <v xml:space="preserve"> </v>
      </c>
      <c r="E52" s="1669"/>
      <c r="F52" s="1662" t="str">
        <f>IF(F50=0," ",F50*$Y$5)</f>
        <v xml:space="preserve"> </v>
      </c>
      <c r="G52" s="1663"/>
      <c r="H52" s="1662" t="str">
        <f>IF(H50=0," ",H50/$X$12*$Y$7)</f>
        <v xml:space="preserve"> </v>
      </c>
      <c r="I52" s="1663"/>
      <c r="J52" s="1662" t="str">
        <f>IF(J50=0," ",J50*$Y$10*1000)</f>
        <v xml:space="preserve"> </v>
      </c>
      <c r="K52" s="1663"/>
      <c r="L52" s="1662" t="str">
        <f>IF(L50=0," ",L50*$Y$11*1000)</f>
        <v xml:space="preserve"> </v>
      </c>
      <c r="M52" s="1663"/>
      <c r="N52" s="1662" t="str">
        <f>IF(N50=0,"",N50*($Y$8+$Y$9))</f>
        <v/>
      </c>
      <c r="O52" s="1663"/>
      <c r="P52" s="1662">
        <f>SUM(D52:O52)</f>
        <v>0</v>
      </c>
      <c r="Q52" s="1664"/>
      <c r="R52" s="1668" t="str">
        <f>IF(R50=0," ",R50*$Y$5)</f>
        <v xml:space="preserve"> </v>
      </c>
      <c r="S52" s="1669"/>
      <c r="T52" s="1662" t="str">
        <f>IF(T50=0," ",T50*$Y$5)</f>
        <v xml:space="preserve"> </v>
      </c>
      <c r="U52" s="1663"/>
      <c r="V52" s="1662" t="str">
        <f>IF(V50=0," ",V50/$X$12*$Y$7)</f>
        <v xml:space="preserve"> </v>
      </c>
      <c r="W52" s="1663"/>
      <c r="X52" s="1662" t="str">
        <f>IF(X50=0," ",X50*$Y$10*1000)</f>
        <v xml:space="preserve"> </v>
      </c>
      <c r="Y52" s="1663"/>
      <c r="Z52" s="1662" t="str">
        <f>IF(Z50=0," ",Z50*$Y$11*1000)</f>
        <v xml:space="preserve"> </v>
      </c>
      <c r="AA52" s="1663"/>
      <c r="AB52" s="1662" t="str">
        <f>IF(AB50=0,"",AB50*($Y$8+$Y$9))</f>
        <v/>
      </c>
      <c r="AC52" s="1663"/>
      <c r="AD52" s="1662">
        <f>SUM(R52:AC52)</f>
        <v>0</v>
      </c>
      <c r="AE52" s="1664"/>
      <c r="AF52" s="1665">
        <f>P52-AD52</f>
        <v>0</v>
      </c>
      <c r="AG52" s="1584"/>
      <c r="AH52" s="1666"/>
      <c r="AI52" s="1667"/>
      <c r="AN52" s="1612"/>
      <c r="AO52" s="1604"/>
      <c r="AP52" s="1580" t="s">
        <v>575</v>
      </c>
      <c r="AQ52" s="1581"/>
      <c r="AR52" s="1582" t="e">
        <f t="shared" si="4"/>
        <v>#VALUE!</v>
      </c>
      <c r="AS52" s="1583"/>
      <c r="AT52" s="1584" t="e">
        <f t="shared" si="5"/>
        <v>#VALUE!</v>
      </c>
      <c r="AU52" s="1585"/>
      <c r="AV52" s="1584" t="e">
        <f t="shared" si="6"/>
        <v>#VALUE!</v>
      </c>
      <c r="AW52" s="1585"/>
      <c r="AX52" s="1584" t="e">
        <f t="shared" si="7"/>
        <v>#VALUE!</v>
      </c>
      <c r="AY52" s="1585"/>
      <c r="AZ52" s="1584" t="e">
        <f t="shared" si="8"/>
        <v>#VALUE!</v>
      </c>
      <c r="BA52" s="1585"/>
      <c r="BB52" s="1584" t="e">
        <f t="shared" si="9"/>
        <v>#VALUE!</v>
      </c>
      <c r="BC52" s="1585"/>
      <c r="BD52" s="1584" t="e">
        <f>SUM(AR52:BC52)</f>
        <v>#VALUE!</v>
      </c>
      <c r="BE52" s="1586"/>
    </row>
    <row r="53" spans="1:57" ht="21.9" customHeight="1">
      <c r="A53" s="1610">
        <v>8</v>
      </c>
      <c r="B53" s="1605" t="s">
        <v>500</v>
      </c>
      <c r="C53" s="1606"/>
      <c r="D53" s="1687"/>
      <c r="E53" s="1688"/>
      <c r="F53" s="1689"/>
      <c r="G53" s="1689"/>
      <c r="H53" s="1689"/>
      <c r="I53" s="1689"/>
      <c r="J53" s="1689"/>
      <c r="K53" s="1689"/>
      <c r="L53" s="1689"/>
      <c r="M53" s="1689"/>
      <c r="N53" s="1692"/>
      <c r="O53" s="1692"/>
      <c r="P53" s="1607">
        <f>SUM(D53:O53)</f>
        <v>0</v>
      </c>
      <c r="Q53" s="1693"/>
      <c r="R53" s="1687"/>
      <c r="S53" s="1688"/>
      <c r="T53" s="1689"/>
      <c r="U53" s="1689"/>
      <c r="V53" s="1689"/>
      <c r="W53" s="1689"/>
      <c r="X53" s="1690"/>
      <c r="Y53" s="1691"/>
      <c r="Z53" s="1690"/>
      <c r="AA53" s="1691"/>
      <c r="AB53" s="1692"/>
      <c r="AC53" s="1692"/>
      <c r="AD53" s="1607">
        <f>SUM(R53:AC53)</f>
        <v>0</v>
      </c>
      <c r="AE53" s="1693"/>
      <c r="AF53" s="1694">
        <f>P53-AD53</f>
        <v>0</v>
      </c>
      <c r="AG53" s="1695"/>
      <c r="AH53" s="1673"/>
      <c r="AI53" s="1674"/>
      <c r="AN53" s="1610">
        <v>8</v>
      </c>
      <c r="AO53" s="1602">
        <f>B14</f>
        <v>0</v>
      </c>
      <c r="AP53" s="1605" t="s">
        <v>500</v>
      </c>
      <c r="AQ53" s="1606"/>
      <c r="AR53" s="1598">
        <f t="shared" si="4"/>
        <v>0</v>
      </c>
      <c r="AS53" s="1599"/>
      <c r="AT53" s="1600">
        <f t="shared" si="5"/>
        <v>0</v>
      </c>
      <c r="AU53" s="1600"/>
      <c r="AV53" s="1600">
        <f t="shared" si="6"/>
        <v>0</v>
      </c>
      <c r="AW53" s="1600"/>
      <c r="AX53" s="1600">
        <f t="shared" si="7"/>
        <v>0</v>
      </c>
      <c r="AY53" s="1600"/>
      <c r="AZ53" s="1600">
        <f t="shared" si="8"/>
        <v>0</v>
      </c>
      <c r="BA53" s="1600"/>
      <c r="BB53" s="1607">
        <f t="shared" si="9"/>
        <v>0</v>
      </c>
      <c r="BC53" s="1607"/>
      <c r="BD53" s="1607">
        <f>SUM(AR53:BC53)</f>
        <v>0</v>
      </c>
      <c r="BE53" s="1608"/>
    </row>
    <row r="54" spans="1:57" ht="21.9" customHeight="1">
      <c r="A54" s="1611"/>
      <c r="B54" s="1596" t="s">
        <v>792</v>
      </c>
      <c r="C54" s="1597"/>
      <c r="D54" s="1686"/>
      <c r="E54" s="1681"/>
      <c r="F54" s="1680"/>
      <c r="G54" s="1680"/>
      <c r="H54" s="1680"/>
      <c r="I54" s="1680"/>
      <c r="J54" s="1680"/>
      <c r="K54" s="1680"/>
      <c r="L54" s="1680"/>
      <c r="M54" s="1680"/>
      <c r="N54" s="1683"/>
      <c r="O54" s="1683"/>
      <c r="P54" s="1594" t="s">
        <v>468</v>
      </c>
      <c r="Q54" s="1684"/>
      <c r="R54" s="1686"/>
      <c r="S54" s="1681"/>
      <c r="T54" s="1680"/>
      <c r="U54" s="1680"/>
      <c r="V54" s="1680"/>
      <c r="W54" s="1680"/>
      <c r="X54" s="1681"/>
      <c r="Y54" s="1682"/>
      <c r="Z54" s="1681"/>
      <c r="AA54" s="1682"/>
      <c r="AB54" s="1683"/>
      <c r="AC54" s="1683"/>
      <c r="AD54" s="1594" t="s">
        <v>468</v>
      </c>
      <c r="AE54" s="1684"/>
      <c r="AF54" s="1660" t="s">
        <v>468</v>
      </c>
      <c r="AG54" s="1661"/>
      <c r="AH54" s="1675"/>
      <c r="AI54" s="1676"/>
      <c r="AN54" s="1611"/>
      <c r="AO54" s="1603"/>
      <c r="AP54" s="1596" t="s">
        <v>501</v>
      </c>
      <c r="AQ54" s="1597"/>
      <c r="AR54" s="1576">
        <f t="shared" si="4"/>
        <v>0</v>
      </c>
      <c r="AS54" s="1577"/>
      <c r="AT54" s="1578">
        <f t="shared" si="5"/>
        <v>0</v>
      </c>
      <c r="AU54" s="1578"/>
      <c r="AV54" s="1578">
        <f t="shared" si="6"/>
        <v>0</v>
      </c>
      <c r="AW54" s="1578"/>
      <c r="AX54" s="1578">
        <f t="shared" si="7"/>
        <v>0</v>
      </c>
      <c r="AY54" s="1578"/>
      <c r="AZ54" s="1578">
        <f t="shared" si="8"/>
        <v>0</v>
      </c>
      <c r="BA54" s="1578"/>
      <c r="BB54" s="1609">
        <f t="shared" si="9"/>
        <v>0</v>
      </c>
      <c r="BC54" s="1609"/>
      <c r="BD54" s="1594" t="s">
        <v>427</v>
      </c>
      <c r="BE54" s="1595"/>
    </row>
    <row r="55" spans="1:57" ht="21.9" customHeight="1">
      <c r="A55" s="1611"/>
      <c r="B55" s="1574" t="s">
        <v>564</v>
      </c>
      <c r="C55" s="1575"/>
      <c r="D55" s="1576" t="str">
        <f>IF(D54=0," ",D54*$W$5)</f>
        <v xml:space="preserve"> </v>
      </c>
      <c r="E55" s="1577"/>
      <c r="F55" s="1578" t="str">
        <f>IF(F54=0," ",F54*$W$6)</f>
        <v xml:space="preserve"> </v>
      </c>
      <c r="G55" s="1578"/>
      <c r="H55" s="1593" t="str">
        <f>IF(H54=0," ",H54/$X$12*$W$7)</f>
        <v xml:space="preserve"> </v>
      </c>
      <c r="I55" s="1577"/>
      <c r="J55" s="1578" t="str">
        <f>IF(J54=0," ",J54*$W$10*1000)</f>
        <v xml:space="preserve"> </v>
      </c>
      <c r="K55" s="1578"/>
      <c r="L55" s="1578" t="str">
        <f>IF(L54=0," ",L54*$W$11*1000)</f>
        <v xml:space="preserve"> </v>
      </c>
      <c r="M55" s="1578"/>
      <c r="N55" s="1677" t="str">
        <f>IF(N54=0,"",0)</f>
        <v/>
      </c>
      <c r="O55" s="1678"/>
      <c r="P55" s="1578">
        <f>SUM(D55:O55)</f>
        <v>0</v>
      </c>
      <c r="Q55" s="1679"/>
      <c r="R55" s="1576" t="str">
        <f>IF(R54=0," ",R54*$W$5)</f>
        <v xml:space="preserve"> </v>
      </c>
      <c r="S55" s="1577"/>
      <c r="T55" s="1578" t="str">
        <f>IF(T54=0," ",T54*$W$6)</f>
        <v xml:space="preserve"> </v>
      </c>
      <c r="U55" s="1578"/>
      <c r="V55" s="1593" t="str">
        <f>IF(V54=0," ",V54/$X$12*$W$7)</f>
        <v xml:space="preserve"> </v>
      </c>
      <c r="W55" s="1577"/>
      <c r="X55" s="1578" t="str">
        <f>IF(X54=0," ",X54*$W$10*1000)</f>
        <v xml:space="preserve"> </v>
      </c>
      <c r="Y55" s="1578"/>
      <c r="Z55" s="1578" t="str">
        <f>IF(Z54=0," ",Z54*$W$11*1000)</f>
        <v xml:space="preserve"> </v>
      </c>
      <c r="AA55" s="1578"/>
      <c r="AB55" s="1677" t="str">
        <f>IF(AB54=0,"",0)</f>
        <v/>
      </c>
      <c r="AC55" s="1678"/>
      <c r="AD55" s="1578">
        <f>SUM(R55:AC55)</f>
        <v>0</v>
      </c>
      <c r="AE55" s="1679"/>
      <c r="AF55" s="1685">
        <f>P55-AD55</f>
        <v>0</v>
      </c>
      <c r="AG55" s="1577"/>
      <c r="AH55" s="1657"/>
      <c r="AI55" s="1658"/>
      <c r="AN55" s="1611"/>
      <c r="AO55" s="1603"/>
      <c r="AP55" s="1574" t="s">
        <v>574</v>
      </c>
      <c r="AQ55" s="1575"/>
      <c r="AR55" s="1576" t="e">
        <f t="shared" si="4"/>
        <v>#VALUE!</v>
      </c>
      <c r="AS55" s="1577"/>
      <c r="AT55" s="1578" t="e">
        <f t="shared" si="5"/>
        <v>#VALUE!</v>
      </c>
      <c r="AU55" s="1578"/>
      <c r="AV55" s="1593" t="e">
        <f t="shared" si="6"/>
        <v>#VALUE!</v>
      </c>
      <c r="AW55" s="1577"/>
      <c r="AX55" s="1578" t="e">
        <f t="shared" si="7"/>
        <v>#VALUE!</v>
      </c>
      <c r="AY55" s="1578"/>
      <c r="AZ55" s="1578" t="e">
        <f t="shared" si="8"/>
        <v>#VALUE!</v>
      </c>
      <c r="BA55" s="1578"/>
      <c r="BB55" s="1577" t="e">
        <f t="shared" si="9"/>
        <v>#VALUE!</v>
      </c>
      <c r="BC55" s="1593"/>
      <c r="BD55" s="1578" t="e">
        <f>SUM(AR55:BC55)</f>
        <v>#VALUE!</v>
      </c>
      <c r="BE55" s="1579"/>
    </row>
    <row r="56" spans="1:57" ht="21.9" customHeight="1">
      <c r="A56" s="1612"/>
      <c r="B56" s="1698" t="s">
        <v>565</v>
      </c>
      <c r="C56" s="1699"/>
      <c r="D56" s="1668" t="str">
        <f>IF(D54=0," ",D54*$Y$5)</f>
        <v xml:space="preserve"> </v>
      </c>
      <c r="E56" s="1669"/>
      <c r="F56" s="1662" t="str">
        <f>IF(F54=0," ",F54*$Y$5)</f>
        <v xml:space="preserve"> </v>
      </c>
      <c r="G56" s="1663"/>
      <c r="H56" s="1662" t="str">
        <f>IF(H54=0," ",H54/$X$12*$Y$7)</f>
        <v xml:space="preserve"> </v>
      </c>
      <c r="I56" s="1663"/>
      <c r="J56" s="1662" t="str">
        <f>IF(J54=0," ",J54*$Y$10*1000)</f>
        <v xml:space="preserve"> </v>
      </c>
      <c r="K56" s="1663"/>
      <c r="L56" s="1662" t="str">
        <f>IF(L54=0," ",L54*$Y$11*1000)</f>
        <v xml:space="preserve"> </v>
      </c>
      <c r="M56" s="1663"/>
      <c r="N56" s="1662" t="str">
        <f>IF(N54=0,"",N54*($Y$8+$Y$9))</f>
        <v/>
      </c>
      <c r="O56" s="1663"/>
      <c r="P56" s="1662">
        <f>SUM(D56:O56)</f>
        <v>0</v>
      </c>
      <c r="Q56" s="1664"/>
      <c r="R56" s="1668" t="str">
        <f>IF(R54=0," ",R54*$Y$5)</f>
        <v xml:space="preserve"> </v>
      </c>
      <c r="S56" s="1669"/>
      <c r="T56" s="1662" t="str">
        <f>IF(T54=0," ",T54*$Y$5)</f>
        <v xml:space="preserve"> </v>
      </c>
      <c r="U56" s="1663"/>
      <c r="V56" s="1662" t="str">
        <f>IF(V54=0," ",V54/$X$12*$Y$7)</f>
        <v xml:space="preserve"> </v>
      </c>
      <c r="W56" s="1663"/>
      <c r="X56" s="1662" t="str">
        <f>IF(X54=0," ",X54*$Y$10*1000)</f>
        <v xml:space="preserve"> </v>
      </c>
      <c r="Y56" s="1663"/>
      <c r="Z56" s="1662" t="str">
        <f>IF(Z54=0," ",Z54*$Y$11*1000)</f>
        <v xml:space="preserve"> </v>
      </c>
      <c r="AA56" s="1663"/>
      <c r="AB56" s="1662" t="str">
        <f>IF(AB54=0,"",AB54*($Y$8+$Y$9))</f>
        <v/>
      </c>
      <c r="AC56" s="1663"/>
      <c r="AD56" s="1662">
        <f>SUM(R56:AC56)</f>
        <v>0</v>
      </c>
      <c r="AE56" s="1664"/>
      <c r="AF56" s="1665">
        <f>P56-AD56</f>
        <v>0</v>
      </c>
      <c r="AG56" s="1584"/>
      <c r="AH56" s="1666"/>
      <c r="AI56" s="1667"/>
      <c r="AN56" s="1612"/>
      <c r="AO56" s="1604"/>
      <c r="AP56" s="1580" t="s">
        <v>575</v>
      </c>
      <c r="AQ56" s="1581"/>
      <c r="AR56" s="1582" t="e">
        <f t="shared" si="4"/>
        <v>#VALUE!</v>
      </c>
      <c r="AS56" s="1583"/>
      <c r="AT56" s="1584" t="e">
        <f t="shared" si="5"/>
        <v>#VALUE!</v>
      </c>
      <c r="AU56" s="1585"/>
      <c r="AV56" s="1584" t="e">
        <f t="shared" si="6"/>
        <v>#VALUE!</v>
      </c>
      <c r="AW56" s="1585"/>
      <c r="AX56" s="1584" t="e">
        <f t="shared" si="7"/>
        <v>#VALUE!</v>
      </c>
      <c r="AY56" s="1585"/>
      <c r="AZ56" s="1584" t="e">
        <f t="shared" si="8"/>
        <v>#VALUE!</v>
      </c>
      <c r="BA56" s="1585"/>
      <c r="BB56" s="1584" t="e">
        <f t="shared" si="9"/>
        <v>#VALUE!</v>
      </c>
      <c r="BC56" s="1585"/>
      <c r="BD56" s="1584" t="e">
        <f>SUM(AR56:BC56)</f>
        <v>#VALUE!</v>
      </c>
      <c r="BE56" s="1586"/>
    </row>
    <row r="57" spans="1:57" ht="21.9" customHeight="1">
      <c r="A57" s="1610">
        <v>9</v>
      </c>
      <c r="B57" s="1696" t="s">
        <v>500</v>
      </c>
      <c r="C57" s="1697"/>
      <c r="D57" s="1687"/>
      <c r="E57" s="1688"/>
      <c r="F57" s="1689"/>
      <c r="G57" s="1689"/>
      <c r="H57" s="1689"/>
      <c r="I57" s="1689"/>
      <c r="J57" s="1689"/>
      <c r="K57" s="1689"/>
      <c r="L57" s="1689"/>
      <c r="M57" s="1689"/>
      <c r="N57" s="1692"/>
      <c r="O57" s="1692"/>
      <c r="P57" s="1607">
        <f>SUM(D57:O57)</f>
        <v>0</v>
      </c>
      <c r="Q57" s="1693"/>
      <c r="R57" s="1687"/>
      <c r="S57" s="1688"/>
      <c r="T57" s="1689"/>
      <c r="U57" s="1689"/>
      <c r="V57" s="1689"/>
      <c r="W57" s="1689"/>
      <c r="X57" s="1690"/>
      <c r="Y57" s="1691"/>
      <c r="Z57" s="1690"/>
      <c r="AA57" s="1691"/>
      <c r="AB57" s="1692"/>
      <c r="AC57" s="1692"/>
      <c r="AD57" s="1607">
        <f>SUM(R57:AC57)</f>
        <v>0</v>
      </c>
      <c r="AE57" s="1693"/>
      <c r="AF57" s="1694">
        <f>P57-AD57</f>
        <v>0</v>
      </c>
      <c r="AG57" s="1695"/>
      <c r="AH57" s="1673"/>
      <c r="AI57" s="1674"/>
      <c r="AN57" s="1610">
        <v>9</v>
      </c>
      <c r="AO57" s="1602">
        <f>B15</f>
        <v>0</v>
      </c>
      <c r="AP57" s="1605" t="s">
        <v>500</v>
      </c>
      <c r="AQ57" s="1606"/>
      <c r="AR57" s="1598">
        <f t="shared" si="4"/>
        <v>0</v>
      </c>
      <c r="AS57" s="1599"/>
      <c r="AT57" s="1600">
        <f t="shared" si="5"/>
        <v>0</v>
      </c>
      <c r="AU57" s="1600"/>
      <c r="AV57" s="1600">
        <f t="shared" si="6"/>
        <v>0</v>
      </c>
      <c r="AW57" s="1600"/>
      <c r="AX57" s="1600">
        <f t="shared" si="7"/>
        <v>0</v>
      </c>
      <c r="AY57" s="1600"/>
      <c r="AZ57" s="1600">
        <f t="shared" si="8"/>
        <v>0</v>
      </c>
      <c r="BA57" s="1600"/>
      <c r="BB57" s="1607">
        <f t="shared" si="9"/>
        <v>0</v>
      </c>
      <c r="BC57" s="1607"/>
      <c r="BD57" s="1607">
        <f>SUM(AR57:BC57)</f>
        <v>0</v>
      </c>
      <c r="BE57" s="1608"/>
    </row>
    <row r="58" spans="1:57" ht="21.9" customHeight="1">
      <c r="A58" s="1611"/>
      <c r="B58" s="1596" t="s">
        <v>792</v>
      </c>
      <c r="C58" s="1597"/>
      <c r="D58" s="1686"/>
      <c r="E58" s="1681"/>
      <c r="F58" s="1680"/>
      <c r="G58" s="1680"/>
      <c r="H58" s="1680"/>
      <c r="I58" s="1680"/>
      <c r="J58" s="1680"/>
      <c r="K58" s="1680"/>
      <c r="L58" s="1680"/>
      <c r="M58" s="1680"/>
      <c r="N58" s="1683"/>
      <c r="O58" s="1683"/>
      <c r="P58" s="1594" t="s">
        <v>468</v>
      </c>
      <c r="Q58" s="1684"/>
      <c r="R58" s="1686"/>
      <c r="S58" s="1681"/>
      <c r="T58" s="1680"/>
      <c r="U58" s="1680"/>
      <c r="V58" s="1680"/>
      <c r="W58" s="1680"/>
      <c r="X58" s="1681"/>
      <c r="Y58" s="1682"/>
      <c r="Z58" s="1681"/>
      <c r="AA58" s="1682"/>
      <c r="AB58" s="1683"/>
      <c r="AC58" s="1683"/>
      <c r="AD58" s="1594" t="s">
        <v>468</v>
      </c>
      <c r="AE58" s="1684"/>
      <c r="AF58" s="1660" t="s">
        <v>468</v>
      </c>
      <c r="AG58" s="1661"/>
      <c r="AH58" s="1675"/>
      <c r="AI58" s="1676"/>
      <c r="AN58" s="1611"/>
      <c r="AO58" s="1603"/>
      <c r="AP58" s="1596" t="s">
        <v>501</v>
      </c>
      <c r="AQ58" s="1597"/>
      <c r="AR58" s="1576">
        <f t="shared" si="4"/>
        <v>0</v>
      </c>
      <c r="AS58" s="1577"/>
      <c r="AT58" s="1578">
        <f t="shared" si="5"/>
        <v>0</v>
      </c>
      <c r="AU58" s="1578"/>
      <c r="AV58" s="1578">
        <f t="shared" si="6"/>
        <v>0</v>
      </c>
      <c r="AW58" s="1578"/>
      <c r="AX58" s="1578">
        <f t="shared" si="7"/>
        <v>0</v>
      </c>
      <c r="AY58" s="1578"/>
      <c r="AZ58" s="1578">
        <f t="shared" si="8"/>
        <v>0</v>
      </c>
      <c r="BA58" s="1578"/>
      <c r="BB58" s="1609">
        <f t="shared" si="9"/>
        <v>0</v>
      </c>
      <c r="BC58" s="1609"/>
      <c r="BD58" s="1594" t="s">
        <v>427</v>
      </c>
      <c r="BE58" s="1595"/>
    </row>
    <row r="59" spans="1:57" ht="21.9" customHeight="1">
      <c r="A59" s="1611"/>
      <c r="B59" s="1574" t="s">
        <v>564</v>
      </c>
      <c r="C59" s="1575"/>
      <c r="D59" s="1576" t="str">
        <f>IF(D58=0," ",D58*$W$5)</f>
        <v xml:space="preserve"> </v>
      </c>
      <c r="E59" s="1577"/>
      <c r="F59" s="1578" t="str">
        <f>IF(F58=0," ",F58*$W$6)</f>
        <v xml:space="preserve"> </v>
      </c>
      <c r="G59" s="1578"/>
      <c r="H59" s="1593" t="str">
        <f>IF(H58=0," ",H58/$X$12*$W$7)</f>
        <v xml:space="preserve"> </v>
      </c>
      <c r="I59" s="1577"/>
      <c r="J59" s="1578" t="str">
        <f>IF(J58=0," ",J58*$W$10*1000)</f>
        <v xml:space="preserve"> </v>
      </c>
      <c r="K59" s="1578"/>
      <c r="L59" s="1578" t="str">
        <f>IF(L58=0," ",L58*$W$11*1000)</f>
        <v xml:space="preserve"> </v>
      </c>
      <c r="M59" s="1578"/>
      <c r="N59" s="1677" t="str">
        <f>IF(N58=0,"",0)</f>
        <v/>
      </c>
      <c r="O59" s="1678"/>
      <c r="P59" s="1578">
        <f>SUM(D59:O59)</f>
        <v>0</v>
      </c>
      <c r="Q59" s="1679"/>
      <c r="R59" s="1576" t="str">
        <f>IF(R58=0," ",R58*$W$5)</f>
        <v xml:space="preserve"> </v>
      </c>
      <c r="S59" s="1577"/>
      <c r="T59" s="1578" t="str">
        <f>IF(T58=0," ",T58*$W$6)</f>
        <v xml:space="preserve"> </v>
      </c>
      <c r="U59" s="1578"/>
      <c r="V59" s="1593" t="str">
        <f>IF(V58=0," ",V58/$X$12*$W$7)</f>
        <v xml:space="preserve"> </v>
      </c>
      <c r="W59" s="1577"/>
      <c r="X59" s="1578" t="str">
        <f>IF(X58=0," ",X58*$W$10*1000)</f>
        <v xml:space="preserve"> </v>
      </c>
      <c r="Y59" s="1578"/>
      <c r="Z59" s="1578" t="str">
        <f>IF(Z58=0," ",Z58*$W$11*1000)</f>
        <v xml:space="preserve"> </v>
      </c>
      <c r="AA59" s="1578"/>
      <c r="AB59" s="1677" t="str">
        <f>IF(AB58=0,"",0)</f>
        <v/>
      </c>
      <c r="AC59" s="1678"/>
      <c r="AD59" s="1578">
        <f>SUM(R59:AC59)</f>
        <v>0</v>
      </c>
      <c r="AE59" s="1679"/>
      <c r="AF59" s="1685">
        <f>P59-AD59</f>
        <v>0</v>
      </c>
      <c r="AG59" s="1577"/>
      <c r="AH59" s="1657"/>
      <c r="AI59" s="1658"/>
      <c r="AN59" s="1611"/>
      <c r="AO59" s="1603"/>
      <c r="AP59" s="1574" t="s">
        <v>574</v>
      </c>
      <c r="AQ59" s="1575"/>
      <c r="AR59" s="1576" t="e">
        <f t="shared" si="4"/>
        <v>#VALUE!</v>
      </c>
      <c r="AS59" s="1577"/>
      <c r="AT59" s="1578" t="e">
        <f t="shared" si="5"/>
        <v>#VALUE!</v>
      </c>
      <c r="AU59" s="1578"/>
      <c r="AV59" s="1593" t="e">
        <f t="shared" si="6"/>
        <v>#VALUE!</v>
      </c>
      <c r="AW59" s="1577"/>
      <c r="AX59" s="1578" t="e">
        <f t="shared" si="7"/>
        <v>#VALUE!</v>
      </c>
      <c r="AY59" s="1578"/>
      <c r="AZ59" s="1578" t="e">
        <f t="shared" si="8"/>
        <v>#VALUE!</v>
      </c>
      <c r="BA59" s="1578"/>
      <c r="BB59" s="1577" t="e">
        <f t="shared" si="9"/>
        <v>#VALUE!</v>
      </c>
      <c r="BC59" s="1593"/>
      <c r="BD59" s="1578" t="e">
        <f>SUM(AR59:BC59)</f>
        <v>#VALUE!</v>
      </c>
      <c r="BE59" s="1579"/>
    </row>
    <row r="60" spans="1:57" ht="21.9" customHeight="1">
      <c r="A60" s="1612"/>
      <c r="B60" s="1580" t="s">
        <v>565</v>
      </c>
      <c r="C60" s="1581"/>
      <c r="D60" s="1668" t="str">
        <f>IF(D58=0," ",D58*$Y$5)</f>
        <v xml:space="preserve"> </v>
      </c>
      <c r="E60" s="1669"/>
      <c r="F60" s="1662" t="str">
        <f>IF(F58=0," ",F58*$Y$5)</f>
        <v xml:space="preserve"> </v>
      </c>
      <c r="G60" s="1663"/>
      <c r="H60" s="1662" t="str">
        <f>IF(H58=0," ",H58/$X$12*$Y$7)</f>
        <v xml:space="preserve"> </v>
      </c>
      <c r="I60" s="1663"/>
      <c r="J60" s="1662" t="str">
        <f>IF(J58=0," ",J58*$Y$10*1000)</f>
        <v xml:space="preserve"> </v>
      </c>
      <c r="K60" s="1663"/>
      <c r="L60" s="1662" t="str">
        <f>IF(L58=0," ",L58*$Y$11*1000)</f>
        <v xml:space="preserve"> </v>
      </c>
      <c r="M60" s="1663"/>
      <c r="N60" s="1662" t="str">
        <f>IF(N58=0,"",N58*($Y$8+$Y$9))</f>
        <v/>
      </c>
      <c r="O60" s="1663"/>
      <c r="P60" s="1662">
        <f>SUM(D60:O60)</f>
        <v>0</v>
      </c>
      <c r="Q60" s="1664"/>
      <c r="R60" s="1668" t="str">
        <f>IF(R58=0," ",R58*$Y$5)</f>
        <v xml:space="preserve"> </v>
      </c>
      <c r="S60" s="1669"/>
      <c r="T60" s="1662" t="str">
        <f>IF(T58=0," ",T58*$Y$5)</f>
        <v xml:space="preserve"> </v>
      </c>
      <c r="U60" s="1663"/>
      <c r="V60" s="1662" t="str">
        <f>IF(V58=0," ",V58/$X$12*$Y$7)</f>
        <v xml:space="preserve"> </v>
      </c>
      <c r="W60" s="1663"/>
      <c r="X60" s="1662" t="str">
        <f>IF(X58=0," ",X58*$Y$10*1000)</f>
        <v xml:space="preserve"> </v>
      </c>
      <c r="Y60" s="1663"/>
      <c r="Z60" s="1662" t="str">
        <f>IF(Z58=0," ",Z58*$Y$11*1000)</f>
        <v xml:space="preserve"> </v>
      </c>
      <c r="AA60" s="1663"/>
      <c r="AB60" s="1662" t="str">
        <f>IF(AB58=0,"",AB58*($Y$8+$Y$9))</f>
        <v/>
      </c>
      <c r="AC60" s="1663"/>
      <c r="AD60" s="1662">
        <f>SUM(R60:AC60)</f>
        <v>0</v>
      </c>
      <c r="AE60" s="1664"/>
      <c r="AF60" s="1665">
        <f>P60-AD60</f>
        <v>0</v>
      </c>
      <c r="AG60" s="1584"/>
      <c r="AH60" s="1666"/>
      <c r="AI60" s="1667"/>
      <c r="AN60" s="1612"/>
      <c r="AO60" s="1604"/>
      <c r="AP60" s="1580" t="s">
        <v>575</v>
      </c>
      <c r="AQ60" s="1581"/>
      <c r="AR60" s="1582" t="e">
        <f t="shared" si="4"/>
        <v>#VALUE!</v>
      </c>
      <c r="AS60" s="1583"/>
      <c r="AT60" s="1584" t="e">
        <f t="shared" si="5"/>
        <v>#VALUE!</v>
      </c>
      <c r="AU60" s="1585"/>
      <c r="AV60" s="1584" t="e">
        <f t="shared" si="6"/>
        <v>#VALUE!</v>
      </c>
      <c r="AW60" s="1585"/>
      <c r="AX60" s="1584" t="e">
        <f t="shared" si="7"/>
        <v>#VALUE!</v>
      </c>
      <c r="AY60" s="1585"/>
      <c r="AZ60" s="1584" t="e">
        <f t="shared" si="8"/>
        <v>#VALUE!</v>
      </c>
      <c r="BA60" s="1585"/>
      <c r="BB60" s="1584" t="e">
        <f t="shared" si="9"/>
        <v>#VALUE!</v>
      </c>
      <c r="BC60" s="1585"/>
      <c r="BD60" s="1584" t="e">
        <f>SUM(AR60:BC60)</f>
        <v>#VALUE!</v>
      </c>
      <c r="BE60" s="1586"/>
    </row>
    <row r="61" spans="1:57" ht="21.9" customHeight="1">
      <c r="A61" s="1610">
        <v>10</v>
      </c>
      <c r="B61" s="1605" t="s">
        <v>500</v>
      </c>
      <c r="C61" s="1606"/>
      <c r="D61" s="1687"/>
      <c r="E61" s="1688"/>
      <c r="F61" s="1689"/>
      <c r="G61" s="1689"/>
      <c r="H61" s="1689"/>
      <c r="I61" s="1689"/>
      <c r="J61" s="1689"/>
      <c r="K61" s="1689"/>
      <c r="L61" s="1689"/>
      <c r="M61" s="1689"/>
      <c r="N61" s="1692"/>
      <c r="O61" s="1692"/>
      <c r="P61" s="1607">
        <f>SUM(D61:O61)</f>
        <v>0</v>
      </c>
      <c r="Q61" s="1693"/>
      <c r="R61" s="1687"/>
      <c r="S61" s="1688"/>
      <c r="T61" s="1689"/>
      <c r="U61" s="1689"/>
      <c r="V61" s="1689"/>
      <c r="W61" s="1689"/>
      <c r="X61" s="1690"/>
      <c r="Y61" s="1691"/>
      <c r="Z61" s="1690"/>
      <c r="AA61" s="1691"/>
      <c r="AB61" s="1692"/>
      <c r="AC61" s="1692"/>
      <c r="AD61" s="1607">
        <f>SUM(R61:AC61)</f>
        <v>0</v>
      </c>
      <c r="AE61" s="1693"/>
      <c r="AF61" s="1694">
        <f>P61-AD61</f>
        <v>0</v>
      </c>
      <c r="AG61" s="1695"/>
      <c r="AH61" s="1673"/>
      <c r="AI61" s="1674"/>
      <c r="AN61" s="1610">
        <v>10</v>
      </c>
      <c r="AO61" s="1602">
        <f>B16</f>
        <v>0</v>
      </c>
      <c r="AP61" s="1605" t="s">
        <v>500</v>
      </c>
      <c r="AQ61" s="1606"/>
      <c r="AR61" s="1598">
        <f t="shared" si="4"/>
        <v>0</v>
      </c>
      <c r="AS61" s="1599"/>
      <c r="AT61" s="1600">
        <f t="shared" si="5"/>
        <v>0</v>
      </c>
      <c r="AU61" s="1600"/>
      <c r="AV61" s="1600">
        <f t="shared" si="6"/>
        <v>0</v>
      </c>
      <c r="AW61" s="1600"/>
      <c r="AX61" s="1600">
        <f t="shared" si="7"/>
        <v>0</v>
      </c>
      <c r="AY61" s="1600"/>
      <c r="AZ61" s="1600">
        <f t="shared" si="8"/>
        <v>0</v>
      </c>
      <c r="BA61" s="1600"/>
      <c r="BB61" s="1607">
        <f t="shared" si="9"/>
        <v>0</v>
      </c>
      <c r="BC61" s="1607"/>
      <c r="BD61" s="1607">
        <f>SUM(AR61:BC61)</f>
        <v>0</v>
      </c>
      <c r="BE61" s="1608"/>
    </row>
    <row r="62" spans="1:57" ht="21.9" customHeight="1">
      <c r="A62" s="1611"/>
      <c r="B62" s="1596" t="s">
        <v>792</v>
      </c>
      <c r="C62" s="1597"/>
      <c r="D62" s="1686"/>
      <c r="E62" s="1681"/>
      <c r="F62" s="1680"/>
      <c r="G62" s="1680"/>
      <c r="H62" s="1680"/>
      <c r="I62" s="1680"/>
      <c r="J62" s="1680"/>
      <c r="K62" s="1680"/>
      <c r="L62" s="1680"/>
      <c r="M62" s="1680"/>
      <c r="N62" s="1683"/>
      <c r="O62" s="1683"/>
      <c r="P62" s="1594" t="s">
        <v>468</v>
      </c>
      <c r="Q62" s="1684"/>
      <c r="R62" s="1686"/>
      <c r="S62" s="1681"/>
      <c r="T62" s="1680"/>
      <c r="U62" s="1680"/>
      <c r="V62" s="1680"/>
      <c r="W62" s="1680"/>
      <c r="X62" s="1681"/>
      <c r="Y62" s="1682"/>
      <c r="Z62" s="1681"/>
      <c r="AA62" s="1682"/>
      <c r="AB62" s="1683"/>
      <c r="AC62" s="1683"/>
      <c r="AD62" s="1594" t="s">
        <v>468</v>
      </c>
      <c r="AE62" s="1684"/>
      <c r="AF62" s="1660" t="s">
        <v>468</v>
      </c>
      <c r="AG62" s="1661"/>
      <c r="AH62" s="1675"/>
      <c r="AI62" s="1676"/>
      <c r="AN62" s="1611"/>
      <c r="AO62" s="1603"/>
      <c r="AP62" s="1596" t="s">
        <v>501</v>
      </c>
      <c r="AQ62" s="1597"/>
      <c r="AR62" s="1576">
        <f t="shared" si="4"/>
        <v>0</v>
      </c>
      <c r="AS62" s="1577"/>
      <c r="AT62" s="1578">
        <f t="shared" si="5"/>
        <v>0</v>
      </c>
      <c r="AU62" s="1578"/>
      <c r="AV62" s="1578">
        <f t="shared" si="6"/>
        <v>0</v>
      </c>
      <c r="AW62" s="1578"/>
      <c r="AX62" s="1578">
        <f t="shared" si="7"/>
        <v>0</v>
      </c>
      <c r="AY62" s="1578"/>
      <c r="AZ62" s="1578">
        <f t="shared" si="8"/>
        <v>0</v>
      </c>
      <c r="BA62" s="1578"/>
      <c r="BB62" s="1609">
        <f t="shared" si="9"/>
        <v>0</v>
      </c>
      <c r="BC62" s="1609"/>
      <c r="BD62" s="1594" t="s">
        <v>427</v>
      </c>
      <c r="BE62" s="1595"/>
    </row>
    <row r="63" spans="1:57" ht="21.9" customHeight="1">
      <c r="A63" s="1611"/>
      <c r="B63" s="1574" t="s">
        <v>564</v>
      </c>
      <c r="C63" s="1575"/>
      <c r="D63" s="1576" t="str">
        <f>IF(D62=0," ",D62*$W$5)</f>
        <v xml:space="preserve"> </v>
      </c>
      <c r="E63" s="1577"/>
      <c r="F63" s="1578" t="str">
        <f>IF(F62=0," ",F62*$W$6)</f>
        <v xml:space="preserve"> </v>
      </c>
      <c r="G63" s="1578"/>
      <c r="H63" s="1593" t="str">
        <f>IF(H62=0," ",H62/$X$12*$W$7)</f>
        <v xml:space="preserve"> </v>
      </c>
      <c r="I63" s="1577"/>
      <c r="J63" s="1578" t="str">
        <f>IF(J62=0," ",J62*$W$10*1000)</f>
        <v xml:space="preserve"> </v>
      </c>
      <c r="K63" s="1578"/>
      <c r="L63" s="1578" t="str">
        <f>IF(L62=0," ",L62*$W$11*1000)</f>
        <v xml:space="preserve"> </v>
      </c>
      <c r="M63" s="1578"/>
      <c r="N63" s="1677" t="str">
        <f>IF(N62=0,"",0)</f>
        <v/>
      </c>
      <c r="O63" s="1678"/>
      <c r="P63" s="1578">
        <f>SUM(D63:O63)</f>
        <v>0</v>
      </c>
      <c r="Q63" s="1679"/>
      <c r="R63" s="1576" t="str">
        <f>IF(R62=0," ",R62*$W$5)</f>
        <v xml:space="preserve"> </v>
      </c>
      <c r="S63" s="1577"/>
      <c r="T63" s="1578" t="str">
        <f>IF(T62=0," ",T62*$W$6)</f>
        <v xml:space="preserve"> </v>
      </c>
      <c r="U63" s="1578"/>
      <c r="V63" s="1593" t="str">
        <f>IF(V62=0," ",V62/$X$12*$W$7)</f>
        <v xml:space="preserve"> </v>
      </c>
      <c r="W63" s="1577"/>
      <c r="X63" s="1578" t="str">
        <f>IF(X62=0," ",X62*$W$10*1000)</f>
        <v xml:space="preserve"> </v>
      </c>
      <c r="Y63" s="1578"/>
      <c r="Z63" s="1578" t="str">
        <f>IF(Z62=0," ",Z62*$W$11*1000)</f>
        <v xml:space="preserve"> </v>
      </c>
      <c r="AA63" s="1578"/>
      <c r="AB63" s="1677" t="str">
        <f>IF(AB62=0,"",0)</f>
        <v/>
      </c>
      <c r="AC63" s="1678"/>
      <c r="AD63" s="1578">
        <f>SUM(R63:AC63)</f>
        <v>0</v>
      </c>
      <c r="AE63" s="1679"/>
      <c r="AF63" s="1685">
        <f>P63-AD63</f>
        <v>0</v>
      </c>
      <c r="AG63" s="1577"/>
      <c r="AH63" s="1657"/>
      <c r="AI63" s="1658"/>
      <c r="AN63" s="1611"/>
      <c r="AO63" s="1603"/>
      <c r="AP63" s="1574" t="s">
        <v>574</v>
      </c>
      <c r="AQ63" s="1575"/>
      <c r="AR63" s="1576" t="e">
        <f t="shared" si="4"/>
        <v>#VALUE!</v>
      </c>
      <c r="AS63" s="1577"/>
      <c r="AT63" s="1578" t="e">
        <f t="shared" si="5"/>
        <v>#VALUE!</v>
      </c>
      <c r="AU63" s="1578"/>
      <c r="AV63" s="1593" t="e">
        <f t="shared" si="6"/>
        <v>#VALUE!</v>
      </c>
      <c r="AW63" s="1577"/>
      <c r="AX63" s="1578" t="e">
        <f t="shared" si="7"/>
        <v>#VALUE!</v>
      </c>
      <c r="AY63" s="1578"/>
      <c r="AZ63" s="1578" t="e">
        <f t="shared" si="8"/>
        <v>#VALUE!</v>
      </c>
      <c r="BA63" s="1578"/>
      <c r="BB63" s="1577" t="e">
        <f t="shared" si="9"/>
        <v>#VALUE!</v>
      </c>
      <c r="BC63" s="1593"/>
      <c r="BD63" s="1578" t="e">
        <f>SUM(AR63:BC63)</f>
        <v>#VALUE!</v>
      </c>
      <c r="BE63" s="1579"/>
    </row>
    <row r="64" spans="1:57" ht="21.9" customHeight="1" thickBot="1">
      <c r="A64" s="1633"/>
      <c r="B64" s="1580" t="s">
        <v>565</v>
      </c>
      <c r="C64" s="1581"/>
      <c r="D64" s="1668" t="str">
        <f>IF(D62=0," ",D62*$Y$5)</f>
        <v xml:space="preserve"> </v>
      </c>
      <c r="E64" s="1669"/>
      <c r="F64" s="1662" t="str">
        <f>IF(F62=0," ",F62*$Y$5)</f>
        <v xml:space="preserve"> </v>
      </c>
      <c r="G64" s="1663"/>
      <c r="H64" s="1662" t="str">
        <f>IF(H62=0," ",H62/$X$12*$Y$7)</f>
        <v xml:space="preserve"> </v>
      </c>
      <c r="I64" s="1663"/>
      <c r="J64" s="1662" t="str">
        <f>IF(J62=0," ",J62*$Y$10*1000)</f>
        <v xml:space="preserve"> </v>
      </c>
      <c r="K64" s="1663"/>
      <c r="L64" s="1662" t="str">
        <f>IF(L62=0," ",L62*$Y$11*1000)</f>
        <v xml:space="preserve"> </v>
      </c>
      <c r="M64" s="1663"/>
      <c r="N64" s="1662" t="str">
        <f>IF(N62=0,"",N62*($Y$8+$Y$9))</f>
        <v/>
      </c>
      <c r="O64" s="1663"/>
      <c r="P64" s="1662">
        <f>SUM(D64:O64)</f>
        <v>0</v>
      </c>
      <c r="Q64" s="1664"/>
      <c r="R64" s="1668" t="str">
        <f>IF(R62=0," ",R62*$Y$5)</f>
        <v xml:space="preserve"> </v>
      </c>
      <c r="S64" s="1669"/>
      <c r="T64" s="1662" t="str">
        <f>IF(T62=0," ",T62*$Y$5)</f>
        <v xml:space="preserve"> </v>
      </c>
      <c r="U64" s="1663"/>
      <c r="V64" s="1662" t="str">
        <f>IF(V62=0," ",V62/$X$12*$Y$7)</f>
        <v xml:space="preserve"> </v>
      </c>
      <c r="W64" s="1663"/>
      <c r="X64" s="1662" t="str">
        <f>IF(X62=0," ",X62*$Y$10*1000)</f>
        <v xml:space="preserve"> </v>
      </c>
      <c r="Y64" s="1663"/>
      <c r="Z64" s="1662" t="str">
        <f>IF(Z62=0," ",Z62*$Y$11*1000)</f>
        <v xml:space="preserve"> </v>
      </c>
      <c r="AA64" s="1663"/>
      <c r="AB64" s="1662" t="str">
        <f>IF(AB62=0,"",AB62*($Y$8+$Y$9))</f>
        <v/>
      </c>
      <c r="AC64" s="1663"/>
      <c r="AD64" s="1662">
        <f>SUM(R64:AC64)</f>
        <v>0</v>
      </c>
      <c r="AE64" s="1664"/>
      <c r="AF64" s="1665">
        <f>P64-AD64</f>
        <v>0</v>
      </c>
      <c r="AG64" s="1584"/>
      <c r="AH64" s="1666"/>
      <c r="AI64" s="1667"/>
      <c r="AN64" s="1633"/>
      <c r="AO64" s="1640"/>
      <c r="AP64" s="1580" t="s">
        <v>575</v>
      </c>
      <c r="AQ64" s="1581"/>
      <c r="AR64" s="1582" t="e">
        <f t="shared" si="4"/>
        <v>#VALUE!</v>
      </c>
      <c r="AS64" s="1583"/>
      <c r="AT64" s="1584" t="e">
        <f t="shared" si="5"/>
        <v>#VALUE!</v>
      </c>
      <c r="AU64" s="1585"/>
      <c r="AV64" s="1584" t="e">
        <f t="shared" si="6"/>
        <v>#VALUE!</v>
      </c>
      <c r="AW64" s="1585"/>
      <c r="AX64" s="1584" t="e">
        <f t="shared" si="7"/>
        <v>#VALUE!</v>
      </c>
      <c r="AY64" s="1585"/>
      <c r="AZ64" s="1584" t="e">
        <f t="shared" si="8"/>
        <v>#VALUE!</v>
      </c>
      <c r="BA64" s="1585"/>
      <c r="BB64" s="1584" t="e">
        <f t="shared" si="9"/>
        <v>#VALUE!</v>
      </c>
      <c r="BC64" s="1585"/>
      <c r="BD64" s="1584" t="e">
        <f>SUM(AR64:BC64)</f>
        <v>#VALUE!</v>
      </c>
      <c r="BE64" s="1586"/>
    </row>
    <row r="65" spans="1:57" ht="21.9" customHeight="1" thickTop="1">
      <c r="A65" s="1641" t="s">
        <v>22</v>
      </c>
      <c r="B65" s="1587" t="s">
        <v>500</v>
      </c>
      <c r="C65" s="1588"/>
      <c r="D65" s="1589">
        <f>SUM(D25,D29,D33,D37,D41,D45,D49,D53,D57,D61)</f>
        <v>0</v>
      </c>
      <c r="E65" s="1590"/>
      <c r="F65" s="1591">
        <f>SUM(F25,F29,F33,F37,F41,F45,F49,F53,F57,F61)</f>
        <v>0</v>
      </c>
      <c r="G65" s="1590"/>
      <c r="H65" s="1591">
        <f>SUM(H25,H29,H33,H37,H41,H45,H49,H53,H57,H61)</f>
        <v>0</v>
      </c>
      <c r="I65" s="1590"/>
      <c r="J65" s="1591">
        <f>SUM(J25,J29,J33,J37,J41,J45,J49,J53,J57,J61)</f>
        <v>0</v>
      </c>
      <c r="K65" s="1590"/>
      <c r="L65" s="1591">
        <f>SUM(L25,L29,L33,L37,L41,L45,L49,L53,L57,L61)</f>
        <v>0</v>
      </c>
      <c r="M65" s="1590"/>
      <c r="N65" s="1591">
        <f>SUM(N25,N29,N33,N37,N41,N45,N49,N53,N57,N61)</f>
        <v>0</v>
      </c>
      <c r="O65" s="1590"/>
      <c r="P65" s="1591">
        <f>SUM(P25,P29,P33,P37,P41,P45,P49,P53,P57,P61)</f>
        <v>0</v>
      </c>
      <c r="Q65" s="1590"/>
      <c r="R65" s="1589">
        <f>SUM(R25,R29,R33,R37,R41,R45,R49,R53,R57,R61)</f>
        <v>0</v>
      </c>
      <c r="S65" s="1590"/>
      <c r="T65" s="1631">
        <f>SUM(T25,T29,T33,T37,T41,T45,T49,T53,T57,T61)</f>
        <v>0</v>
      </c>
      <c r="U65" s="1631"/>
      <c r="V65" s="1631">
        <f>SUM(V25,V29,V33,V37,V41,V45,V49,V53,V57,V61)</f>
        <v>0</v>
      </c>
      <c r="W65" s="1631"/>
      <c r="X65" s="1590">
        <f>SUM(X25,X29,X33,X37,X41,X45,X49,X53,X57,X61)</f>
        <v>0</v>
      </c>
      <c r="Y65" s="1670"/>
      <c r="Z65" s="1590">
        <f>SUM(Z25,Z29,Z33,Z37,Z41,Z45,Z49,Z53,Z57,Z61)</f>
        <v>0</v>
      </c>
      <c r="AA65" s="1670"/>
      <c r="AB65" s="1631">
        <f>SUM(AB25,AB29,AB33,AB37,AB41,AB45,AB49,AB53,AB57,AB61)</f>
        <v>0</v>
      </c>
      <c r="AC65" s="1631"/>
      <c r="AD65" s="1591">
        <f>SUM(AD25,AD29,AD33,AD37,AD41,AD45,AD49,AD53,AD57,AD61)</f>
        <v>0</v>
      </c>
      <c r="AE65" s="1590"/>
      <c r="AF65" s="1671">
        <f>P65-AD65</f>
        <v>0</v>
      </c>
      <c r="AG65" s="1672"/>
      <c r="AH65" s="1673"/>
      <c r="AI65" s="1674"/>
      <c r="AN65" s="1641" t="s">
        <v>22</v>
      </c>
      <c r="AO65" s="696"/>
      <c r="AP65" s="1587" t="s">
        <v>500</v>
      </c>
      <c r="AQ65" s="1588"/>
      <c r="AR65" s="1589">
        <f>SUM(AR25,AR29,AR33,AR37,AR41,AR45,AR49,AR53,AR57,AR61)</f>
        <v>0</v>
      </c>
      <c r="AS65" s="1590"/>
      <c r="AT65" s="1591">
        <f>SUM(AT25,AT29,AT33,AT37,AT41,AT45,AT49,AT53,AT57,AT61)</f>
        <v>0</v>
      </c>
      <c r="AU65" s="1590"/>
      <c r="AV65" s="1591">
        <f>SUM(AV25,AV29,AV33,AV37,AV41,AV45,AV49,AV53,AV57,AV61)</f>
        <v>0</v>
      </c>
      <c r="AW65" s="1590"/>
      <c r="AX65" s="1591">
        <f>SUM(AX25,AX29,AX33,AX37,AX41,AX45,AX49,AX53,AX57,AX61)</f>
        <v>0</v>
      </c>
      <c r="AY65" s="1590"/>
      <c r="AZ65" s="1591">
        <f>SUM(AZ25,AZ29,AZ33,AZ37,AZ41,AZ45,AZ49,AZ53,AZ57,AZ61)</f>
        <v>0</v>
      </c>
      <c r="BA65" s="1590"/>
      <c r="BB65" s="1591">
        <f>SUM(BB25,BB29,BB33,BB37,BB41,BB45,BB49,BB53,BB57,BB61)</f>
        <v>0</v>
      </c>
      <c r="BC65" s="1590"/>
      <c r="BD65" s="1591">
        <f>SUM(BD25,BD29,BD33,BD37,BD41,BD45,BD49,BD53,BD57,BD61)</f>
        <v>0</v>
      </c>
      <c r="BE65" s="1592"/>
    </row>
    <row r="66" spans="1:57" ht="21.9" customHeight="1">
      <c r="A66" s="1611"/>
      <c r="B66" s="1596" t="s">
        <v>793</v>
      </c>
      <c r="C66" s="1597"/>
      <c r="D66" s="1598">
        <f>SUM(D26,D30,D34,D38,D42,D46,D50,D54,D58,D62)</f>
        <v>0</v>
      </c>
      <c r="E66" s="1599"/>
      <c r="F66" s="1600">
        <f>SUM(F26,F30,F34,F38,F42,F46,F50,F54,F58,F62)</f>
        <v>0</v>
      </c>
      <c r="G66" s="1599"/>
      <c r="H66" s="1600">
        <f>SUM(H26,H30,H34,H38,H42,H46,H50,H54,H58,H62)</f>
        <v>0</v>
      </c>
      <c r="I66" s="1599"/>
      <c r="J66" s="1600">
        <f>SUM(J26,J30,J34,J38,J42,J46,J50,J54,J58,J62)</f>
        <v>0</v>
      </c>
      <c r="K66" s="1599"/>
      <c r="L66" s="1600">
        <f>SUM(L26,L30,L34,L38,L42,L46,L50,L54,L58,L62)</f>
        <v>0</v>
      </c>
      <c r="M66" s="1599"/>
      <c r="N66" s="1600">
        <f>SUM(N26,N30,N34,N38,N42,N46,N50,N54,N58,N62)</f>
        <v>0</v>
      </c>
      <c r="O66" s="1599"/>
      <c r="P66" s="1600">
        <f>SUM(P26,P30,P34,P38,P42,P46,P50,P54,P58,P62)</f>
        <v>0</v>
      </c>
      <c r="Q66" s="1599"/>
      <c r="R66" s="1598">
        <f>SUM(R26,R30,R34,R38,R42,R46,R50,R54,R58,R62)</f>
        <v>0</v>
      </c>
      <c r="S66" s="1599"/>
      <c r="T66" s="1609">
        <f>SUM(T26,T30,T34,T38,T42,T46,T50,T54,T58,T62)</f>
        <v>0</v>
      </c>
      <c r="U66" s="1609"/>
      <c r="V66" s="1609">
        <f>SUM(V26,V30,V34,V38,V42,V46,V50,V54,V58,V62)</f>
        <v>0</v>
      </c>
      <c r="W66" s="1609"/>
      <c r="X66" s="1577">
        <f>SUM(X26,X30,X34,X38,X42,X46,X50,X54,X58,X62)</f>
        <v>0</v>
      </c>
      <c r="Y66" s="1593"/>
      <c r="Z66" s="1577">
        <f>SUM(Z26,Z30,Z34,Z38,Z42,Z46,Z50,Z54,Z58,Z62)</f>
        <v>0</v>
      </c>
      <c r="AA66" s="1593"/>
      <c r="AB66" s="1609">
        <f>SUM(AB26,AB30,AB34,AB38,AB42,AB46,AB50,AB54,AB58,AB62)</f>
        <v>0</v>
      </c>
      <c r="AC66" s="1609"/>
      <c r="AD66" s="1600">
        <f>SUM(AD26,AD30,AD34,AD38,AD42,AD46,AD50,AD54,AD58,AD62)</f>
        <v>0</v>
      </c>
      <c r="AE66" s="1599"/>
      <c r="AF66" s="1660" t="s">
        <v>468</v>
      </c>
      <c r="AG66" s="1661"/>
      <c r="AH66" s="1651"/>
      <c r="AI66" s="1652"/>
      <c r="AN66" s="1611"/>
      <c r="AO66" s="697"/>
      <c r="AP66" s="1596" t="s">
        <v>501</v>
      </c>
      <c r="AQ66" s="1597"/>
      <c r="AR66" s="1598">
        <f>SUM(AR26,AR30,AR34,AR38,AR42,AR46,AR50,AR54,AR58,AR62)</f>
        <v>0</v>
      </c>
      <c r="AS66" s="1599"/>
      <c r="AT66" s="1600">
        <f>SUM(AT26,AT30,AT34,AT38,AT42,AT46,AT50,AT54,AT58,AT62)</f>
        <v>0</v>
      </c>
      <c r="AU66" s="1599"/>
      <c r="AV66" s="1600">
        <f>SUM(AV26,AV30,AV34,AV38,AV42,AV46,AV50,AV54,AV58,AV62)</f>
        <v>0</v>
      </c>
      <c r="AW66" s="1599"/>
      <c r="AX66" s="1600">
        <f>SUM(AX26,AX30,AX34,AX38,AX42,AX46,AX50,AX54,AX58,AX62)</f>
        <v>0</v>
      </c>
      <c r="AY66" s="1599"/>
      <c r="AZ66" s="1600">
        <f>SUM(AZ26,AZ30,AZ34,AZ38,AZ42,AZ46,AZ50,AZ54,AZ58,AZ62)</f>
        <v>0</v>
      </c>
      <c r="BA66" s="1599"/>
      <c r="BB66" s="1600">
        <f>SUM(BB26,BB30,BB34,BB38,BB42,BB46,BB50,BB54,BB58,BB62)</f>
        <v>0</v>
      </c>
      <c r="BC66" s="1599"/>
      <c r="BD66" s="1600">
        <f>SUM(BD26,BD30,BD34,BD38,BD42,BD46,BD50,BD54,BD58,BD62)</f>
        <v>0</v>
      </c>
      <c r="BE66" s="1601"/>
    </row>
    <row r="67" spans="1:57" ht="21.9" customHeight="1">
      <c r="A67" s="1611"/>
      <c r="B67" s="1574" t="s">
        <v>564</v>
      </c>
      <c r="C67" s="1575"/>
      <c r="D67" s="1576">
        <f>SUM(D27,D31,D35,D39,D43,D47,D51,D55,D59,D63)</f>
        <v>0</v>
      </c>
      <c r="E67" s="1577"/>
      <c r="F67" s="1578">
        <f>SUM(F27,F31,F35,F39,F43,F47,F51,F55,F59,F63)</f>
        <v>0</v>
      </c>
      <c r="G67" s="1577"/>
      <c r="H67" s="1578">
        <f>SUM(H27,H31,H35,H39,H43,H47,H51,H55,H59,H63)</f>
        <v>0</v>
      </c>
      <c r="I67" s="1577"/>
      <c r="J67" s="1578">
        <f>SUM(J27,J31,J35,J39,J43,J47,J51,J55,J59,J63)</f>
        <v>0</v>
      </c>
      <c r="K67" s="1577"/>
      <c r="L67" s="1578">
        <f>SUM(L27,L31,L35,L39,L43,L47,L51,L55,L59,L63)</f>
        <v>0</v>
      </c>
      <c r="M67" s="1577"/>
      <c r="N67" s="1578">
        <f>SUM(N27,N31,N35,N39,N43,N47,N51,N55,N59,N63)</f>
        <v>0</v>
      </c>
      <c r="O67" s="1577"/>
      <c r="P67" s="1578">
        <f>SUM(P27,P31,P35,P39,P43,P47,P51,P55,P59,P63)</f>
        <v>0</v>
      </c>
      <c r="Q67" s="1577"/>
      <c r="R67" s="1659">
        <f>SUM(R27,R31,R35,R39,R43,R47,R51,R55,R59,R63)</f>
        <v>0</v>
      </c>
      <c r="S67" s="1609"/>
      <c r="T67" s="1609">
        <f>SUM(T27,T31,T35,T39,T43,T47,T51,T55,T59,T63)</f>
        <v>0</v>
      </c>
      <c r="U67" s="1609"/>
      <c r="V67" s="1609">
        <f>SUM(V27,V31,V35,V39,V43,V47,V51,V55,V59,V63)</f>
        <v>0</v>
      </c>
      <c r="W67" s="1609"/>
      <c r="X67" s="1577">
        <f>SUM(X27,X31,X35,X39,X43,X47,X51,X55,X59,X63)</f>
        <v>0</v>
      </c>
      <c r="Y67" s="1593"/>
      <c r="Z67" s="1577">
        <f>SUM(Z27,Z31,Z35,Z39,Z43,Z47,Z51,Z55,Z59,Z63)</f>
        <v>0</v>
      </c>
      <c r="AA67" s="1593"/>
      <c r="AB67" s="1609">
        <f>SUM(AB27,AB31,AB35,AB39,AB43,AB47,AB51,AB55,AB59,AB63)</f>
        <v>0</v>
      </c>
      <c r="AC67" s="1609"/>
      <c r="AD67" s="1578">
        <f>SUM(AD27,AD31,AD35,AD39,AD43,AD47,AD51,AD55,AD59,AD63)</f>
        <v>0</v>
      </c>
      <c r="AE67" s="1577"/>
      <c r="AF67" s="1655">
        <f>P67-AD67</f>
        <v>0</v>
      </c>
      <c r="AG67" s="1656"/>
      <c r="AH67" s="1657"/>
      <c r="AI67" s="1658"/>
      <c r="AN67" s="1611"/>
      <c r="AO67" s="697"/>
      <c r="AP67" s="1574" t="s">
        <v>574</v>
      </c>
      <c r="AQ67" s="1575"/>
      <c r="AR67" s="1576" t="e">
        <f>SUM(AR27,AR31,AR35,AR39,AR43,AR47,AR51,AR55,AR59,AR63)</f>
        <v>#VALUE!</v>
      </c>
      <c r="AS67" s="1577"/>
      <c r="AT67" s="1578" t="e">
        <f>SUM(AT27,AT31,AT35,AT39,AT43,AT47,AT51,AT55,AT59,AT63)</f>
        <v>#VALUE!</v>
      </c>
      <c r="AU67" s="1577"/>
      <c r="AV67" s="1578" t="e">
        <f>SUM(AV27,AV31,AV35,AV39,AV43,AV47,AV51,AV55,AV59,AV63)</f>
        <v>#VALUE!</v>
      </c>
      <c r="AW67" s="1577"/>
      <c r="AX67" s="1578" t="e">
        <f>SUM(AX27,AX31,AX35,AX39,AX43,AX47,AX51,AX55,AX59,AX63)</f>
        <v>#VALUE!</v>
      </c>
      <c r="AY67" s="1577"/>
      <c r="AZ67" s="1578" t="e">
        <f>SUM(AZ27,AZ31,AZ35,AZ39,AZ43,AZ47,AZ51,AZ55,AZ59,AZ63)</f>
        <v>#VALUE!</v>
      </c>
      <c r="BA67" s="1577"/>
      <c r="BB67" s="1578" t="e">
        <f>SUM(BB27,BB31,BB35,BB39,BB43,BB47,BB51,BB55,BB59,BB63)</f>
        <v>#VALUE!</v>
      </c>
      <c r="BC67" s="1577"/>
      <c r="BD67" s="1578" t="e">
        <f>SUM(BD27,BD31,BD35,BD39,BD43,BD47,BD51,BD55,BD59,BD63)</f>
        <v>#VALUE!</v>
      </c>
      <c r="BE67" s="1579"/>
    </row>
    <row r="68" spans="1:57" ht="21.9" customHeight="1" thickBot="1">
      <c r="A68" s="1642"/>
      <c r="B68" s="1634" t="s">
        <v>565</v>
      </c>
      <c r="C68" s="1635"/>
      <c r="D68" s="1636">
        <f>SUM(D28,D32,D36,D40,D44,D48,D52,D56,D60,D64)</f>
        <v>0</v>
      </c>
      <c r="E68" s="1637"/>
      <c r="F68" s="1638">
        <f>SUM(F28,F32,F36,F40,F44,F48,F52,F56,F60,F64)</f>
        <v>0</v>
      </c>
      <c r="G68" s="1637"/>
      <c r="H68" s="1638">
        <f>SUM(H28,H32,H36,H40,H44,H48,H52,H56,H60,H64)</f>
        <v>0</v>
      </c>
      <c r="I68" s="1637"/>
      <c r="J68" s="1638">
        <f>SUM(J28,J32,J36,J40,J44,J48,J52,J56,J60,J64)</f>
        <v>0</v>
      </c>
      <c r="K68" s="1637"/>
      <c r="L68" s="1638">
        <f>SUM(L28,L32,L36,L40,L44,L48,L52,L56,L60,L64)</f>
        <v>0</v>
      </c>
      <c r="M68" s="1637"/>
      <c r="N68" s="1638">
        <f>SUM(N28,N32,N36,N40,N44,N48,N52,N56,N60,N64)</f>
        <v>0</v>
      </c>
      <c r="O68" s="1637"/>
      <c r="P68" s="1638">
        <f>SUM(P28,P32,P36,P40,P44,P48,P52,P56,P60,P64)</f>
        <v>0</v>
      </c>
      <c r="Q68" s="1637"/>
      <c r="R68" s="1654">
        <f>SUM(R28,R32,R36,R40,R44,R48,R52,R56,R60,R64)</f>
        <v>0</v>
      </c>
      <c r="S68" s="1648"/>
      <c r="T68" s="1648">
        <f>SUM(T28,T32,T36,T40,T44,T48,T52,T56,T60,T64)</f>
        <v>0</v>
      </c>
      <c r="U68" s="1648"/>
      <c r="V68" s="1648">
        <f>SUM(V28,V32,V36,V40,V44,V48,V52,V56,V60,V64)</f>
        <v>0</v>
      </c>
      <c r="W68" s="1648"/>
      <c r="X68" s="1637">
        <f>SUM(X28,X32,X36,X40,X44,X48,X52,X56,X60,X64)</f>
        <v>0</v>
      </c>
      <c r="Y68" s="1647"/>
      <c r="Z68" s="1637">
        <f>SUM(Z28,Z32,Z36,Z40,Z44,Z48,Z52,Z56,Z60,Z64)</f>
        <v>0</v>
      </c>
      <c r="AA68" s="1647"/>
      <c r="AB68" s="1648">
        <f>SUM(AB28,AB32,AB36,AB40,AB44,AB48,AB52,AB56,AB60,AB64)</f>
        <v>0</v>
      </c>
      <c r="AC68" s="1648"/>
      <c r="AD68" s="1638">
        <f>SUM(AD28,AD32,AD36,AD40,AD44,AD48,AD52,AD56,AD60,AD64)</f>
        <v>0</v>
      </c>
      <c r="AE68" s="1637"/>
      <c r="AF68" s="1649">
        <f>P68-AD68</f>
        <v>0</v>
      </c>
      <c r="AG68" s="1650"/>
      <c r="AH68" s="1651"/>
      <c r="AI68" s="1652"/>
      <c r="AN68" s="1642"/>
      <c r="AO68" s="698"/>
      <c r="AP68" s="1634" t="s">
        <v>575</v>
      </c>
      <c r="AQ68" s="1635"/>
      <c r="AR68" s="1636" t="e">
        <f>SUM(AR28,AR32,AR36,AR40,AR44,AR48,AR52,AR56,AR60,AR64)</f>
        <v>#VALUE!</v>
      </c>
      <c r="AS68" s="1637"/>
      <c r="AT68" s="1638" t="e">
        <f>SUM(AT28,AT32,AT36,AT40,AT44,AT48,AT52,AT56,AT60,AT64)</f>
        <v>#VALUE!</v>
      </c>
      <c r="AU68" s="1637"/>
      <c r="AV68" s="1638" t="e">
        <f>SUM(AV28,AV32,AV36,AV40,AV44,AV48,AV52,AV56,AV60,AV64)</f>
        <v>#VALUE!</v>
      </c>
      <c r="AW68" s="1637"/>
      <c r="AX68" s="1638" t="e">
        <f>SUM(AX28,AX32,AX36,AX40,AX44,AX48,AX52,AX56,AX60,AX64)</f>
        <v>#VALUE!</v>
      </c>
      <c r="AY68" s="1637"/>
      <c r="AZ68" s="1638" t="e">
        <f>SUM(AZ28,AZ32,AZ36,AZ40,AZ44,AZ48,AZ52,AZ56,AZ60,AZ64)</f>
        <v>#VALUE!</v>
      </c>
      <c r="BA68" s="1637"/>
      <c r="BB68" s="1638" t="e">
        <f>SUM(BB28,BB32,BB36,BB40,BB44,BB48,BB52,BB56,BB60,BB64)</f>
        <v>#VALUE!</v>
      </c>
      <c r="BC68" s="1637"/>
      <c r="BD68" s="1638" t="e">
        <f>SUM(BD28,BD32,BD36,BD40,BD44,BD48,BD52,BD56,BD60,BD64)</f>
        <v>#VALUE!</v>
      </c>
      <c r="BE68" s="1639"/>
    </row>
    <row r="69" spans="1:57" ht="24" customHeight="1">
      <c r="A69" s="646" t="s">
        <v>794</v>
      </c>
      <c r="B69" s="731"/>
      <c r="C69" s="731"/>
      <c r="D69" s="731"/>
      <c r="E69" s="732"/>
      <c r="F69" s="732"/>
      <c r="G69" s="732"/>
      <c r="H69" s="732"/>
      <c r="I69" s="732"/>
      <c r="J69" s="73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7" ht="24" customHeight="1">
      <c r="B70" s="538"/>
      <c r="C70" s="731"/>
      <c r="D70" s="731"/>
      <c r="E70" s="731"/>
      <c r="F70" s="731"/>
      <c r="G70" s="731"/>
      <c r="H70" s="731"/>
      <c r="I70" s="731"/>
      <c r="J70" s="731"/>
      <c r="K70" s="568"/>
      <c r="L70" s="568"/>
      <c r="M70" s="568"/>
      <c r="N70" s="568"/>
      <c r="O70" s="568"/>
      <c r="P70" s="568"/>
      <c r="Q70" s="568"/>
      <c r="R70" s="568"/>
      <c r="S70" s="568"/>
      <c r="T70" s="568"/>
      <c r="U70" s="568"/>
      <c r="V70" s="538"/>
      <c r="W70" s="538"/>
      <c r="X70" s="537"/>
      <c r="Y70" s="538"/>
      <c r="Z70" s="538"/>
      <c r="AA70" s="538"/>
      <c r="AB70" s="538"/>
      <c r="AC70" s="538"/>
      <c r="AD70" s="537"/>
      <c r="AE70" s="537"/>
      <c r="AF70" s="538"/>
      <c r="AG70" s="538"/>
    </row>
    <row r="71" spans="1:57" ht="23.25" customHeight="1">
      <c r="A71" s="1846" t="s">
        <v>782</v>
      </c>
      <c r="B71" s="1846"/>
      <c r="C71" s="1846"/>
      <c r="D71" s="1846"/>
      <c r="E71" s="1846"/>
      <c r="F71" s="1846"/>
      <c r="G71" s="1846"/>
      <c r="H71" s="1846"/>
      <c r="I71" s="1846"/>
      <c r="J71" s="1846"/>
      <c r="K71" s="1846"/>
      <c r="L71" s="1846"/>
      <c r="M71" s="1846"/>
      <c r="N71" s="1846"/>
      <c r="O71" s="1846"/>
      <c r="P71" s="1846"/>
      <c r="Q71" s="1846"/>
      <c r="R71" s="1846"/>
      <c r="S71" s="1846"/>
      <c r="T71" s="1846"/>
      <c r="U71" s="1846"/>
      <c r="V71" s="1846"/>
      <c r="W71" s="1846"/>
      <c r="X71" s="1846"/>
      <c r="Y71" s="1846"/>
      <c r="Z71" s="1846"/>
      <c r="AA71" s="1846"/>
      <c r="AB71" s="1846"/>
      <c r="AC71" s="1846"/>
      <c r="AD71" s="1846"/>
      <c r="AE71" s="1846"/>
      <c r="AF71" s="1846"/>
      <c r="AG71" s="1846"/>
    </row>
    <row r="72" spans="1:57" ht="23.25" customHeight="1">
      <c r="A72" s="732"/>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538"/>
      <c r="AF72" s="538"/>
      <c r="AI72" s="733" t="str">
        <f>様式7!$F$4</f>
        <v>○○○○○○○○○○○ＥＳＣＯ事業</v>
      </c>
    </row>
    <row r="73" spans="1:57" ht="21">
      <c r="A73" s="1847"/>
      <c r="B73" s="1847"/>
      <c r="C73" s="1847"/>
      <c r="D73" s="1847"/>
      <c r="E73" s="1847"/>
      <c r="F73" s="1847"/>
      <c r="G73" s="1847"/>
      <c r="H73" s="1847"/>
      <c r="I73" s="1847"/>
      <c r="J73" s="1847"/>
      <c r="K73" s="1646"/>
      <c r="L73" s="1646"/>
      <c r="M73" s="1646"/>
      <c r="N73" s="1646"/>
      <c r="O73" s="1646"/>
      <c r="P73" s="1646"/>
      <c r="Q73" s="1646"/>
      <c r="R73" s="1646"/>
      <c r="S73" s="682"/>
      <c r="T73" s="355"/>
      <c r="U73" s="355"/>
      <c r="V73" s="355"/>
      <c r="W73" s="355"/>
      <c r="X73" s="355"/>
      <c r="Y73" s="355"/>
      <c r="Z73" s="355"/>
      <c r="AA73" s="355"/>
      <c r="AB73" s="355"/>
      <c r="AC73" s="355"/>
      <c r="AD73" s="355"/>
      <c r="AE73" s="355"/>
      <c r="AF73" s="355"/>
      <c r="AG73" s="355"/>
    </row>
    <row r="74" spans="1:57">
      <c r="A74" s="355"/>
      <c r="B74" s="35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row>
    <row r="75" spans="1:57">
      <c r="A75" s="355"/>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row>
    <row r="76" spans="1:57">
      <c r="A76" s="355"/>
      <c r="B76" s="35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row>
    <row r="77" spans="1:57">
      <c r="A77" s="355"/>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row>
    <row r="78" spans="1:57">
      <c r="A78" s="355"/>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row>
    <row r="79" spans="1:57">
      <c r="A79" s="355"/>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row>
    <row r="80" spans="1:57">
      <c r="A80" s="355"/>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row>
    <row r="81" spans="1:33">
      <c r="A81" s="355"/>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row>
    <row r="82" spans="1:33">
      <c r="A82" s="355"/>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row>
    <row r="83" spans="1:33">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row>
    <row r="84" spans="1:33">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row>
    <row r="85" spans="1:33">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row>
    <row r="86" spans="1:33">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row>
  </sheetData>
  <mergeCells count="1281">
    <mergeCell ref="E8:F8"/>
    <mergeCell ref="G8:H8"/>
    <mergeCell ref="B14:D14"/>
    <mergeCell ref="G10:H10"/>
    <mergeCell ref="B12:D12"/>
    <mergeCell ref="B13:D13"/>
    <mergeCell ref="B9:D9"/>
    <mergeCell ref="E9:F9"/>
    <mergeCell ref="G9:H9"/>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 ref="B7:D7"/>
    <mergeCell ref="E11:F11"/>
    <mergeCell ref="G7:H7"/>
    <mergeCell ref="G13:H13"/>
    <mergeCell ref="K8:L8"/>
    <mergeCell ref="K9:L9"/>
    <mergeCell ref="K10:L10"/>
    <mergeCell ref="K11:L11"/>
    <mergeCell ref="K12:L12"/>
    <mergeCell ref="K13:L13"/>
    <mergeCell ref="K14:L14"/>
    <mergeCell ref="V48:W48"/>
    <mergeCell ref="U9:V9"/>
    <mergeCell ref="W9:X9"/>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B8:D8"/>
    <mergeCell ref="AD56:AE56"/>
    <mergeCell ref="B48:C48"/>
    <mergeCell ref="D48:E48"/>
    <mergeCell ref="F48:G48"/>
    <mergeCell ref="H48:I48"/>
    <mergeCell ref="J48:K48"/>
    <mergeCell ref="L48:M48"/>
    <mergeCell ref="N48:O48"/>
    <mergeCell ref="P48:Q48"/>
    <mergeCell ref="R48:S48"/>
    <mergeCell ref="T48:U48"/>
    <mergeCell ref="AF56:AG56"/>
    <mergeCell ref="B52:C52"/>
    <mergeCell ref="D54:E54"/>
    <mergeCell ref="F54:G54"/>
    <mergeCell ref="H54:I54"/>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L53:M53"/>
    <mergeCell ref="N53:O53"/>
    <mergeCell ref="AF44:AG44"/>
    <mergeCell ref="X48:Y48"/>
    <mergeCell ref="Z48:AA48"/>
    <mergeCell ref="AB48:AC48"/>
    <mergeCell ref="AD48:AE48"/>
    <mergeCell ref="AF48:AG48"/>
    <mergeCell ref="Z56:AA56"/>
    <mergeCell ref="AB56:AC56"/>
    <mergeCell ref="Z36:AA36"/>
    <mergeCell ref="AB36:AC36"/>
    <mergeCell ref="L37:M37"/>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P45:Q45"/>
    <mergeCell ref="R45:S45"/>
    <mergeCell ref="N44:O44"/>
    <mergeCell ref="P44:Q44"/>
    <mergeCell ref="R44:S44"/>
    <mergeCell ref="X46:Y46"/>
    <mergeCell ref="Z46:AA46"/>
    <mergeCell ref="AB46:AC46"/>
    <mergeCell ref="AD46:AE46"/>
    <mergeCell ref="T44:U44"/>
    <mergeCell ref="B45:C45"/>
    <mergeCell ref="D45:E45"/>
    <mergeCell ref="F45:G45"/>
    <mergeCell ref="H45:I45"/>
    <mergeCell ref="J45:K45"/>
    <mergeCell ref="X45:Y45"/>
    <mergeCell ref="B27:C27"/>
    <mergeCell ref="D27:E27"/>
    <mergeCell ref="F27:G27"/>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D25:E25"/>
    <mergeCell ref="F25:G25"/>
    <mergeCell ref="H25:I25"/>
    <mergeCell ref="L25:M25"/>
    <mergeCell ref="N25:O25"/>
    <mergeCell ref="K19:L19"/>
    <mergeCell ref="N19:O19"/>
    <mergeCell ref="B10:D10"/>
    <mergeCell ref="B11:D11"/>
    <mergeCell ref="E12:F12"/>
    <mergeCell ref="G12:H12"/>
    <mergeCell ref="E13:F13"/>
    <mergeCell ref="G11:H11"/>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U15:X15"/>
    <mergeCell ref="U14:X14"/>
    <mergeCell ref="N11:O11"/>
    <mergeCell ref="N12:O12"/>
    <mergeCell ref="J25:K25"/>
    <mergeCell ref="AH1:AI1"/>
    <mergeCell ref="E4:F5"/>
    <mergeCell ref="G4:H5"/>
    <mergeCell ref="I4:I5"/>
    <mergeCell ref="M4:M5"/>
    <mergeCell ref="J4:J5"/>
    <mergeCell ref="P4:P5"/>
    <mergeCell ref="U4:V4"/>
    <mergeCell ref="W4:X4"/>
    <mergeCell ref="Y4:AA4"/>
    <mergeCell ref="A1:AE1"/>
    <mergeCell ref="AC4:AF4"/>
    <mergeCell ref="AG4:AH4"/>
    <mergeCell ref="AG5:AH5"/>
    <mergeCell ref="N4:O5"/>
    <mergeCell ref="A4:D5"/>
    <mergeCell ref="K4:L5"/>
    <mergeCell ref="H27:I27"/>
    <mergeCell ref="J27:K27"/>
    <mergeCell ref="L27:M27"/>
    <mergeCell ref="N27:O27"/>
    <mergeCell ref="P27:Q27"/>
    <mergeCell ref="X28:Y28"/>
    <mergeCell ref="Z28:AA28"/>
    <mergeCell ref="B15:D15"/>
    <mergeCell ref="U11:V11"/>
    <mergeCell ref="Y17:Z17"/>
    <mergeCell ref="D24:E24"/>
    <mergeCell ref="F24:G24"/>
    <mergeCell ref="H24:I24"/>
    <mergeCell ref="J24:K24"/>
    <mergeCell ref="L24:M24"/>
    <mergeCell ref="N24:O24"/>
    <mergeCell ref="P24:Q24"/>
    <mergeCell ref="R24:S24"/>
    <mergeCell ref="T24:U24"/>
    <mergeCell ref="R23:AE23"/>
    <mergeCell ref="V24:W24"/>
    <mergeCell ref="X24:Y24"/>
    <mergeCell ref="E19:F19"/>
    <mergeCell ref="G19:H19"/>
    <mergeCell ref="F28:G28"/>
    <mergeCell ref="H28:I28"/>
    <mergeCell ref="P28:Q28"/>
    <mergeCell ref="N28:O28"/>
    <mergeCell ref="R28:S28"/>
    <mergeCell ref="T28:U28"/>
    <mergeCell ref="V28:W28"/>
    <mergeCell ref="Z11:AA1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AB32:AC32"/>
    <mergeCell ref="L33:M33"/>
    <mergeCell ref="AB33:AC33"/>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AD43:AE43"/>
    <mergeCell ref="AF43:AG43"/>
    <mergeCell ref="N43:O43"/>
    <mergeCell ref="P43:Q43"/>
    <mergeCell ref="R43:S43"/>
    <mergeCell ref="T43:U43"/>
    <mergeCell ref="V43:W43"/>
    <mergeCell ref="X43:Y43"/>
    <mergeCell ref="AF45:AG45"/>
    <mergeCell ref="T45:U45"/>
    <mergeCell ref="V45:W45"/>
    <mergeCell ref="V44:W44"/>
    <mergeCell ref="AF46:AG46"/>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Z45:AA45"/>
    <mergeCell ref="AB45:AC45"/>
    <mergeCell ref="AD45:AE45"/>
    <mergeCell ref="B46:C46"/>
    <mergeCell ref="D46:E46"/>
    <mergeCell ref="F46:G46"/>
    <mergeCell ref="H46:I46"/>
    <mergeCell ref="J46:K46"/>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N6:O6"/>
    <mergeCell ref="N7:O7"/>
    <mergeCell ref="N8:O8"/>
    <mergeCell ref="N9:O9"/>
    <mergeCell ref="N10:O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s>
  <phoneticPr fontId="5"/>
  <dataValidations disablePrompts="1" count="1">
    <dataValidation type="list" allowBlank="1" showInputMessage="1" showErrorMessage="1" sqref="X12" xr:uid="{00000000-0002-0000-1C00-000000000000}">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49"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2:I40"/>
  <sheetViews>
    <sheetView view="pageBreakPreview" topLeftCell="A25" zoomScaleNormal="100" zoomScaleSheetLayoutView="100" workbookViewId="0">
      <selection activeCell="J37" sqref="J37"/>
    </sheetView>
  </sheetViews>
  <sheetFormatPr defaultRowHeight="13.2"/>
  <cols>
    <col min="1" max="1" width="3.21875" style="161" customWidth="1"/>
    <col min="2" max="2" width="30.6640625" style="161" customWidth="1"/>
    <col min="3" max="4" width="15.6640625" style="161" customWidth="1"/>
    <col min="5" max="5" width="35" style="161" customWidth="1"/>
    <col min="6" max="7" width="9.77734375" style="161" customWidth="1"/>
    <col min="8" max="8" width="10.109375" style="161" customWidth="1"/>
    <col min="9" max="9" width="11.77734375" style="161" customWidth="1"/>
    <col min="10" max="257" width="9" style="161"/>
    <col min="258" max="258" width="3.21875" style="161" customWidth="1"/>
    <col min="259" max="259" width="30.6640625" style="161" customWidth="1"/>
    <col min="260" max="260" width="15.6640625" style="161" customWidth="1"/>
    <col min="261" max="261" width="50.6640625" style="161" customWidth="1"/>
    <col min="262" max="263" width="9.77734375" style="161" customWidth="1"/>
    <col min="264" max="264" width="10.109375" style="161" customWidth="1"/>
    <col min="265" max="265" width="11.77734375" style="161" customWidth="1"/>
    <col min="266" max="513" width="9" style="161"/>
    <col min="514" max="514" width="3.21875" style="161" customWidth="1"/>
    <col min="515" max="515" width="30.6640625" style="161" customWidth="1"/>
    <col min="516" max="516" width="15.6640625" style="161" customWidth="1"/>
    <col min="517" max="517" width="50.6640625" style="161" customWidth="1"/>
    <col min="518" max="519" width="9.77734375" style="161" customWidth="1"/>
    <col min="520" max="520" width="10.109375" style="161" customWidth="1"/>
    <col min="521" max="521" width="11.77734375" style="161" customWidth="1"/>
    <col min="522" max="769" width="9" style="161"/>
    <col min="770" max="770" width="3.21875" style="161" customWidth="1"/>
    <col min="771" max="771" width="30.6640625" style="161" customWidth="1"/>
    <col min="772" max="772" width="15.6640625" style="161" customWidth="1"/>
    <col min="773" max="773" width="50.6640625" style="161" customWidth="1"/>
    <col min="774" max="775" width="9.77734375" style="161" customWidth="1"/>
    <col min="776" max="776" width="10.109375" style="161" customWidth="1"/>
    <col min="777" max="777" width="11.77734375" style="161" customWidth="1"/>
    <col min="778" max="1025" width="9" style="161"/>
    <col min="1026" max="1026" width="3.21875" style="161" customWidth="1"/>
    <col min="1027" max="1027" width="30.6640625" style="161" customWidth="1"/>
    <col min="1028" max="1028" width="15.6640625" style="161" customWidth="1"/>
    <col min="1029" max="1029" width="50.6640625" style="161" customWidth="1"/>
    <col min="1030" max="1031" width="9.77734375" style="161" customWidth="1"/>
    <col min="1032" max="1032" width="10.109375" style="161" customWidth="1"/>
    <col min="1033" max="1033" width="11.77734375" style="161" customWidth="1"/>
    <col min="1034" max="1281" width="9" style="161"/>
    <col min="1282" max="1282" width="3.21875" style="161" customWidth="1"/>
    <col min="1283" max="1283" width="30.6640625" style="161" customWidth="1"/>
    <col min="1284" max="1284" width="15.6640625" style="161" customWidth="1"/>
    <col min="1285" max="1285" width="50.6640625" style="161" customWidth="1"/>
    <col min="1286" max="1287" width="9.77734375" style="161" customWidth="1"/>
    <col min="1288" max="1288" width="10.109375" style="161" customWidth="1"/>
    <col min="1289" max="1289" width="11.77734375" style="161" customWidth="1"/>
    <col min="1290" max="1537" width="9" style="161"/>
    <col min="1538" max="1538" width="3.21875" style="161" customWidth="1"/>
    <col min="1539" max="1539" width="30.6640625" style="161" customWidth="1"/>
    <col min="1540" max="1540" width="15.6640625" style="161" customWidth="1"/>
    <col min="1541" max="1541" width="50.6640625" style="161" customWidth="1"/>
    <col min="1542" max="1543" width="9.77734375" style="161" customWidth="1"/>
    <col min="1544" max="1544" width="10.109375" style="161" customWidth="1"/>
    <col min="1545" max="1545" width="11.77734375" style="161" customWidth="1"/>
    <col min="1546" max="1793" width="9" style="161"/>
    <col min="1794" max="1794" width="3.21875" style="161" customWidth="1"/>
    <col min="1795" max="1795" width="30.6640625" style="161" customWidth="1"/>
    <col min="1796" max="1796" width="15.6640625" style="161" customWidth="1"/>
    <col min="1797" max="1797" width="50.6640625" style="161" customWidth="1"/>
    <col min="1798" max="1799" width="9.77734375" style="161" customWidth="1"/>
    <col min="1800" max="1800" width="10.109375" style="161" customWidth="1"/>
    <col min="1801" max="1801" width="11.77734375" style="161" customWidth="1"/>
    <col min="1802" max="2049" width="9" style="161"/>
    <col min="2050" max="2050" width="3.21875" style="161" customWidth="1"/>
    <col min="2051" max="2051" width="30.6640625" style="161" customWidth="1"/>
    <col min="2052" max="2052" width="15.6640625" style="161" customWidth="1"/>
    <col min="2053" max="2053" width="50.6640625" style="161" customWidth="1"/>
    <col min="2054" max="2055" width="9.77734375" style="161" customWidth="1"/>
    <col min="2056" max="2056" width="10.109375" style="161" customWidth="1"/>
    <col min="2057" max="2057" width="11.77734375" style="161" customWidth="1"/>
    <col min="2058" max="2305" width="9" style="161"/>
    <col min="2306" max="2306" width="3.21875" style="161" customWidth="1"/>
    <col min="2307" max="2307" width="30.6640625" style="161" customWidth="1"/>
    <col min="2308" max="2308" width="15.6640625" style="161" customWidth="1"/>
    <col min="2309" max="2309" width="50.6640625" style="161" customWidth="1"/>
    <col min="2310" max="2311" width="9.77734375" style="161" customWidth="1"/>
    <col min="2312" max="2312" width="10.109375" style="161" customWidth="1"/>
    <col min="2313" max="2313" width="11.77734375" style="161" customWidth="1"/>
    <col min="2314" max="2561" width="9" style="161"/>
    <col min="2562" max="2562" width="3.21875" style="161" customWidth="1"/>
    <col min="2563" max="2563" width="30.6640625" style="161" customWidth="1"/>
    <col min="2564" max="2564" width="15.6640625" style="161" customWidth="1"/>
    <col min="2565" max="2565" width="50.6640625" style="161" customWidth="1"/>
    <col min="2566" max="2567" width="9.77734375" style="161" customWidth="1"/>
    <col min="2568" max="2568" width="10.109375" style="161" customWidth="1"/>
    <col min="2569" max="2569" width="11.77734375" style="161" customWidth="1"/>
    <col min="2570" max="2817" width="9" style="161"/>
    <col min="2818" max="2818" width="3.21875" style="161" customWidth="1"/>
    <col min="2819" max="2819" width="30.6640625" style="161" customWidth="1"/>
    <col min="2820" max="2820" width="15.6640625" style="161" customWidth="1"/>
    <col min="2821" max="2821" width="50.6640625" style="161" customWidth="1"/>
    <col min="2822" max="2823" width="9.77734375" style="161" customWidth="1"/>
    <col min="2824" max="2824" width="10.109375" style="161" customWidth="1"/>
    <col min="2825" max="2825" width="11.77734375" style="161" customWidth="1"/>
    <col min="2826" max="3073" width="9" style="161"/>
    <col min="3074" max="3074" width="3.21875" style="161" customWidth="1"/>
    <col min="3075" max="3075" width="30.6640625" style="161" customWidth="1"/>
    <col min="3076" max="3076" width="15.6640625" style="161" customWidth="1"/>
    <col min="3077" max="3077" width="50.6640625" style="161" customWidth="1"/>
    <col min="3078" max="3079" width="9.77734375" style="161" customWidth="1"/>
    <col min="3080" max="3080" width="10.109375" style="161" customWidth="1"/>
    <col min="3081" max="3081" width="11.77734375" style="161" customWidth="1"/>
    <col min="3082" max="3329" width="9" style="161"/>
    <col min="3330" max="3330" width="3.21875" style="161" customWidth="1"/>
    <col min="3331" max="3331" width="30.6640625" style="161" customWidth="1"/>
    <col min="3332" max="3332" width="15.6640625" style="161" customWidth="1"/>
    <col min="3333" max="3333" width="50.6640625" style="161" customWidth="1"/>
    <col min="3334" max="3335" width="9.77734375" style="161" customWidth="1"/>
    <col min="3336" max="3336" width="10.109375" style="161" customWidth="1"/>
    <col min="3337" max="3337" width="11.77734375" style="161" customWidth="1"/>
    <col min="3338" max="3585" width="9" style="161"/>
    <col min="3586" max="3586" width="3.21875" style="161" customWidth="1"/>
    <col min="3587" max="3587" width="30.6640625" style="161" customWidth="1"/>
    <col min="3588" max="3588" width="15.6640625" style="161" customWidth="1"/>
    <col min="3589" max="3589" width="50.6640625" style="161" customWidth="1"/>
    <col min="3590" max="3591" width="9.77734375" style="161" customWidth="1"/>
    <col min="3592" max="3592" width="10.109375" style="161" customWidth="1"/>
    <col min="3593" max="3593" width="11.77734375" style="161" customWidth="1"/>
    <col min="3594" max="3841" width="9" style="161"/>
    <col min="3842" max="3842" width="3.21875" style="161" customWidth="1"/>
    <col min="3843" max="3843" width="30.6640625" style="161" customWidth="1"/>
    <col min="3844" max="3844" width="15.6640625" style="161" customWidth="1"/>
    <col min="3845" max="3845" width="50.6640625" style="161" customWidth="1"/>
    <col min="3846" max="3847" width="9.77734375" style="161" customWidth="1"/>
    <col min="3848" max="3848" width="10.109375" style="161" customWidth="1"/>
    <col min="3849" max="3849" width="11.77734375" style="161" customWidth="1"/>
    <col min="3850" max="4097" width="9" style="161"/>
    <col min="4098" max="4098" width="3.21875" style="161" customWidth="1"/>
    <col min="4099" max="4099" width="30.6640625" style="161" customWidth="1"/>
    <col min="4100" max="4100" width="15.6640625" style="161" customWidth="1"/>
    <col min="4101" max="4101" width="50.6640625" style="161" customWidth="1"/>
    <col min="4102" max="4103" width="9.77734375" style="161" customWidth="1"/>
    <col min="4104" max="4104" width="10.109375" style="161" customWidth="1"/>
    <col min="4105" max="4105" width="11.77734375" style="161" customWidth="1"/>
    <col min="4106" max="4353" width="9" style="161"/>
    <col min="4354" max="4354" width="3.21875" style="161" customWidth="1"/>
    <col min="4355" max="4355" width="30.6640625" style="161" customWidth="1"/>
    <col min="4356" max="4356" width="15.6640625" style="161" customWidth="1"/>
    <col min="4357" max="4357" width="50.6640625" style="161" customWidth="1"/>
    <col min="4358" max="4359" width="9.77734375" style="161" customWidth="1"/>
    <col min="4360" max="4360" width="10.109375" style="161" customWidth="1"/>
    <col min="4361" max="4361" width="11.77734375" style="161" customWidth="1"/>
    <col min="4362" max="4609" width="9" style="161"/>
    <col min="4610" max="4610" width="3.21875" style="161" customWidth="1"/>
    <col min="4611" max="4611" width="30.6640625" style="161" customWidth="1"/>
    <col min="4612" max="4612" width="15.6640625" style="161" customWidth="1"/>
    <col min="4613" max="4613" width="50.6640625" style="161" customWidth="1"/>
    <col min="4614" max="4615" width="9.77734375" style="161" customWidth="1"/>
    <col min="4616" max="4616" width="10.109375" style="161" customWidth="1"/>
    <col min="4617" max="4617" width="11.77734375" style="161" customWidth="1"/>
    <col min="4618" max="4865" width="9" style="161"/>
    <col min="4866" max="4866" width="3.21875" style="161" customWidth="1"/>
    <col min="4867" max="4867" width="30.6640625" style="161" customWidth="1"/>
    <col min="4868" max="4868" width="15.6640625" style="161" customWidth="1"/>
    <col min="4869" max="4869" width="50.6640625" style="161" customWidth="1"/>
    <col min="4870" max="4871" width="9.77734375" style="161" customWidth="1"/>
    <col min="4872" max="4872" width="10.109375" style="161" customWidth="1"/>
    <col min="4873" max="4873" width="11.77734375" style="161" customWidth="1"/>
    <col min="4874" max="5121" width="9" style="161"/>
    <col min="5122" max="5122" width="3.21875" style="161" customWidth="1"/>
    <col min="5123" max="5123" width="30.6640625" style="161" customWidth="1"/>
    <col min="5124" max="5124" width="15.6640625" style="161" customWidth="1"/>
    <col min="5125" max="5125" width="50.6640625" style="161" customWidth="1"/>
    <col min="5126" max="5127" width="9.77734375" style="161" customWidth="1"/>
    <col min="5128" max="5128" width="10.109375" style="161" customWidth="1"/>
    <col min="5129" max="5129" width="11.77734375" style="161" customWidth="1"/>
    <col min="5130" max="5377" width="9" style="161"/>
    <col min="5378" max="5378" width="3.21875" style="161" customWidth="1"/>
    <col min="5379" max="5379" width="30.6640625" style="161" customWidth="1"/>
    <col min="5380" max="5380" width="15.6640625" style="161" customWidth="1"/>
    <col min="5381" max="5381" width="50.6640625" style="161" customWidth="1"/>
    <col min="5382" max="5383" width="9.77734375" style="161" customWidth="1"/>
    <col min="5384" max="5384" width="10.109375" style="161" customWidth="1"/>
    <col min="5385" max="5385" width="11.77734375" style="161" customWidth="1"/>
    <col min="5386" max="5633" width="9" style="161"/>
    <col min="5634" max="5634" width="3.21875" style="161" customWidth="1"/>
    <col min="5635" max="5635" width="30.6640625" style="161" customWidth="1"/>
    <col min="5636" max="5636" width="15.6640625" style="161" customWidth="1"/>
    <col min="5637" max="5637" width="50.6640625" style="161" customWidth="1"/>
    <col min="5638" max="5639" width="9.77734375" style="161" customWidth="1"/>
    <col min="5640" max="5640" width="10.109375" style="161" customWidth="1"/>
    <col min="5641" max="5641" width="11.77734375" style="161" customWidth="1"/>
    <col min="5642" max="5889" width="9" style="161"/>
    <col min="5890" max="5890" width="3.21875" style="161" customWidth="1"/>
    <col min="5891" max="5891" width="30.6640625" style="161" customWidth="1"/>
    <col min="5892" max="5892" width="15.6640625" style="161" customWidth="1"/>
    <col min="5893" max="5893" width="50.6640625" style="161" customWidth="1"/>
    <col min="5894" max="5895" width="9.77734375" style="161" customWidth="1"/>
    <col min="5896" max="5896" width="10.109375" style="161" customWidth="1"/>
    <col min="5897" max="5897" width="11.77734375" style="161" customWidth="1"/>
    <col min="5898" max="6145" width="9" style="161"/>
    <col min="6146" max="6146" width="3.21875" style="161" customWidth="1"/>
    <col min="6147" max="6147" width="30.6640625" style="161" customWidth="1"/>
    <col min="6148" max="6148" width="15.6640625" style="161" customWidth="1"/>
    <col min="6149" max="6149" width="50.6640625" style="161" customWidth="1"/>
    <col min="6150" max="6151" width="9.77734375" style="161" customWidth="1"/>
    <col min="6152" max="6152" width="10.109375" style="161" customWidth="1"/>
    <col min="6153" max="6153" width="11.77734375" style="161" customWidth="1"/>
    <col min="6154" max="6401" width="9" style="161"/>
    <col min="6402" max="6402" width="3.21875" style="161" customWidth="1"/>
    <col min="6403" max="6403" width="30.6640625" style="161" customWidth="1"/>
    <col min="6404" max="6404" width="15.6640625" style="161" customWidth="1"/>
    <col min="6405" max="6405" width="50.6640625" style="161" customWidth="1"/>
    <col min="6406" max="6407" width="9.77734375" style="161" customWidth="1"/>
    <col min="6408" max="6408" width="10.109375" style="161" customWidth="1"/>
    <col min="6409" max="6409" width="11.77734375" style="161" customWidth="1"/>
    <col min="6410" max="6657" width="9" style="161"/>
    <col min="6658" max="6658" width="3.21875" style="161" customWidth="1"/>
    <col min="6659" max="6659" width="30.6640625" style="161" customWidth="1"/>
    <col min="6660" max="6660" width="15.6640625" style="161" customWidth="1"/>
    <col min="6661" max="6661" width="50.6640625" style="161" customWidth="1"/>
    <col min="6662" max="6663" width="9.77734375" style="161" customWidth="1"/>
    <col min="6664" max="6664" width="10.109375" style="161" customWidth="1"/>
    <col min="6665" max="6665" width="11.77734375" style="161" customWidth="1"/>
    <col min="6666" max="6913" width="9" style="161"/>
    <col min="6914" max="6914" width="3.21875" style="161" customWidth="1"/>
    <col min="6915" max="6915" width="30.6640625" style="161" customWidth="1"/>
    <col min="6916" max="6916" width="15.6640625" style="161" customWidth="1"/>
    <col min="6917" max="6917" width="50.6640625" style="161" customWidth="1"/>
    <col min="6918" max="6919" width="9.77734375" style="161" customWidth="1"/>
    <col min="6920" max="6920" width="10.109375" style="161" customWidth="1"/>
    <col min="6921" max="6921" width="11.77734375" style="161" customWidth="1"/>
    <col min="6922" max="7169" width="9" style="161"/>
    <col min="7170" max="7170" width="3.21875" style="161" customWidth="1"/>
    <col min="7171" max="7171" width="30.6640625" style="161" customWidth="1"/>
    <col min="7172" max="7172" width="15.6640625" style="161" customWidth="1"/>
    <col min="7173" max="7173" width="50.6640625" style="161" customWidth="1"/>
    <col min="7174" max="7175" width="9.77734375" style="161" customWidth="1"/>
    <col min="7176" max="7176" width="10.109375" style="161" customWidth="1"/>
    <col min="7177" max="7177" width="11.77734375" style="161" customWidth="1"/>
    <col min="7178" max="7425" width="9" style="161"/>
    <col min="7426" max="7426" width="3.21875" style="161" customWidth="1"/>
    <col min="7427" max="7427" width="30.6640625" style="161" customWidth="1"/>
    <col min="7428" max="7428" width="15.6640625" style="161" customWidth="1"/>
    <col min="7429" max="7429" width="50.6640625" style="161" customWidth="1"/>
    <col min="7430" max="7431" width="9.77734375" style="161" customWidth="1"/>
    <col min="7432" max="7432" width="10.109375" style="161" customWidth="1"/>
    <col min="7433" max="7433" width="11.77734375" style="161" customWidth="1"/>
    <col min="7434" max="7681" width="9" style="161"/>
    <col min="7682" max="7682" width="3.21875" style="161" customWidth="1"/>
    <col min="7683" max="7683" width="30.6640625" style="161" customWidth="1"/>
    <col min="7684" max="7684" width="15.6640625" style="161" customWidth="1"/>
    <col min="7685" max="7685" width="50.6640625" style="161" customWidth="1"/>
    <col min="7686" max="7687" width="9.77734375" style="161" customWidth="1"/>
    <col min="7688" max="7688" width="10.109375" style="161" customWidth="1"/>
    <col min="7689" max="7689" width="11.77734375" style="161" customWidth="1"/>
    <col min="7690" max="7937" width="9" style="161"/>
    <col min="7938" max="7938" width="3.21875" style="161" customWidth="1"/>
    <col min="7939" max="7939" width="30.6640625" style="161" customWidth="1"/>
    <col min="7940" max="7940" width="15.6640625" style="161" customWidth="1"/>
    <col min="7941" max="7941" width="50.6640625" style="161" customWidth="1"/>
    <col min="7942" max="7943" width="9.77734375" style="161" customWidth="1"/>
    <col min="7944" max="7944" width="10.109375" style="161" customWidth="1"/>
    <col min="7945" max="7945" width="11.77734375" style="161" customWidth="1"/>
    <col min="7946" max="8193" width="9" style="161"/>
    <col min="8194" max="8194" width="3.21875" style="161" customWidth="1"/>
    <col min="8195" max="8195" width="30.6640625" style="161" customWidth="1"/>
    <col min="8196" max="8196" width="15.6640625" style="161" customWidth="1"/>
    <col min="8197" max="8197" width="50.6640625" style="161" customWidth="1"/>
    <col min="8198" max="8199" width="9.77734375" style="161" customWidth="1"/>
    <col min="8200" max="8200" width="10.109375" style="161" customWidth="1"/>
    <col min="8201" max="8201" width="11.77734375" style="161" customWidth="1"/>
    <col min="8202" max="8449" width="9" style="161"/>
    <col min="8450" max="8450" width="3.21875" style="161" customWidth="1"/>
    <col min="8451" max="8451" width="30.6640625" style="161" customWidth="1"/>
    <col min="8452" max="8452" width="15.6640625" style="161" customWidth="1"/>
    <col min="8453" max="8453" width="50.6640625" style="161" customWidth="1"/>
    <col min="8454" max="8455" width="9.77734375" style="161" customWidth="1"/>
    <col min="8456" max="8456" width="10.109375" style="161" customWidth="1"/>
    <col min="8457" max="8457" width="11.77734375" style="161" customWidth="1"/>
    <col min="8458" max="8705" width="9" style="161"/>
    <col min="8706" max="8706" width="3.21875" style="161" customWidth="1"/>
    <col min="8707" max="8707" width="30.6640625" style="161" customWidth="1"/>
    <col min="8708" max="8708" width="15.6640625" style="161" customWidth="1"/>
    <col min="8709" max="8709" width="50.6640625" style="161" customWidth="1"/>
    <col min="8710" max="8711" width="9.77734375" style="161" customWidth="1"/>
    <col min="8712" max="8712" width="10.109375" style="161" customWidth="1"/>
    <col min="8713" max="8713" width="11.77734375" style="161" customWidth="1"/>
    <col min="8714" max="8961" width="9" style="161"/>
    <col min="8962" max="8962" width="3.21875" style="161" customWidth="1"/>
    <col min="8963" max="8963" width="30.6640625" style="161" customWidth="1"/>
    <col min="8964" max="8964" width="15.6640625" style="161" customWidth="1"/>
    <col min="8965" max="8965" width="50.6640625" style="161" customWidth="1"/>
    <col min="8966" max="8967" width="9.77734375" style="161" customWidth="1"/>
    <col min="8968" max="8968" width="10.109375" style="161" customWidth="1"/>
    <col min="8969" max="8969" width="11.77734375" style="161" customWidth="1"/>
    <col min="8970" max="9217" width="9" style="161"/>
    <col min="9218" max="9218" width="3.21875" style="161" customWidth="1"/>
    <col min="9219" max="9219" width="30.6640625" style="161" customWidth="1"/>
    <col min="9220" max="9220" width="15.6640625" style="161" customWidth="1"/>
    <col min="9221" max="9221" width="50.6640625" style="161" customWidth="1"/>
    <col min="9222" max="9223" width="9.77734375" style="161" customWidth="1"/>
    <col min="9224" max="9224" width="10.109375" style="161" customWidth="1"/>
    <col min="9225" max="9225" width="11.77734375" style="161" customWidth="1"/>
    <col min="9226" max="9473" width="9" style="161"/>
    <col min="9474" max="9474" width="3.21875" style="161" customWidth="1"/>
    <col min="9475" max="9475" width="30.6640625" style="161" customWidth="1"/>
    <col min="9476" max="9476" width="15.6640625" style="161" customWidth="1"/>
    <col min="9477" max="9477" width="50.6640625" style="161" customWidth="1"/>
    <col min="9478" max="9479" width="9.77734375" style="161" customWidth="1"/>
    <col min="9480" max="9480" width="10.109375" style="161" customWidth="1"/>
    <col min="9481" max="9481" width="11.77734375" style="161" customWidth="1"/>
    <col min="9482" max="9729" width="9" style="161"/>
    <col min="9730" max="9730" width="3.21875" style="161" customWidth="1"/>
    <col min="9731" max="9731" width="30.6640625" style="161" customWidth="1"/>
    <col min="9732" max="9732" width="15.6640625" style="161" customWidth="1"/>
    <col min="9733" max="9733" width="50.6640625" style="161" customWidth="1"/>
    <col min="9734" max="9735" width="9.77734375" style="161" customWidth="1"/>
    <col min="9736" max="9736" width="10.109375" style="161" customWidth="1"/>
    <col min="9737" max="9737" width="11.77734375" style="161" customWidth="1"/>
    <col min="9738" max="9985" width="9" style="161"/>
    <col min="9986" max="9986" width="3.21875" style="161" customWidth="1"/>
    <col min="9987" max="9987" width="30.6640625" style="161" customWidth="1"/>
    <col min="9988" max="9988" width="15.6640625" style="161" customWidth="1"/>
    <col min="9989" max="9989" width="50.6640625" style="161" customWidth="1"/>
    <col min="9990" max="9991" width="9.77734375" style="161" customWidth="1"/>
    <col min="9992" max="9992" width="10.109375" style="161" customWidth="1"/>
    <col min="9993" max="9993" width="11.77734375" style="161" customWidth="1"/>
    <col min="9994" max="10241" width="9" style="161"/>
    <col min="10242" max="10242" width="3.21875" style="161" customWidth="1"/>
    <col min="10243" max="10243" width="30.6640625" style="161" customWidth="1"/>
    <col min="10244" max="10244" width="15.6640625" style="161" customWidth="1"/>
    <col min="10245" max="10245" width="50.6640625" style="161" customWidth="1"/>
    <col min="10246" max="10247" width="9.77734375" style="161" customWidth="1"/>
    <col min="10248" max="10248" width="10.109375" style="161" customWidth="1"/>
    <col min="10249" max="10249" width="11.77734375" style="161" customWidth="1"/>
    <col min="10250" max="10497" width="9" style="161"/>
    <col min="10498" max="10498" width="3.21875" style="161" customWidth="1"/>
    <col min="10499" max="10499" width="30.6640625" style="161" customWidth="1"/>
    <col min="10500" max="10500" width="15.6640625" style="161" customWidth="1"/>
    <col min="10501" max="10501" width="50.6640625" style="161" customWidth="1"/>
    <col min="10502" max="10503" width="9.77734375" style="161" customWidth="1"/>
    <col min="10504" max="10504" width="10.109375" style="161" customWidth="1"/>
    <col min="10505" max="10505" width="11.77734375" style="161" customWidth="1"/>
    <col min="10506" max="10753" width="9" style="161"/>
    <col min="10754" max="10754" width="3.21875" style="161" customWidth="1"/>
    <col min="10755" max="10755" width="30.6640625" style="161" customWidth="1"/>
    <col min="10756" max="10756" width="15.6640625" style="161" customWidth="1"/>
    <col min="10757" max="10757" width="50.6640625" style="161" customWidth="1"/>
    <col min="10758" max="10759" width="9.77734375" style="161" customWidth="1"/>
    <col min="10760" max="10760" width="10.109375" style="161" customWidth="1"/>
    <col min="10761" max="10761" width="11.77734375" style="161" customWidth="1"/>
    <col min="10762" max="11009" width="9" style="161"/>
    <col min="11010" max="11010" width="3.21875" style="161" customWidth="1"/>
    <col min="11011" max="11011" width="30.6640625" style="161" customWidth="1"/>
    <col min="11012" max="11012" width="15.6640625" style="161" customWidth="1"/>
    <col min="11013" max="11013" width="50.6640625" style="161" customWidth="1"/>
    <col min="11014" max="11015" width="9.77734375" style="161" customWidth="1"/>
    <col min="11016" max="11016" width="10.109375" style="161" customWidth="1"/>
    <col min="11017" max="11017" width="11.77734375" style="161" customWidth="1"/>
    <col min="11018" max="11265" width="9" style="161"/>
    <col min="11266" max="11266" width="3.21875" style="161" customWidth="1"/>
    <col min="11267" max="11267" width="30.6640625" style="161" customWidth="1"/>
    <col min="11268" max="11268" width="15.6640625" style="161" customWidth="1"/>
    <col min="11269" max="11269" width="50.6640625" style="161" customWidth="1"/>
    <col min="11270" max="11271" width="9.77734375" style="161" customWidth="1"/>
    <col min="11272" max="11272" width="10.109375" style="161" customWidth="1"/>
    <col min="11273" max="11273" width="11.77734375" style="161" customWidth="1"/>
    <col min="11274" max="11521" width="9" style="161"/>
    <col min="11522" max="11522" width="3.21875" style="161" customWidth="1"/>
    <col min="11523" max="11523" width="30.6640625" style="161" customWidth="1"/>
    <col min="11524" max="11524" width="15.6640625" style="161" customWidth="1"/>
    <col min="11525" max="11525" width="50.6640625" style="161" customWidth="1"/>
    <col min="11526" max="11527" width="9.77734375" style="161" customWidth="1"/>
    <col min="11528" max="11528" width="10.109375" style="161" customWidth="1"/>
    <col min="11529" max="11529" width="11.77734375" style="161" customWidth="1"/>
    <col min="11530" max="11777" width="9" style="161"/>
    <col min="11778" max="11778" width="3.21875" style="161" customWidth="1"/>
    <col min="11779" max="11779" width="30.6640625" style="161" customWidth="1"/>
    <col min="11780" max="11780" width="15.6640625" style="161" customWidth="1"/>
    <col min="11781" max="11781" width="50.6640625" style="161" customWidth="1"/>
    <col min="11782" max="11783" width="9.77734375" style="161" customWidth="1"/>
    <col min="11784" max="11784" width="10.109375" style="161" customWidth="1"/>
    <col min="11785" max="11785" width="11.77734375" style="161" customWidth="1"/>
    <col min="11786" max="12033" width="9" style="161"/>
    <col min="12034" max="12034" width="3.21875" style="161" customWidth="1"/>
    <col min="12035" max="12035" width="30.6640625" style="161" customWidth="1"/>
    <col min="12036" max="12036" width="15.6640625" style="161" customWidth="1"/>
    <col min="12037" max="12037" width="50.6640625" style="161" customWidth="1"/>
    <col min="12038" max="12039" width="9.77734375" style="161" customWidth="1"/>
    <col min="12040" max="12040" width="10.109375" style="161" customWidth="1"/>
    <col min="12041" max="12041" width="11.77734375" style="161" customWidth="1"/>
    <col min="12042" max="12289" width="9" style="161"/>
    <col min="12290" max="12290" width="3.21875" style="161" customWidth="1"/>
    <col min="12291" max="12291" width="30.6640625" style="161" customWidth="1"/>
    <col min="12292" max="12292" width="15.6640625" style="161" customWidth="1"/>
    <col min="12293" max="12293" width="50.6640625" style="161" customWidth="1"/>
    <col min="12294" max="12295" width="9.77734375" style="161" customWidth="1"/>
    <col min="12296" max="12296" width="10.109375" style="161" customWidth="1"/>
    <col min="12297" max="12297" width="11.77734375" style="161" customWidth="1"/>
    <col min="12298" max="12545" width="9" style="161"/>
    <col min="12546" max="12546" width="3.21875" style="161" customWidth="1"/>
    <col min="12547" max="12547" width="30.6640625" style="161" customWidth="1"/>
    <col min="12548" max="12548" width="15.6640625" style="161" customWidth="1"/>
    <col min="12549" max="12549" width="50.6640625" style="161" customWidth="1"/>
    <col min="12550" max="12551" width="9.77734375" style="161" customWidth="1"/>
    <col min="12552" max="12552" width="10.109375" style="161" customWidth="1"/>
    <col min="12553" max="12553" width="11.77734375" style="161" customWidth="1"/>
    <col min="12554" max="12801" width="9" style="161"/>
    <col min="12802" max="12802" width="3.21875" style="161" customWidth="1"/>
    <col min="12803" max="12803" width="30.6640625" style="161" customWidth="1"/>
    <col min="12804" max="12804" width="15.6640625" style="161" customWidth="1"/>
    <col min="12805" max="12805" width="50.6640625" style="161" customWidth="1"/>
    <col min="12806" max="12807" width="9.77734375" style="161" customWidth="1"/>
    <col min="12808" max="12808" width="10.109375" style="161" customWidth="1"/>
    <col min="12809" max="12809" width="11.77734375" style="161" customWidth="1"/>
    <col min="12810" max="13057" width="9" style="161"/>
    <col min="13058" max="13058" width="3.21875" style="161" customWidth="1"/>
    <col min="13059" max="13059" width="30.6640625" style="161" customWidth="1"/>
    <col min="13060" max="13060" width="15.6640625" style="161" customWidth="1"/>
    <col min="13061" max="13061" width="50.6640625" style="161" customWidth="1"/>
    <col min="13062" max="13063" width="9.77734375" style="161" customWidth="1"/>
    <col min="13064" max="13064" width="10.109375" style="161" customWidth="1"/>
    <col min="13065" max="13065" width="11.77734375" style="161" customWidth="1"/>
    <col min="13066" max="13313" width="9" style="161"/>
    <col min="13314" max="13314" width="3.21875" style="161" customWidth="1"/>
    <col min="13315" max="13315" width="30.6640625" style="161" customWidth="1"/>
    <col min="13316" max="13316" width="15.6640625" style="161" customWidth="1"/>
    <col min="13317" max="13317" width="50.6640625" style="161" customWidth="1"/>
    <col min="13318" max="13319" width="9.77734375" style="161" customWidth="1"/>
    <col min="13320" max="13320" width="10.109375" style="161" customWidth="1"/>
    <col min="13321" max="13321" width="11.77734375" style="161" customWidth="1"/>
    <col min="13322" max="13569" width="9" style="161"/>
    <col min="13570" max="13570" width="3.21875" style="161" customWidth="1"/>
    <col min="13571" max="13571" width="30.6640625" style="161" customWidth="1"/>
    <col min="13572" max="13572" width="15.6640625" style="161" customWidth="1"/>
    <col min="13573" max="13573" width="50.6640625" style="161" customWidth="1"/>
    <col min="13574" max="13575" width="9.77734375" style="161" customWidth="1"/>
    <col min="13576" max="13576" width="10.109375" style="161" customWidth="1"/>
    <col min="13577" max="13577" width="11.77734375" style="161" customWidth="1"/>
    <col min="13578" max="13825" width="9" style="161"/>
    <col min="13826" max="13826" width="3.21875" style="161" customWidth="1"/>
    <col min="13827" max="13827" width="30.6640625" style="161" customWidth="1"/>
    <col min="13828" max="13828" width="15.6640625" style="161" customWidth="1"/>
    <col min="13829" max="13829" width="50.6640625" style="161" customWidth="1"/>
    <col min="13830" max="13831" width="9.77734375" style="161" customWidth="1"/>
    <col min="13832" max="13832" width="10.109375" style="161" customWidth="1"/>
    <col min="13833" max="13833" width="11.77734375" style="161" customWidth="1"/>
    <col min="13834" max="14081" width="9" style="161"/>
    <col min="14082" max="14082" width="3.21875" style="161" customWidth="1"/>
    <col min="14083" max="14083" width="30.6640625" style="161" customWidth="1"/>
    <col min="14084" max="14084" width="15.6640625" style="161" customWidth="1"/>
    <col min="14085" max="14085" width="50.6640625" style="161" customWidth="1"/>
    <col min="14086" max="14087" width="9.77734375" style="161" customWidth="1"/>
    <col min="14088" max="14088" width="10.109375" style="161" customWidth="1"/>
    <col min="14089" max="14089" width="11.77734375" style="161" customWidth="1"/>
    <col min="14090" max="14337" width="9" style="161"/>
    <col min="14338" max="14338" width="3.21875" style="161" customWidth="1"/>
    <col min="14339" max="14339" width="30.6640625" style="161" customWidth="1"/>
    <col min="14340" max="14340" width="15.6640625" style="161" customWidth="1"/>
    <col min="14341" max="14341" width="50.6640625" style="161" customWidth="1"/>
    <col min="14342" max="14343" width="9.77734375" style="161" customWidth="1"/>
    <col min="14344" max="14344" width="10.109375" style="161" customWidth="1"/>
    <col min="14345" max="14345" width="11.77734375" style="161" customWidth="1"/>
    <col min="14346" max="14593" width="9" style="161"/>
    <col min="14594" max="14594" width="3.21875" style="161" customWidth="1"/>
    <col min="14595" max="14595" width="30.6640625" style="161" customWidth="1"/>
    <col min="14596" max="14596" width="15.6640625" style="161" customWidth="1"/>
    <col min="14597" max="14597" width="50.6640625" style="161" customWidth="1"/>
    <col min="14598" max="14599" width="9.77734375" style="161" customWidth="1"/>
    <col min="14600" max="14600" width="10.109375" style="161" customWidth="1"/>
    <col min="14601" max="14601" width="11.77734375" style="161" customWidth="1"/>
    <col min="14602" max="14849" width="9" style="161"/>
    <col min="14850" max="14850" width="3.21875" style="161" customWidth="1"/>
    <col min="14851" max="14851" width="30.6640625" style="161" customWidth="1"/>
    <col min="14852" max="14852" width="15.6640625" style="161" customWidth="1"/>
    <col min="14853" max="14853" width="50.6640625" style="161" customWidth="1"/>
    <col min="14854" max="14855" width="9.77734375" style="161" customWidth="1"/>
    <col min="14856" max="14856" width="10.109375" style="161" customWidth="1"/>
    <col min="14857" max="14857" width="11.77734375" style="161" customWidth="1"/>
    <col min="14858" max="15105" width="9" style="161"/>
    <col min="15106" max="15106" width="3.21875" style="161" customWidth="1"/>
    <col min="15107" max="15107" width="30.6640625" style="161" customWidth="1"/>
    <col min="15108" max="15108" width="15.6640625" style="161" customWidth="1"/>
    <col min="15109" max="15109" width="50.6640625" style="161" customWidth="1"/>
    <col min="15110" max="15111" width="9.77734375" style="161" customWidth="1"/>
    <col min="15112" max="15112" width="10.109375" style="161" customWidth="1"/>
    <col min="15113" max="15113" width="11.77734375" style="161" customWidth="1"/>
    <col min="15114" max="15361" width="9" style="161"/>
    <col min="15362" max="15362" width="3.21875" style="161" customWidth="1"/>
    <col min="15363" max="15363" width="30.6640625" style="161" customWidth="1"/>
    <col min="15364" max="15364" width="15.6640625" style="161" customWidth="1"/>
    <col min="15365" max="15365" width="50.6640625" style="161" customWidth="1"/>
    <col min="15366" max="15367" width="9.77734375" style="161" customWidth="1"/>
    <col min="15368" max="15368" width="10.109375" style="161" customWidth="1"/>
    <col min="15369" max="15369" width="11.77734375" style="161" customWidth="1"/>
    <col min="15370" max="15617" width="9" style="161"/>
    <col min="15618" max="15618" width="3.21875" style="161" customWidth="1"/>
    <col min="15619" max="15619" width="30.6640625" style="161" customWidth="1"/>
    <col min="15620" max="15620" width="15.6640625" style="161" customWidth="1"/>
    <col min="15621" max="15621" width="50.6640625" style="161" customWidth="1"/>
    <col min="15622" max="15623" width="9.77734375" style="161" customWidth="1"/>
    <col min="15624" max="15624" width="10.109375" style="161" customWidth="1"/>
    <col min="15625" max="15625" width="11.77734375" style="161" customWidth="1"/>
    <col min="15626" max="15873" width="9" style="161"/>
    <col min="15874" max="15874" width="3.21875" style="161" customWidth="1"/>
    <col min="15875" max="15875" width="30.6640625" style="161" customWidth="1"/>
    <col min="15876" max="15876" width="15.6640625" style="161" customWidth="1"/>
    <col min="15877" max="15877" width="50.6640625" style="161" customWidth="1"/>
    <col min="15878" max="15879" width="9.77734375" style="161" customWidth="1"/>
    <col min="15880" max="15880" width="10.109375" style="161" customWidth="1"/>
    <col min="15881" max="15881" width="11.77734375" style="161" customWidth="1"/>
    <col min="15882" max="16129" width="9" style="161"/>
    <col min="16130" max="16130" width="3.21875" style="161" customWidth="1"/>
    <col min="16131" max="16131" width="30.6640625" style="161" customWidth="1"/>
    <col min="16132" max="16132" width="15.6640625" style="161" customWidth="1"/>
    <col min="16133" max="16133" width="50.6640625" style="161" customWidth="1"/>
    <col min="16134" max="16135" width="9.77734375" style="161" customWidth="1"/>
    <col min="16136" max="16136" width="10.109375" style="161" customWidth="1"/>
    <col min="16137" max="16137" width="11.77734375" style="161" customWidth="1"/>
    <col min="16138" max="16384" width="9" style="161"/>
  </cols>
  <sheetData>
    <row r="2" spans="1:9">
      <c r="B2" s="164"/>
      <c r="C2" s="164"/>
      <c r="D2" s="164"/>
      <c r="E2" s="164"/>
    </row>
    <row r="3" spans="1:9" ht="19.2">
      <c r="A3" s="164"/>
      <c r="B3" s="159" t="s">
        <v>661</v>
      </c>
      <c r="C3" s="166"/>
      <c r="D3" s="166"/>
      <c r="E3" s="164"/>
    </row>
    <row r="4" spans="1:9" ht="19.2">
      <c r="A4" s="164"/>
      <c r="B4" s="159"/>
      <c r="C4" s="166"/>
      <c r="D4" s="166"/>
      <c r="E4" s="164"/>
    </row>
    <row r="5" spans="1:9" ht="21" customHeight="1">
      <c r="A5" s="164"/>
      <c r="B5" s="147"/>
      <c r="C5" s="191"/>
      <c r="D5" s="191"/>
      <c r="E5" s="1"/>
    </row>
    <row r="6" spans="1:9" ht="21" customHeight="1"/>
    <row r="7" spans="1:9" ht="21" customHeight="1">
      <c r="A7" s="161" t="s">
        <v>187</v>
      </c>
      <c r="B7" s="161" t="s">
        <v>158</v>
      </c>
      <c r="C7" s="164"/>
      <c r="D7" s="164"/>
      <c r="E7" s="1"/>
    </row>
    <row r="8" spans="1:9" ht="21" customHeight="1">
      <c r="B8" s="346" t="s">
        <v>630</v>
      </c>
      <c r="C8" s="164"/>
      <c r="D8" s="164"/>
      <c r="E8" s="150"/>
    </row>
    <row r="9" spans="1:9" ht="21" customHeight="1">
      <c r="B9" s="161" t="s">
        <v>631</v>
      </c>
      <c r="C9" s="164"/>
      <c r="D9" s="164"/>
      <c r="E9" s="150"/>
    </row>
    <row r="10" spans="1:9" ht="21" customHeight="1">
      <c r="B10" s="160" t="s">
        <v>292</v>
      </c>
      <c r="C10" s="164"/>
      <c r="D10" s="164"/>
      <c r="E10" s="150"/>
    </row>
    <row r="11" spans="1:9" ht="21" customHeight="1">
      <c r="B11" s="160"/>
      <c r="C11" s="164"/>
      <c r="D11" s="164"/>
      <c r="E11" s="150"/>
    </row>
    <row r="12" spans="1:9" ht="21" customHeight="1">
      <c r="B12" s="160"/>
      <c r="C12" s="164"/>
      <c r="D12" s="164"/>
      <c r="E12" s="150"/>
    </row>
    <row r="13" spans="1:9" ht="27" customHeight="1" thickBot="1">
      <c r="A13" s="161" t="s">
        <v>188</v>
      </c>
      <c r="B13" s="161" t="s">
        <v>614</v>
      </c>
      <c r="F13" s="77"/>
      <c r="G13" s="77"/>
      <c r="H13" s="167"/>
      <c r="I13" s="167"/>
    </row>
    <row r="14" spans="1:9" ht="14.4">
      <c r="B14" s="365" t="s">
        <v>157</v>
      </c>
      <c r="C14" s="177" t="s">
        <v>745</v>
      </c>
      <c r="D14" s="177" t="s">
        <v>746</v>
      </c>
      <c r="E14" s="367" t="s">
        <v>155</v>
      </c>
    </row>
    <row r="15" spans="1:9" ht="15" thickBot="1">
      <c r="B15" s="366"/>
      <c r="C15" s="178" t="s">
        <v>613</v>
      </c>
      <c r="D15" s="178" t="s">
        <v>330</v>
      </c>
      <c r="E15" s="368"/>
    </row>
    <row r="16" spans="1:9" ht="30" customHeight="1" thickTop="1">
      <c r="B16" s="382"/>
      <c r="C16" s="170"/>
      <c r="D16" s="170"/>
      <c r="E16" s="179"/>
    </row>
    <row r="17" spans="1:8" ht="30" customHeight="1">
      <c r="B17" s="386"/>
      <c r="C17" s="388"/>
      <c r="D17" s="172"/>
      <c r="E17" s="342"/>
    </row>
    <row r="18" spans="1:8" ht="30" customHeight="1">
      <c r="B18" s="387"/>
      <c r="C18" s="388"/>
      <c r="D18" s="170"/>
      <c r="E18" s="179"/>
    </row>
    <row r="19" spans="1:8" ht="30" customHeight="1">
      <c r="B19" s="387"/>
      <c r="C19" s="172"/>
      <c r="D19" s="962"/>
      <c r="E19" s="342"/>
    </row>
    <row r="20" spans="1:8" ht="30" customHeight="1">
      <c r="B20" s="341"/>
      <c r="C20" s="388"/>
      <c r="D20" s="170"/>
      <c r="E20" s="179"/>
    </row>
    <row r="21" spans="1:8" ht="30" customHeight="1">
      <c r="B21" s="341"/>
      <c r="C21" s="172"/>
      <c r="D21" s="962"/>
      <c r="E21" s="342"/>
    </row>
    <row r="22" spans="1:8" ht="30" customHeight="1">
      <c r="B22" s="386"/>
      <c r="C22" s="380"/>
      <c r="D22" s="170"/>
      <c r="E22" s="179"/>
    </row>
    <row r="23" spans="1:8" ht="30" customHeight="1">
      <c r="B23" s="377"/>
      <c r="C23" s="378"/>
      <c r="D23" s="963"/>
      <c r="E23" s="379"/>
    </row>
    <row r="24" spans="1:8" ht="30" customHeight="1">
      <c r="B24" s="381"/>
      <c r="C24" s="380"/>
      <c r="D24" s="172"/>
      <c r="E24" s="180"/>
    </row>
    <row r="25" spans="1:8" ht="30" customHeight="1">
      <c r="B25" s="182"/>
      <c r="C25" s="169"/>
      <c r="D25" s="169"/>
      <c r="E25" s="379"/>
    </row>
    <row r="26" spans="1:8" ht="30" customHeight="1" thickBot="1">
      <c r="B26" s="171"/>
      <c r="C26" s="173"/>
      <c r="D26" s="173"/>
      <c r="E26" s="180"/>
    </row>
    <row r="27" spans="1:8" ht="29.25" customHeight="1" thickTop="1" thickBot="1">
      <c r="B27" s="344" t="s">
        <v>393</v>
      </c>
      <c r="C27" s="389">
        <f>'様式9-7'!D16</f>
        <v>0</v>
      </c>
      <c r="D27" s="389" t="e">
        <f>'様式9-7'!E16</f>
        <v>#DIV/0!</v>
      </c>
      <c r="E27" s="390"/>
    </row>
    <row r="28" spans="1:8">
      <c r="B28" s="303" t="s">
        <v>293</v>
      </c>
      <c r="C28" s="164"/>
      <c r="D28" s="164"/>
      <c r="E28" s="164"/>
    </row>
    <row r="29" spans="1:8">
      <c r="B29" s="303" t="s">
        <v>294</v>
      </c>
    </row>
    <row r="30" spans="1:8">
      <c r="B30" s="303"/>
    </row>
    <row r="31" spans="1:8" customFormat="1" ht="21" customHeight="1">
      <c r="A31" s="161"/>
      <c r="B31" s="161"/>
      <c r="C31" s="161"/>
      <c r="D31" s="161"/>
      <c r="E31" s="161"/>
      <c r="F31" s="161"/>
      <c r="H31" s="161"/>
    </row>
    <row r="32" spans="1:8" customFormat="1" ht="21" customHeight="1">
      <c r="A32" s="161" t="s">
        <v>189</v>
      </c>
      <c r="B32" s="161" t="s">
        <v>295</v>
      </c>
      <c r="C32" s="161"/>
      <c r="D32" s="161"/>
      <c r="E32" s="161"/>
      <c r="F32" s="161"/>
      <c r="H32" s="161"/>
    </row>
    <row r="33" spans="1:8" customFormat="1" ht="21" customHeight="1">
      <c r="A33" s="161"/>
      <c r="B33" s="161" t="s">
        <v>786</v>
      </c>
      <c r="C33" s="161"/>
      <c r="D33" s="161"/>
      <c r="E33" s="161"/>
      <c r="F33" s="161"/>
      <c r="H33" s="161"/>
    </row>
    <row r="34" spans="1:8" customFormat="1" ht="21" customHeight="1">
      <c r="A34" s="161"/>
      <c r="B34" s="161"/>
      <c r="C34" s="161"/>
      <c r="D34" s="161"/>
      <c r="E34" s="161"/>
      <c r="F34" s="161"/>
      <c r="H34" s="161"/>
    </row>
    <row r="35" spans="1:8" customFormat="1" ht="21" customHeight="1">
      <c r="A35" s="161"/>
      <c r="B35" s="161"/>
      <c r="C35" s="161"/>
      <c r="D35" s="161"/>
      <c r="E35" s="161"/>
      <c r="F35" s="161"/>
      <c r="H35" s="161"/>
    </row>
    <row r="36" spans="1:8" customFormat="1" ht="21" customHeight="1">
      <c r="A36" s="161"/>
      <c r="B36" s="161"/>
      <c r="C36" s="161"/>
      <c r="D36" s="161"/>
      <c r="E36" s="161"/>
      <c r="F36" s="161"/>
      <c r="H36" s="161"/>
    </row>
    <row r="37" spans="1:8" customFormat="1" ht="21" customHeight="1">
      <c r="A37" s="161"/>
      <c r="B37" s="161"/>
      <c r="C37" s="161"/>
      <c r="D37" s="161"/>
      <c r="E37" s="25"/>
      <c r="F37" s="161"/>
      <c r="H37" s="161"/>
    </row>
    <row r="38" spans="1:8" customFormat="1" ht="21" customHeight="1">
      <c r="A38" s="161"/>
      <c r="B38" s="161"/>
      <c r="C38" s="161"/>
      <c r="D38" s="161"/>
      <c r="E38" s="25"/>
      <c r="F38" s="161"/>
      <c r="H38" s="161"/>
    </row>
    <row r="39" spans="1:8" ht="14.4">
      <c r="A39" s="1892" t="s">
        <v>781</v>
      </c>
      <c r="B39" s="1196"/>
      <c r="C39" s="1196"/>
      <c r="D39" s="1196"/>
      <c r="E39" s="1196"/>
    </row>
    <row r="40" spans="1:8">
      <c r="E40" s="374" t="str">
        <f>様式7!$F$4</f>
        <v>○○○○○○○○○○○ＥＳＣＯ事業</v>
      </c>
    </row>
  </sheetData>
  <mergeCells count="1">
    <mergeCell ref="A39:E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L45"/>
  <sheetViews>
    <sheetView view="pageBreakPreview" zoomScaleNormal="100" zoomScaleSheetLayoutView="100" workbookViewId="0">
      <selection activeCell="L41" sqref="L41"/>
    </sheetView>
  </sheetViews>
  <sheetFormatPr defaultRowHeight="13.2"/>
  <cols>
    <col min="1" max="2" width="3.21875" style="161" customWidth="1"/>
    <col min="3" max="3" width="28.33203125" style="161" customWidth="1"/>
    <col min="4" max="4" width="11.88671875" style="161" customWidth="1"/>
    <col min="5" max="5" width="12.88671875" style="161" customWidth="1"/>
    <col min="6" max="6" width="16.88671875" style="161" customWidth="1"/>
    <col min="7" max="7" width="16.109375" style="161" customWidth="1"/>
    <col min="8" max="8" width="2.77734375" style="161" customWidth="1"/>
    <col min="9" max="9" width="11.77734375" style="161" customWidth="1"/>
    <col min="10" max="10" width="5.44140625" style="161" bestFit="1" customWidth="1"/>
    <col min="11" max="11" width="5.44140625" style="192" customWidth="1"/>
    <col min="12" max="12" width="57.44140625" style="193" customWidth="1"/>
    <col min="13" max="256" width="9" style="161"/>
    <col min="257" max="258" width="3.21875" style="161" customWidth="1"/>
    <col min="259" max="259" width="28.33203125" style="161" customWidth="1"/>
    <col min="260" max="260" width="11.88671875" style="161" customWidth="1"/>
    <col min="261" max="261" width="12.88671875" style="161" customWidth="1"/>
    <col min="262" max="262" width="16.88671875" style="161" customWidth="1"/>
    <col min="263" max="263" width="16.109375" style="161" customWidth="1"/>
    <col min="264" max="264" width="2.77734375" style="161" customWidth="1"/>
    <col min="265" max="265" width="11.77734375" style="161" customWidth="1"/>
    <col min="266" max="266" width="5.44140625" style="161" bestFit="1" customWidth="1"/>
    <col min="267" max="267" width="5.44140625" style="161" customWidth="1"/>
    <col min="268" max="268" width="57.44140625" style="161" customWidth="1"/>
    <col min="269" max="512" width="9" style="161"/>
    <col min="513" max="514" width="3.21875" style="161" customWidth="1"/>
    <col min="515" max="515" width="28.33203125" style="161" customWidth="1"/>
    <col min="516" max="516" width="11.88671875" style="161" customWidth="1"/>
    <col min="517" max="517" width="12.88671875" style="161" customWidth="1"/>
    <col min="518" max="518" width="16.88671875" style="161" customWidth="1"/>
    <col min="519" max="519" width="16.109375" style="161" customWidth="1"/>
    <col min="520" max="520" width="2.77734375" style="161" customWidth="1"/>
    <col min="521" max="521" width="11.77734375" style="161" customWidth="1"/>
    <col min="522" max="522" width="5.44140625" style="161" bestFit="1" customWidth="1"/>
    <col min="523" max="523" width="5.44140625" style="161" customWidth="1"/>
    <col min="524" max="524" width="57.44140625" style="161" customWidth="1"/>
    <col min="525" max="768" width="9" style="161"/>
    <col min="769" max="770" width="3.21875" style="161" customWidth="1"/>
    <col min="771" max="771" width="28.33203125" style="161" customWidth="1"/>
    <col min="772" max="772" width="11.88671875" style="161" customWidth="1"/>
    <col min="773" max="773" width="12.88671875" style="161" customWidth="1"/>
    <col min="774" max="774" width="16.88671875" style="161" customWidth="1"/>
    <col min="775" max="775" width="16.109375" style="161" customWidth="1"/>
    <col min="776" max="776" width="2.77734375" style="161" customWidth="1"/>
    <col min="777" max="777" width="11.77734375" style="161" customWidth="1"/>
    <col min="778" max="778" width="5.44140625" style="161" bestFit="1" customWidth="1"/>
    <col min="779" max="779" width="5.44140625" style="161" customWidth="1"/>
    <col min="780" max="780" width="57.44140625" style="161" customWidth="1"/>
    <col min="781" max="1024" width="9" style="161"/>
    <col min="1025" max="1026" width="3.21875" style="161" customWidth="1"/>
    <col min="1027" max="1027" width="28.33203125" style="161" customWidth="1"/>
    <col min="1028" max="1028" width="11.88671875" style="161" customWidth="1"/>
    <col min="1029" max="1029" width="12.88671875" style="161" customWidth="1"/>
    <col min="1030" max="1030" width="16.88671875" style="161" customWidth="1"/>
    <col min="1031" max="1031" width="16.109375" style="161" customWidth="1"/>
    <col min="1032" max="1032" width="2.77734375" style="161" customWidth="1"/>
    <col min="1033" max="1033" width="11.77734375" style="161" customWidth="1"/>
    <col min="1034" max="1034" width="5.44140625" style="161" bestFit="1" customWidth="1"/>
    <col min="1035" max="1035" width="5.44140625" style="161" customWidth="1"/>
    <col min="1036" max="1036" width="57.44140625" style="161" customWidth="1"/>
    <col min="1037" max="1280" width="9" style="161"/>
    <col min="1281" max="1282" width="3.21875" style="161" customWidth="1"/>
    <col min="1283" max="1283" width="28.33203125" style="161" customWidth="1"/>
    <col min="1284" max="1284" width="11.88671875" style="161" customWidth="1"/>
    <col min="1285" max="1285" width="12.88671875" style="161" customWidth="1"/>
    <col min="1286" max="1286" width="16.88671875" style="161" customWidth="1"/>
    <col min="1287" max="1287" width="16.109375" style="161" customWidth="1"/>
    <col min="1288" max="1288" width="2.77734375" style="161" customWidth="1"/>
    <col min="1289" max="1289" width="11.77734375" style="161" customWidth="1"/>
    <col min="1290" max="1290" width="5.44140625" style="161" bestFit="1" customWidth="1"/>
    <col min="1291" max="1291" width="5.44140625" style="161" customWidth="1"/>
    <col min="1292" max="1292" width="57.44140625" style="161" customWidth="1"/>
    <col min="1293" max="1536" width="9" style="161"/>
    <col min="1537" max="1538" width="3.21875" style="161" customWidth="1"/>
    <col min="1539" max="1539" width="28.33203125" style="161" customWidth="1"/>
    <col min="1540" max="1540" width="11.88671875" style="161" customWidth="1"/>
    <col min="1541" max="1541" width="12.88671875" style="161" customWidth="1"/>
    <col min="1542" max="1542" width="16.88671875" style="161" customWidth="1"/>
    <col min="1543" max="1543" width="16.109375" style="161" customWidth="1"/>
    <col min="1544" max="1544" width="2.77734375" style="161" customWidth="1"/>
    <col min="1545" max="1545" width="11.77734375" style="161" customWidth="1"/>
    <col min="1546" max="1546" width="5.44140625" style="161" bestFit="1" customWidth="1"/>
    <col min="1547" max="1547" width="5.44140625" style="161" customWidth="1"/>
    <col min="1548" max="1548" width="57.44140625" style="161" customWidth="1"/>
    <col min="1549" max="1792" width="9" style="161"/>
    <col min="1793" max="1794" width="3.21875" style="161" customWidth="1"/>
    <col min="1795" max="1795" width="28.33203125" style="161" customWidth="1"/>
    <col min="1796" max="1796" width="11.88671875" style="161" customWidth="1"/>
    <col min="1797" max="1797" width="12.88671875" style="161" customWidth="1"/>
    <col min="1798" max="1798" width="16.88671875" style="161" customWidth="1"/>
    <col min="1799" max="1799" width="16.109375" style="161" customWidth="1"/>
    <col min="1800" max="1800" width="2.77734375" style="161" customWidth="1"/>
    <col min="1801" max="1801" width="11.77734375" style="161" customWidth="1"/>
    <col min="1802" max="1802" width="5.44140625" style="161" bestFit="1" customWidth="1"/>
    <col min="1803" max="1803" width="5.44140625" style="161" customWidth="1"/>
    <col min="1804" max="1804" width="57.44140625" style="161" customWidth="1"/>
    <col min="1805" max="2048" width="9" style="161"/>
    <col min="2049" max="2050" width="3.21875" style="161" customWidth="1"/>
    <col min="2051" max="2051" width="28.33203125" style="161" customWidth="1"/>
    <col min="2052" max="2052" width="11.88671875" style="161" customWidth="1"/>
    <col min="2053" max="2053" width="12.88671875" style="161" customWidth="1"/>
    <col min="2054" max="2054" width="16.88671875" style="161" customWidth="1"/>
    <col min="2055" max="2055" width="16.109375" style="161" customWidth="1"/>
    <col min="2056" max="2056" width="2.77734375" style="161" customWidth="1"/>
    <col min="2057" max="2057" width="11.77734375" style="161" customWidth="1"/>
    <col min="2058" max="2058" width="5.44140625" style="161" bestFit="1" customWidth="1"/>
    <col min="2059" max="2059" width="5.44140625" style="161" customWidth="1"/>
    <col min="2060" max="2060" width="57.44140625" style="161" customWidth="1"/>
    <col min="2061" max="2304" width="9" style="161"/>
    <col min="2305" max="2306" width="3.21875" style="161" customWidth="1"/>
    <col min="2307" max="2307" width="28.33203125" style="161" customWidth="1"/>
    <col min="2308" max="2308" width="11.88671875" style="161" customWidth="1"/>
    <col min="2309" max="2309" width="12.88671875" style="161" customWidth="1"/>
    <col min="2310" max="2310" width="16.88671875" style="161" customWidth="1"/>
    <col min="2311" max="2311" width="16.109375" style="161" customWidth="1"/>
    <col min="2312" max="2312" width="2.77734375" style="161" customWidth="1"/>
    <col min="2313" max="2313" width="11.77734375" style="161" customWidth="1"/>
    <col min="2314" max="2314" width="5.44140625" style="161" bestFit="1" customWidth="1"/>
    <col min="2315" max="2315" width="5.44140625" style="161" customWidth="1"/>
    <col min="2316" max="2316" width="57.44140625" style="161" customWidth="1"/>
    <col min="2317" max="2560" width="9" style="161"/>
    <col min="2561" max="2562" width="3.21875" style="161" customWidth="1"/>
    <col min="2563" max="2563" width="28.33203125" style="161" customWidth="1"/>
    <col min="2564" max="2564" width="11.88671875" style="161" customWidth="1"/>
    <col min="2565" max="2565" width="12.88671875" style="161" customWidth="1"/>
    <col min="2566" max="2566" width="16.88671875" style="161" customWidth="1"/>
    <col min="2567" max="2567" width="16.109375" style="161" customWidth="1"/>
    <col min="2568" max="2568" width="2.77734375" style="161" customWidth="1"/>
    <col min="2569" max="2569" width="11.77734375" style="161" customWidth="1"/>
    <col min="2570" max="2570" width="5.44140625" style="161" bestFit="1" customWidth="1"/>
    <col min="2571" max="2571" width="5.44140625" style="161" customWidth="1"/>
    <col min="2572" max="2572" width="57.44140625" style="161" customWidth="1"/>
    <col min="2573" max="2816" width="9" style="161"/>
    <col min="2817" max="2818" width="3.21875" style="161" customWidth="1"/>
    <col min="2819" max="2819" width="28.33203125" style="161" customWidth="1"/>
    <col min="2820" max="2820" width="11.88671875" style="161" customWidth="1"/>
    <col min="2821" max="2821" width="12.88671875" style="161" customWidth="1"/>
    <col min="2822" max="2822" width="16.88671875" style="161" customWidth="1"/>
    <col min="2823" max="2823" width="16.109375" style="161" customWidth="1"/>
    <col min="2824" max="2824" width="2.77734375" style="161" customWidth="1"/>
    <col min="2825" max="2825" width="11.77734375" style="161" customWidth="1"/>
    <col min="2826" max="2826" width="5.44140625" style="161" bestFit="1" customWidth="1"/>
    <col min="2827" max="2827" width="5.44140625" style="161" customWidth="1"/>
    <col min="2828" max="2828" width="57.44140625" style="161" customWidth="1"/>
    <col min="2829" max="3072" width="9" style="161"/>
    <col min="3073" max="3074" width="3.21875" style="161" customWidth="1"/>
    <col min="3075" max="3075" width="28.33203125" style="161" customWidth="1"/>
    <col min="3076" max="3076" width="11.88671875" style="161" customWidth="1"/>
    <col min="3077" max="3077" width="12.88671875" style="161" customWidth="1"/>
    <col min="3078" max="3078" width="16.88671875" style="161" customWidth="1"/>
    <col min="3079" max="3079" width="16.109375" style="161" customWidth="1"/>
    <col min="3080" max="3080" width="2.77734375" style="161" customWidth="1"/>
    <col min="3081" max="3081" width="11.77734375" style="161" customWidth="1"/>
    <col min="3082" max="3082" width="5.44140625" style="161" bestFit="1" customWidth="1"/>
    <col min="3083" max="3083" width="5.44140625" style="161" customWidth="1"/>
    <col min="3084" max="3084" width="57.44140625" style="161" customWidth="1"/>
    <col min="3085" max="3328" width="9" style="161"/>
    <col min="3329" max="3330" width="3.21875" style="161" customWidth="1"/>
    <col min="3331" max="3331" width="28.33203125" style="161" customWidth="1"/>
    <col min="3332" max="3332" width="11.88671875" style="161" customWidth="1"/>
    <col min="3333" max="3333" width="12.88671875" style="161" customWidth="1"/>
    <col min="3334" max="3334" width="16.88671875" style="161" customWidth="1"/>
    <col min="3335" max="3335" width="16.109375" style="161" customWidth="1"/>
    <col min="3336" max="3336" width="2.77734375" style="161" customWidth="1"/>
    <col min="3337" max="3337" width="11.77734375" style="161" customWidth="1"/>
    <col min="3338" max="3338" width="5.44140625" style="161" bestFit="1" customWidth="1"/>
    <col min="3339" max="3339" width="5.44140625" style="161" customWidth="1"/>
    <col min="3340" max="3340" width="57.44140625" style="161" customWidth="1"/>
    <col min="3341" max="3584" width="9" style="161"/>
    <col min="3585" max="3586" width="3.21875" style="161" customWidth="1"/>
    <col min="3587" max="3587" width="28.33203125" style="161" customWidth="1"/>
    <col min="3588" max="3588" width="11.88671875" style="161" customWidth="1"/>
    <col min="3589" max="3589" width="12.88671875" style="161" customWidth="1"/>
    <col min="3590" max="3590" width="16.88671875" style="161" customWidth="1"/>
    <col min="3591" max="3591" width="16.109375" style="161" customWidth="1"/>
    <col min="3592" max="3592" width="2.77734375" style="161" customWidth="1"/>
    <col min="3593" max="3593" width="11.77734375" style="161" customWidth="1"/>
    <col min="3594" max="3594" width="5.44140625" style="161" bestFit="1" customWidth="1"/>
    <col min="3595" max="3595" width="5.44140625" style="161" customWidth="1"/>
    <col min="3596" max="3596" width="57.44140625" style="161" customWidth="1"/>
    <col min="3597" max="3840" width="9" style="161"/>
    <col min="3841" max="3842" width="3.21875" style="161" customWidth="1"/>
    <col min="3843" max="3843" width="28.33203125" style="161" customWidth="1"/>
    <col min="3844" max="3844" width="11.88671875" style="161" customWidth="1"/>
    <col min="3845" max="3845" width="12.88671875" style="161" customWidth="1"/>
    <col min="3846" max="3846" width="16.88671875" style="161" customWidth="1"/>
    <col min="3847" max="3847" width="16.109375" style="161" customWidth="1"/>
    <col min="3848" max="3848" width="2.77734375" style="161" customWidth="1"/>
    <col min="3849" max="3849" width="11.77734375" style="161" customWidth="1"/>
    <col min="3850" max="3850" width="5.44140625" style="161" bestFit="1" customWidth="1"/>
    <col min="3851" max="3851" width="5.44140625" style="161" customWidth="1"/>
    <col min="3852" max="3852" width="57.44140625" style="161" customWidth="1"/>
    <col min="3853" max="4096" width="9" style="161"/>
    <col min="4097" max="4098" width="3.21875" style="161" customWidth="1"/>
    <col min="4099" max="4099" width="28.33203125" style="161" customWidth="1"/>
    <col min="4100" max="4100" width="11.88671875" style="161" customWidth="1"/>
    <col min="4101" max="4101" width="12.88671875" style="161" customWidth="1"/>
    <col min="4102" max="4102" width="16.88671875" style="161" customWidth="1"/>
    <col min="4103" max="4103" width="16.109375" style="161" customWidth="1"/>
    <col min="4104" max="4104" width="2.77734375" style="161" customWidth="1"/>
    <col min="4105" max="4105" width="11.77734375" style="161" customWidth="1"/>
    <col min="4106" max="4106" width="5.44140625" style="161" bestFit="1" customWidth="1"/>
    <col min="4107" max="4107" width="5.44140625" style="161" customWidth="1"/>
    <col min="4108" max="4108" width="57.44140625" style="161" customWidth="1"/>
    <col min="4109" max="4352" width="9" style="161"/>
    <col min="4353" max="4354" width="3.21875" style="161" customWidth="1"/>
    <col min="4355" max="4355" width="28.33203125" style="161" customWidth="1"/>
    <col min="4356" max="4356" width="11.88671875" style="161" customWidth="1"/>
    <col min="4357" max="4357" width="12.88671875" style="161" customWidth="1"/>
    <col min="4358" max="4358" width="16.88671875" style="161" customWidth="1"/>
    <col min="4359" max="4359" width="16.109375" style="161" customWidth="1"/>
    <col min="4360" max="4360" width="2.77734375" style="161" customWidth="1"/>
    <col min="4361" max="4361" width="11.77734375" style="161" customWidth="1"/>
    <col min="4362" max="4362" width="5.44140625" style="161" bestFit="1" customWidth="1"/>
    <col min="4363" max="4363" width="5.44140625" style="161" customWidth="1"/>
    <col min="4364" max="4364" width="57.44140625" style="161" customWidth="1"/>
    <col min="4365" max="4608" width="9" style="161"/>
    <col min="4609" max="4610" width="3.21875" style="161" customWidth="1"/>
    <col min="4611" max="4611" width="28.33203125" style="161" customWidth="1"/>
    <col min="4612" max="4612" width="11.88671875" style="161" customWidth="1"/>
    <col min="4613" max="4613" width="12.88671875" style="161" customWidth="1"/>
    <col min="4614" max="4614" width="16.88671875" style="161" customWidth="1"/>
    <col min="4615" max="4615" width="16.109375" style="161" customWidth="1"/>
    <col min="4616" max="4616" width="2.77734375" style="161" customWidth="1"/>
    <col min="4617" max="4617" width="11.77734375" style="161" customWidth="1"/>
    <col min="4618" max="4618" width="5.44140625" style="161" bestFit="1" customWidth="1"/>
    <col min="4619" max="4619" width="5.44140625" style="161" customWidth="1"/>
    <col min="4620" max="4620" width="57.44140625" style="161" customWidth="1"/>
    <col min="4621" max="4864" width="9" style="161"/>
    <col min="4865" max="4866" width="3.21875" style="161" customWidth="1"/>
    <col min="4867" max="4867" width="28.33203125" style="161" customWidth="1"/>
    <col min="4868" max="4868" width="11.88671875" style="161" customWidth="1"/>
    <col min="4869" max="4869" width="12.88671875" style="161" customWidth="1"/>
    <col min="4870" max="4870" width="16.88671875" style="161" customWidth="1"/>
    <col min="4871" max="4871" width="16.109375" style="161" customWidth="1"/>
    <col min="4872" max="4872" width="2.77734375" style="161" customWidth="1"/>
    <col min="4873" max="4873" width="11.77734375" style="161" customWidth="1"/>
    <col min="4874" max="4874" width="5.44140625" style="161" bestFit="1" customWidth="1"/>
    <col min="4875" max="4875" width="5.44140625" style="161" customWidth="1"/>
    <col min="4876" max="4876" width="57.44140625" style="161" customWidth="1"/>
    <col min="4877" max="5120" width="9" style="161"/>
    <col min="5121" max="5122" width="3.21875" style="161" customWidth="1"/>
    <col min="5123" max="5123" width="28.33203125" style="161" customWidth="1"/>
    <col min="5124" max="5124" width="11.88671875" style="161" customWidth="1"/>
    <col min="5125" max="5125" width="12.88671875" style="161" customWidth="1"/>
    <col min="5126" max="5126" width="16.88671875" style="161" customWidth="1"/>
    <col min="5127" max="5127" width="16.109375" style="161" customWidth="1"/>
    <col min="5128" max="5128" width="2.77734375" style="161" customWidth="1"/>
    <col min="5129" max="5129" width="11.77734375" style="161" customWidth="1"/>
    <col min="5130" max="5130" width="5.44140625" style="161" bestFit="1" customWidth="1"/>
    <col min="5131" max="5131" width="5.44140625" style="161" customWidth="1"/>
    <col min="5132" max="5132" width="57.44140625" style="161" customWidth="1"/>
    <col min="5133" max="5376" width="9" style="161"/>
    <col min="5377" max="5378" width="3.21875" style="161" customWidth="1"/>
    <col min="5379" max="5379" width="28.33203125" style="161" customWidth="1"/>
    <col min="5380" max="5380" width="11.88671875" style="161" customWidth="1"/>
    <col min="5381" max="5381" width="12.88671875" style="161" customWidth="1"/>
    <col min="5382" max="5382" width="16.88671875" style="161" customWidth="1"/>
    <col min="5383" max="5383" width="16.109375" style="161" customWidth="1"/>
    <col min="5384" max="5384" width="2.77734375" style="161" customWidth="1"/>
    <col min="5385" max="5385" width="11.77734375" style="161" customWidth="1"/>
    <col min="5386" max="5386" width="5.44140625" style="161" bestFit="1" customWidth="1"/>
    <col min="5387" max="5387" width="5.44140625" style="161" customWidth="1"/>
    <col min="5388" max="5388" width="57.44140625" style="161" customWidth="1"/>
    <col min="5389" max="5632" width="9" style="161"/>
    <col min="5633" max="5634" width="3.21875" style="161" customWidth="1"/>
    <col min="5635" max="5635" width="28.33203125" style="161" customWidth="1"/>
    <col min="5636" max="5636" width="11.88671875" style="161" customWidth="1"/>
    <col min="5637" max="5637" width="12.88671875" style="161" customWidth="1"/>
    <col min="5638" max="5638" width="16.88671875" style="161" customWidth="1"/>
    <col min="5639" max="5639" width="16.109375" style="161" customWidth="1"/>
    <col min="5640" max="5640" width="2.77734375" style="161" customWidth="1"/>
    <col min="5641" max="5641" width="11.77734375" style="161" customWidth="1"/>
    <col min="5642" max="5642" width="5.44140625" style="161" bestFit="1" customWidth="1"/>
    <col min="5643" max="5643" width="5.44140625" style="161" customWidth="1"/>
    <col min="5644" max="5644" width="57.44140625" style="161" customWidth="1"/>
    <col min="5645" max="5888" width="9" style="161"/>
    <col min="5889" max="5890" width="3.21875" style="161" customWidth="1"/>
    <col min="5891" max="5891" width="28.33203125" style="161" customWidth="1"/>
    <col min="5892" max="5892" width="11.88671875" style="161" customWidth="1"/>
    <col min="5893" max="5893" width="12.88671875" style="161" customWidth="1"/>
    <col min="5894" max="5894" width="16.88671875" style="161" customWidth="1"/>
    <col min="5895" max="5895" width="16.109375" style="161" customWidth="1"/>
    <col min="5896" max="5896" width="2.77734375" style="161" customWidth="1"/>
    <col min="5897" max="5897" width="11.77734375" style="161" customWidth="1"/>
    <col min="5898" max="5898" width="5.44140625" style="161" bestFit="1" customWidth="1"/>
    <col min="5899" max="5899" width="5.44140625" style="161" customWidth="1"/>
    <col min="5900" max="5900" width="57.44140625" style="161" customWidth="1"/>
    <col min="5901" max="6144" width="9" style="161"/>
    <col min="6145" max="6146" width="3.21875" style="161" customWidth="1"/>
    <col min="6147" max="6147" width="28.33203125" style="161" customWidth="1"/>
    <col min="6148" max="6148" width="11.88671875" style="161" customWidth="1"/>
    <col min="6149" max="6149" width="12.88671875" style="161" customWidth="1"/>
    <col min="6150" max="6150" width="16.88671875" style="161" customWidth="1"/>
    <col min="6151" max="6151" width="16.109375" style="161" customWidth="1"/>
    <col min="6152" max="6152" width="2.77734375" style="161" customWidth="1"/>
    <col min="6153" max="6153" width="11.77734375" style="161" customWidth="1"/>
    <col min="6154" max="6154" width="5.44140625" style="161" bestFit="1" customWidth="1"/>
    <col min="6155" max="6155" width="5.44140625" style="161" customWidth="1"/>
    <col min="6156" max="6156" width="57.44140625" style="161" customWidth="1"/>
    <col min="6157" max="6400" width="9" style="161"/>
    <col min="6401" max="6402" width="3.21875" style="161" customWidth="1"/>
    <col min="6403" max="6403" width="28.33203125" style="161" customWidth="1"/>
    <col min="6404" max="6404" width="11.88671875" style="161" customWidth="1"/>
    <col min="6405" max="6405" width="12.88671875" style="161" customWidth="1"/>
    <col min="6406" max="6406" width="16.88671875" style="161" customWidth="1"/>
    <col min="6407" max="6407" width="16.109375" style="161" customWidth="1"/>
    <col min="6408" max="6408" width="2.77734375" style="161" customWidth="1"/>
    <col min="6409" max="6409" width="11.77734375" style="161" customWidth="1"/>
    <col min="6410" max="6410" width="5.44140625" style="161" bestFit="1" customWidth="1"/>
    <col min="6411" max="6411" width="5.44140625" style="161" customWidth="1"/>
    <col min="6412" max="6412" width="57.44140625" style="161" customWidth="1"/>
    <col min="6413" max="6656" width="9" style="161"/>
    <col min="6657" max="6658" width="3.21875" style="161" customWidth="1"/>
    <col min="6659" max="6659" width="28.33203125" style="161" customWidth="1"/>
    <col min="6660" max="6660" width="11.88671875" style="161" customWidth="1"/>
    <col min="6661" max="6661" width="12.88671875" style="161" customWidth="1"/>
    <col min="6662" max="6662" width="16.88671875" style="161" customWidth="1"/>
    <col min="6663" max="6663" width="16.109375" style="161" customWidth="1"/>
    <col min="6664" max="6664" width="2.77734375" style="161" customWidth="1"/>
    <col min="6665" max="6665" width="11.77734375" style="161" customWidth="1"/>
    <col min="6666" max="6666" width="5.44140625" style="161" bestFit="1" customWidth="1"/>
    <col min="6667" max="6667" width="5.44140625" style="161" customWidth="1"/>
    <col min="6668" max="6668" width="57.44140625" style="161" customWidth="1"/>
    <col min="6669" max="6912" width="9" style="161"/>
    <col min="6913" max="6914" width="3.21875" style="161" customWidth="1"/>
    <col min="6915" max="6915" width="28.33203125" style="161" customWidth="1"/>
    <col min="6916" max="6916" width="11.88671875" style="161" customWidth="1"/>
    <col min="6917" max="6917" width="12.88671875" style="161" customWidth="1"/>
    <col min="6918" max="6918" width="16.88671875" style="161" customWidth="1"/>
    <col min="6919" max="6919" width="16.109375" style="161" customWidth="1"/>
    <col min="6920" max="6920" width="2.77734375" style="161" customWidth="1"/>
    <col min="6921" max="6921" width="11.77734375" style="161" customWidth="1"/>
    <col min="6922" max="6922" width="5.44140625" style="161" bestFit="1" customWidth="1"/>
    <col min="6923" max="6923" width="5.44140625" style="161" customWidth="1"/>
    <col min="6924" max="6924" width="57.44140625" style="161" customWidth="1"/>
    <col min="6925" max="7168" width="9" style="161"/>
    <col min="7169" max="7170" width="3.21875" style="161" customWidth="1"/>
    <col min="7171" max="7171" width="28.33203125" style="161" customWidth="1"/>
    <col min="7172" max="7172" width="11.88671875" style="161" customWidth="1"/>
    <col min="7173" max="7173" width="12.88671875" style="161" customWidth="1"/>
    <col min="7174" max="7174" width="16.88671875" style="161" customWidth="1"/>
    <col min="7175" max="7175" width="16.109375" style="161" customWidth="1"/>
    <col min="7176" max="7176" width="2.77734375" style="161" customWidth="1"/>
    <col min="7177" max="7177" width="11.77734375" style="161" customWidth="1"/>
    <col min="7178" max="7178" width="5.44140625" style="161" bestFit="1" customWidth="1"/>
    <col min="7179" max="7179" width="5.44140625" style="161" customWidth="1"/>
    <col min="7180" max="7180" width="57.44140625" style="161" customWidth="1"/>
    <col min="7181" max="7424" width="9" style="161"/>
    <col min="7425" max="7426" width="3.21875" style="161" customWidth="1"/>
    <col min="7427" max="7427" width="28.33203125" style="161" customWidth="1"/>
    <col min="7428" max="7428" width="11.88671875" style="161" customWidth="1"/>
    <col min="7429" max="7429" width="12.88671875" style="161" customWidth="1"/>
    <col min="7430" max="7430" width="16.88671875" style="161" customWidth="1"/>
    <col min="7431" max="7431" width="16.109375" style="161" customWidth="1"/>
    <col min="7432" max="7432" width="2.77734375" style="161" customWidth="1"/>
    <col min="7433" max="7433" width="11.77734375" style="161" customWidth="1"/>
    <col min="7434" max="7434" width="5.44140625" style="161" bestFit="1" customWidth="1"/>
    <col min="7435" max="7435" width="5.44140625" style="161" customWidth="1"/>
    <col min="7436" max="7436" width="57.44140625" style="161" customWidth="1"/>
    <col min="7437" max="7680" width="9" style="161"/>
    <col min="7681" max="7682" width="3.21875" style="161" customWidth="1"/>
    <col min="7683" max="7683" width="28.33203125" style="161" customWidth="1"/>
    <col min="7684" max="7684" width="11.88671875" style="161" customWidth="1"/>
    <col min="7685" max="7685" width="12.88671875" style="161" customWidth="1"/>
    <col min="7686" max="7686" width="16.88671875" style="161" customWidth="1"/>
    <col min="7687" max="7687" width="16.109375" style="161" customWidth="1"/>
    <col min="7688" max="7688" width="2.77734375" style="161" customWidth="1"/>
    <col min="7689" max="7689" width="11.77734375" style="161" customWidth="1"/>
    <col min="7690" max="7690" width="5.44140625" style="161" bestFit="1" customWidth="1"/>
    <col min="7691" max="7691" width="5.44140625" style="161" customWidth="1"/>
    <col min="7692" max="7692" width="57.44140625" style="161" customWidth="1"/>
    <col min="7693" max="7936" width="9" style="161"/>
    <col min="7937" max="7938" width="3.21875" style="161" customWidth="1"/>
    <col min="7939" max="7939" width="28.33203125" style="161" customWidth="1"/>
    <col min="7940" max="7940" width="11.88671875" style="161" customWidth="1"/>
    <col min="7941" max="7941" width="12.88671875" style="161" customWidth="1"/>
    <col min="7942" max="7942" width="16.88671875" style="161" customWidth="1"/>
    <col min="7943" max="7943" width="16.109375" style="161" customWidth="1"/>
    <col min="7944" max="7944" width="2.77734375" style="161" customWidth="1"/>
    <col min="7945" max="7945" width="11.77734375" style="161" customWidth="1"/>
    <col min="7946" max="7946" width="5.44140625" style="161" bestFit="1" customWidth="1"/>
    <col min="7947" max="7947" width="5.44140625" style="161" customWidth="1"/>
    <col min="7948" max="7948" width="57.44140625" style="161" customWidth="1"/>
    <col min="7949" max="8192" width="9" style="161"/>
    <col min="8193" max="8194" width="3.21875" style="161" customWidth="1"/>
    <col min="8195" max="8195" width="28.33203125" style="161" customWidth="1"/>
    <col min="8196" max="8196" width="11.88671875" style="161" customWidth="1"/>
    <col min="8197" max="8197" width="12.88671875" style="161" customWidth="1"/>
    <col min="8198" max="8198" width="16.88671875" style="161" customWidth="1"/>
    <col min="8199" max="8199" width="16.109375" style="161" customWidth="1"/>
    <col min="8200" max="8200" width="2.77734375" style="161" customWidth="1"/>
    <col min="8201" max="8201" width="11.77734375" style="161" customWidth="1"/>
    <col min="8202" max="8202" width="5.44140625" style="161" bestFit="1" customWidth="1"/>
    <col min="8203" max="8203" width="5.44140625" style="161" customWidth="1"/>
    <col min="8204" max="8204" width="57.44140625" style="161" customWidth="1"/>
    <col min="8205" max="8448" width="9" style="161"/>
    <col min="8449" max="8450" width="3.21875" style="161" customWidth="1"/>
    <col min="8451" max="8451" width="28.33203125" style="161" customWidth="1"/>
    <col min="8452" max="8452" width="11.88671875" style="161" customWidth="1"/>
    <col min="8453" max="8453" width="12.88671875" style="161" customWidth="1"/>
    <col min="8454" max="8454" width="16.88671875" style="161" customWidth="1"/>
    <col min="8455" max="8455" width="16.109375" style="161" customWidth="1"/>
    <col min="8456" max="8456" width="2.77734375" style="161" customWidth="1"/>
    <col min="8457" max="8457" width="11.77734375" style="161" customWidth="1"/>
    <col min="8458" max="8458" width="5.44140625" style="161" bestFit="1" customWidth="1"/>
    <col min="8459" max="8459" width="5.44140625" style="161" customWidth="1"/>
    <col min="8460" max="8460" width="57.44140625" style="161" customWidth="1"/>
    <col min="8461" max="8704" width="9" style="161"/>
    <col min="8705" max="8706" width="3.21875" style="161" customWidth="1"/>
    <col min="8707" max="8707" width="28.33203125" style="161" customWidth="1"/>
    <col min="8708" max="8708" width="11.88671875" style="161" customWidth="1"/>
    <col min="8709" max="8709" width="12.88671875" style="161" customWidth="1"/>
    <col min="8710" max="8710" width="16.88671875" style="161" customWidth="1"/>
    <col min="8711" max="8711" width="16.109375" style="161" customWidth="1"/>
    <col min="8712" max="8712" width="2.77734375" style="161" customWidth="1"/>
    <col min="8713" max="8713" width="11.77734375" style="161" customWidth="1"/>
    <col min="8714" max="8714" width="5.44140625" style="161" bestFit="1" customWidth="1"/>
    <col min="8715" max="8715" width="5.44140625" style="161" customWidth="1"/>
    <col min="8716" max="8716" width="57.44140625" style="161" customWidth="1"/>
    <col min="8717" max="8960" width="9" style="161"/>
    <col min="8961" max="8962" width="3.21875" style="161" customWidth="1"/>
    <col min="8963" max="8963" width="28.33203125" style="161" customWidth="1"/>
    <col min="8964" max="8964" width="11.88671875" style="161" customWidth="1"/>
    <col min="8965" max="8965" width="12.88671875" style="161" customWidth="1"/>
    <col min="8966" max="8966" width="16.88671875" style="161" customWidth="1"/>
    <col min="8967" max="8967" width="16.109375" style="161" customWidth="1"/>
    <col min="8968" max="8968" width="2.77734375" style="161" customWidth="1"/>
    <col min="8969" max="8969" width="11.77734375" style="161" customWidth="1"/>
    <col min="8970" max="8970" width="5.44140625" style="161" bestFit="1" customWidth="1"/>
    <col min="8971" max="8971" width="5.44140625" style="161" customWidth="1"/>
    <col min="8972" max="8972" width="57.44140625" style="161" customWidth="1"/>
    <col min="8973" max="9216" width="9" style="161"/>
    <col min="9217" max="9218" width="3.21875" style="161" customWidth="1"/>
    <col min="9219" max="9219" width="28.33203125" style="161" customWidth="1"/>
    <col min="9220" max="9220" width="11.88671875" style="161" customWidth="1"/>
    <col min="9221" max="9221" width="12.88671875" style="161" customWidth="1"/>
    <col min="9222" max="9222" width="16.88671875" style="161" customWidth="1"/>
    <col min="9223" max="9223" width="16.109375" style="161" customWidth="1"/>
    <col min="9224" max="9224" width="2.77734375" style="161" customWidth="1"/>
    <col min="9225" max="9225" width="11.77734375" style="161" customWidth="1"/>
    <col min="9226" max="9226" width="5.44140625" style="161" bestFit="1" customWidth="1"/>
    <col min="9227" max="9227" width="5.44140625" style="161" customWidth="1"/>
    <col min="9228" max="9228" width="57.44140625" style="161" customWidth="1"/>
    <col min="9229" max="9472" width="9" style="161"/>
    <col min="9473" max="9474" width="3.21875" style="161" customWidth="1"/>
    <col min="9475" max="9475" width="28.33203125" style="161" customWidth="1"/>
    <col min="9476" max="9476" width="11.88671875" style="161" customWidth="1"/>
    <col min="9477" max="9477" width="12.88671875" style="161" customWidth="1"/>
    <col min="9478" max="9478" width="16.88671875" style="161" customWidth="1"/>
    <col min="9479" max="9479" width="16.109375" style="161" customWidth="1"/>
    <col min="9480" max="9480" width="2.77734375" style="161" customWidth="1"/>
    <col min="9481" max="9481" width="11.77734375" style="161" customWidth="1"/>
    <col min="9482" max="9482" width="5.44140625" style="161" bestFit="1" customWidth="1"/>
    <col min="9483" max="9483" width="5.44140625" style="161" customWidth="1"/>
    <col min="9484" max="9484" width="57.44140625" style="161" customWidth="1"/>
    <col min="9485" max="9728" width="9" style="161"/>
    <col min="9729" max="9730" width="3.21875" style="161" customWidth="1"/>
    <col min="9731" max="9731" width="28.33203125" style="161" customWidth="1"/>
    <col min="9732" max="9732" width="11.88671875" style="161" customWidth="1"/>
    <col min="9733" max="9733" width="12.88671875" style="161" customWidth="1"/>
    <col min="9734" max="9734" width="16.88671875" style="161" customWidth="1"/>
    <col min="9735" max="9735" width="16.109375" style="161" customWidth="1"/>
    <col min="9736" max="9736" width="2.77734375" style="161" customWidth="1"/>
    <col min="9737" max="9737" width="11.77734375" style="161" customWidth="1"/>
    <col min="9738" max="9738" width="5.44140625" style="161" bestFit="1" customWidth="1"/>
    <col min="9739" max="9739" width="5.44140625" style="161" customWidth="1"/>
    <col min="9740" max="9740" width="57.44140625" style="161" customWidth="1"/>
    <col min="9741" max="9984" width="9" style="161"/>
    <col min="9985" max="9986" width="3.21875" style="161" customWidth="1"/>
    <col min="9987" max="9987" width="28.33203125" style="161" customWidth="1"/>
    <col min="9988" max="9988" width="11.88671875" style="161" customWidth="1"/>
    <col min="9989" max="9989" width="12.88671875" style="161" customWidth="1"/>
    <col min="9990" max="9990" width="16.88671875" style="161" customWidth="1"/>
    <col min="9991" max="9991" width="16.109375" style="161" customWidth="1"/>
    <col min="9992" max="9992" width="2.77734375" style="161" customWidth="1"/>
    <col min="9993" max="9993" width="11.77734375" style="161" customWidth="1"/>
    <col min="9994" max="9994" width="5.44140625" style="161" bestFit="1" customWidth="1"/>
    <col min="9995" max="9995" width="5.44140625" style="161" customWidth="1"/>
    <col min="9996" max="9996" width="57.44140625" style="161" customWidth="1"/>
    <col min="9997" max="10240" width="9" style="161"/>
    <col min="10241" max="10242" width="3.21875" style="161" customWidth="1"/>
    <col min="10243" max="10243" width="28.33203125" style="161" customWidth="1"/>
    <col min="10244" max="10244" width="11.88671875" style="161" customWidth="1"/>
    <col min="10245" max="10245" width="12.88671875" style="161" customWidth="1"/>
    <col min="10246" max="10246" width="16.88671875" style="161" customWidth="1"/>
    <col min="10247" max="10247" width="16.109375" style="161" customWidth="1"/>
    <col min="10248" max="10248" width="2.77734375" style="161" customWidth="1"/>
    <col min="10249" max="10249" width="11.77734375" style="161" customWidth="1"/>
    <col min="10250" max="10250" width="5.44140625" style="161" bestFit="1" customWidth="1"/>
    <col min="10251" max="10251" width="5.44140625" style="161" customWidth="1"/>
    <col min="10252" max="10252" width="57.44140625" style="161" customWidth="1"/>
    <col min="10253" max="10496" width="9" style="161"/>
    <col min="10497" max="10498" width="3.21875" style="161" customWidth="1"/>
    <col min="10499" max="10499" width="28.33203125" style="161" customWidth="1"/>
    <col min="10500" max="10500" width="11.88671875" style="161" customWidth="1"/>
    <col min="10501" max="10501" width="12.88671875" style="161" customWidth="1"/>
    <col min="10502" max="10502" width="16.88671875" style="161" customWidth="1"/>
    <col min="10503" max="10503" width="16.109375" style="161" customWidth="1"/>
    <col min="10504" max="10504" width="2.77734375" style="161" customWidth="1"/>
    <col min="10505" max="10505" width="11.77734375" style="161" customWidth="1"/>
    <col min="10506" max="10506" width="5.44140625" style="161" bestFit="1" customWidth="1"/>
    <col min="10507" max="10507" width="5.44140625" style="161" customWidth="1"/>
    <col min="10508" max="10508" width="57.44140625" style="161" customWidth="1"/>
    <col min="10509" max="10752" width="9" style="161"/>
    <col min="10753" max="10754" width="3.21875" style="161" customWidth="1"/>
    <col min="10755" max="10755" width="28.33203125" style="161" customWidth="1"/>
    <col min="10756" max="10756" width="11.88671875" style="161" customWidth="1"/>
    <col min="10757" max="10757" width="12.88671875" style="161" customWidth="1"/>
    <col min="10758" max="10758" width="16.88671875" style="161" customWidth="1"/>
    <col min="10759" max="10759" width="16.109375" style="161" customWidth="1"/>
    <col min="10760" max="10760" width="2.77734375" style="161" customWidth="1"/>
    <col min="10761" max="10761" width="11.77734375" style="161" customWidth="1"/>
    <col min="10762" max="10762" width="5.44140625" style="161" bestFit="1" customWidth="1"/>
    <col min="10763" max="10763" width="5.44140625" style="161" customWidth="1"/>
    <col min="10764" max="10764" width="57.44140625" style="161" customWidth="1"/>
    <col min="10765" max="11008" width="9" style="161"/>
    <col min="11009" max="11010" width="3.21875" style="161" customWidth="1"/>
    <col min="11011" max="11011" width="28.33203125" style="161" customWidth="1"/>
    <col min="11012" max="11012" width="11.88671875" style="161" customWidth="1"/>
    <col min="11013" max="11013" width="12.88671875" style="161" customWidth="1"/>
    <col min="11014" max="11014" width="16.88671875" style="161" customWidth="1"/>
    <col min="11015" max="11015" width="16.109375" style="161" customWidth="1"/>
    <col min="11016" max="11016" width="2.77734375" style="161" customWidth="1"/>
    <col min="11017" max="11017" width="11.77734375" style="161" customWidth="1"/>
    <col min="11018" max="11018" width="5.44140625" style="161" bestFit="1" customWidth="1"/>
    <col min="11019" max="11019" width="5.44140625" style="161" customWidth="1"/>
    <col min="11020" max="11020" width="57.44140625" style="161" customWidth="1"/>
    <col min="11021" max="11264" width="9" style="161"/>
    <col min="11265" max="11266" width="3.21875" style="161" customWidth="1"/>
    <col min="11267" max="11267" width="28.33203125" style="161" customWidth="1"/>
    <col min="11268" max="11268" width="11.88671875" style="161" customWidth="1"/>
    <col min="11269" max="11269" width="12.88671875" style="161" customWidth="1"/>
    <col min="11270" max="11270" width="16.88671875" style="161" customWidth="1"/>
    <col min="11271" max="11271" width="16.109375" style="161" customWidth="1"/>
    <col min="11272" max="11272" width="2.77734375" style="161" customWidth="1"/>
    <col min="11273" max="11273" width="11.77734375" style="161" customWidth="1"/>
    <col min="11274" max="11274" width="5.44140625" style="161" bestFit="1" customWidth="1"/>
    <col min="11275" max="11275" width="5.44140625" style="161" customWidth="1"/>
    <col min="11276" max="11276" width="57.44140625" style="161" customWidth="1"/>
    <col min="11277" max="11520" width="9" style="161"/>
    <col min="11521" max="11522" width="3.21875" style="161" customWidth="1"/>
    <col min="11523" max="11523" width="28.33203125" style="161" customWidth="1"/>
    <col min="11524" max="11524" width="11.88671875" style="161" customWidth="1"/>
    <col min="11525" max="11525" width="12.88671875" style="161" customWidth="1"/>
    <col min="11526" max="11526" width="16.88671875" style="161" customWidth="1"/>
    <col min="11527" max="11527" width="16.109375" style="161" customWidth="1"/>
    <col min="11528" max="11528" width="2.77734375" style="161" customWidth="1"/>
    <col min="11529" max="11529" width="11.77734375" style="161" customWidth="1"/>
    <col min="11530" max="11530" width="5.44140625" style="161" bestFit="1" customWidth="1"/>
    <col min="11531" max="11531" width="5.44140625" style="161" customWidth="1"/>
    <col min="11532" max="11532" width="57.44140625" style="161" customWidth="1"/>
    <col min="11533" max="11776" width="9" style="161"/>
    <col min="11777" max="11778" width="3.21875" style="161" customWidth="1"/>
    <col min="11779" max="11779" width="28.33203125" style="161" customWidth="1"/>
    <col min="11780" max="11780" width="11.88671875" style="161" customWidth="1"/>
    <col min="11781" max="11781" width="12.88671875" style="161" customWidth="1"/>
    <col min="11782" max="11782" width="16.88671875" style="161" customWidth="1"/>
    <col min="11783" max="11783" width="16.109375" style="161" customWidth="1"/>
    <col min="11784" max="11784" width="2.77734375" style="161" customWidth="1"/>
    <col min="11785" max="11785" width="11.77734375" style="161" customWidth="1"/>
    <col min="11786" max="11786" width="5.44140625" style="161" bestFit="1" customWidth="1"/>
    <col min="11787" max="11787" width="5.44140625" style="161" customWidth="1"/>
    <col min="11788" max="11788" width="57.44140625" style="161" customWidth="1"/>
    <col min="11789" max="12032" width="9" style="161"/>
    <col min="12033" max="12034" width="3.21875" style="161" customWidth="1"/>
    <col min="12035" max="12035" width="28.33203125" style="161" customWidth="1"/>
    <col min="12036" max="12036" width="11.88671875" style="161" customWidth="1"/>
    <col min="12037" max="12037" width="12.88671875" style="161" customWidth="1"/>
    <col min="12038" max="12038" width="16.88671875" style="161" customWidth="1"/>
    <col min="12039" max="12039" width="16.109375" style="161" customWidth="1"/>
    <col min="12040" max="12040" width="2.77734375" style="161" customWidth="1"/>
    <col min="12041" max="12041" width="11.77734375" style="161" customWidth="1"/>
    <col min="12042" max="12042" width="5.44140625" style="161" bestFit="1" customWidth="1"/>
    <col min="12043" max="12043" width="5.44140625" style="161" customWidth="1"/>
    <col min="12044" max="12044" width="57.44140625" style="161" customWidth="1"/>
    <col min="12045" max="12288" width="9" style="161"/>
    <col min="12289" max="12290" width="3.21875" style="161" customWidth="1"/>
    <col min="12291" max="12291" width="28.33203125" style="161" customWidth="1"/>
    <col min="12292" max="12292" width="11.88671875" style="161" customWidth="1"/>
    <col min="12293" max="12293" width="12.88671875" style="161" customWidth="1"/>
    <col min="12294" max="12294" width="16.88671875" style="161" customWidth="1"/>
    <col min="12295" max="12295" width="16.109375" style="161" customWidth="1"/>
    <col min="12296" max="12296" width="2.77734375" style="161" customWidth="1"/>
    <col min="12297" max="12297" width="11.77734375" style="161" customWidth="1"/>
    <col min="12298" max="12298" width="5.44140625" style="161" bestFit="1" customWidth="1"/>
    <col min="12299" max="12299" width="5.44140625" style="161" customWidth="1"/>
    <col min="12300" max="12300" width="57.44140625" style="161" customWidth="1"/>
    <col min="12301" max="12544" width="9" style="161"/>
    <col min="12545" max="12546" width="3.21875" style="161" customWidth="1"/>
    <col min="12547" max="12547" width="28.33203125" style="161" customWidth="1"/>
    <col min="12548" max="12548" width="11.88671875" style="161" customWidth="1"/>
    <col min="12549" max="12549" width="12.88671875" style="161" customWidth="1"/>
    <col min="12550" max="12550" width="16.88671875" style="161" customWidth="1"/>
    <col min="12551" max="12551" width="16.109375" style="161" customWidth="1"/>
    <col min="12552" max="12552" width="2.77734375" style="161" customWidth="1"/>
    <col min="12553" max="12553" width="11.77734375" style="161" customWidth="1"/>
    <col min="12554" max="12554" width="5.44140625" style="161" bestFit="1" customWidth="1"/>
    <col min="12555" max="12555" width="5.44140625" style="161" customWidth="1"/>
    <col min="12556" max="12556" width="57.44140625" style="161" customWidth="1"/>
    <col min="12557" max="12800" width="9" style="161"/>
    <col min="12801" max="12802" width="3.21875" style="161" customWidth="1"/>
    <col min="12803" max="12803" width="28.33203125" style="161" customWidth="1"/>
    <col min="12804" max="12804" width="11.88671875" style="161" customWidth="1"/>
    <col min="12805" max="12805" width="12.88671875" style="161" customWidth="1"/>
    <col min="12806" max="12806" width="16.88671875" style="161" customWidth="1"/>
    <col min="12807" max="12807" width="16.109375" style="161" customWidth="1"/>
    <col min="12808" max="12808" width="2.77734375" style="161" customWidth="1"/>
    <col min="12809" max="12809" width="11.77734375" style="161" customWidth="1"/>
    <col min="12810" max="12810" width="5.44140625" style="161" bestFit="1" customWidth="1"/>
    <col min="12811" max="12811" width="5.44140625" style="161" customWidth="1"/>
    <col min="12812" max="12812" width="57.44140625" style="161" customWidth="1"/>
    <col min="12813" max="13056" width="9" style="161"/>
    <col min="13057" max="13058" width="3.21875" style="161" customWidth="1"/>
    <col min="13059" max="13059" width="28.33203125" style="161" customWidth="1"/>
    <col min="13060" max="13060" width="11.88671875" style="161" customWidth="1"/>
    <col min="13061" max="13061" width="12.88671875" style="161" customWidth="1"/>
    <col min="13062" max="13062" width="16.88671875" style="161" customWidth="1"/>
    <col min="13063" max="13063" width="16.109375" style="161" customWidth="1"/>
    <col min="13064" max="13064" width="2.77734375" style="161" customWidth="1"/>
    <col min="13065" max="13065" width="11.77734375" style="161" customWidth="1"/>
    <col min="13066" max="13066" width="5.44140625" style="161" bestFit="1" customWidth="1"/>
    <col min="13067" max="13067" width="5.44140625" style="161" customWidth="1"/>
    <col min="13068" max="13068" width="57.44140625" style="161" customWidth="1"/>
    <col min="13069" max="13312" width="9" style="161"/>
    <col min="13313" max="13314" width="3.21875" style="161" customWidth="1"/>
    <col min="13315" max="13315" width="28.33203125" style="161" customWidth="1"/>
    <col min="13316" max="13316" width="11.88671875" style="161" customWidth="1"/>
    <col min="13317" max="13317" width="12.88671875" style="161" customWidth="1"/>
    <col min="13318" max="13318" width="16.88671875" style="161" customWidth="1"/>
    <col min="13319" max="13319" width="16.109375" style="161" customWidth="1"/>
    <col min="13320" max="13320" width="2.77734375" style="161" customWidth="1"/>
    <col min="13321" max="13321" width="11.77734375" style="161" customWidth="1"/>
    <col min="13322" max="13322" width="5.44140625" style="161" bestFit="1" customWidth="1"/>
    <col min="13323" max="13323" width="5.44140625" style="161" customWidth="1"/>
    <col min="13324" max="13324" width="57.44140625" style="161" customWidth="1"/>
    <col min="13325" max="13568" width="9" style="161"/>
    <col min="13569" max="13570" width="3.21875" style="161" customWidth="1"/>
    <col min="13571" max="13571" width="28.33203125" style="161" customWidth="1"/>
    <col min="13572" max="13572" width="11.88671875" style="161" customWidth="1"/>
    <col min="13573" max="13573" width="12.88671875" style="161" customWidth="1"/>
    <col min="13574" max="13574" width="16.88671875" style="161" customWidth="1"/>
    <col min="13575" max="13575" width="16.109375" style="161" customWidth="1"/>
    <col min="13576" max="13576" width="2.77734375" style="161" customWidth="1"/>
    <col min="13577" max="13577" width="11.77734375" style="161" customWidth="1"/>
    <col min="13578" max="13578" width="5.44140625" style="161" bestFit="1" customWidth="1"/>
    <col min="13579" max="13579" width="5.44140625" style="161" customWidth="1"/>
    <col min="13580" max="13580" width="57.44140625" style="161" customWidth="1"/>
    <col min="13581" max="13824" width="9" style="161"/>
    <col min="13825" max="13826" width="3.21875" style="161" customWidth="1"/>
    <col min="13827" max="13827" width="28.33203125" style="161" customWidth="1"/>
    <col min="13828" max="13828" width="11.88671875" style="161" customWidth="1"/>
    <col min="13829" max="13829" width="12.88671875" style="161" customWidth="1"/>
    <col min="13830" max="13830" width="16.88671875" style="161" customWidth="1"/>
    <col min="13831" max="13831" width="16.109375" style="161" customWidth="1"/>
    <col min="13832" max="13832" width="2.77734375" style="161" customWidth="1"/>
    <col min="13833" max="13833" width="11.77734375" style="161" customWidth="1"/>
    <col min="13834" max="13834" width="5.44140625" style="161" bestFit="1" customWidth="1"/>
    <col min="13835" max="13835" width="5.44140625" style="161" customWidth="1"/>
    <col min="13836" max="13836" width="57.44140625" style="161" customWidth="1"/>
    <col min="13837" max="14080" width="9" style="161"/>
    <col min="14081" max="14082" width="3.21875" style="161" customWidth="1"/>
    <col min="14083" max="14083" width="28.33203125" style="161" customWidth="1"/>
    <col min="14084" max="14084" width="11.88671875" style="161" customWidth="1"/>
    <col min="14085" max="14085" width="12.88671875" style="161" customWidth="1"/>
    <col min="14086" max="14086" width="16.88671875" style="161" customWidth="1"/>
    <col min="14087" max="14087" width="16.109375" style="161" customWidth="1"/>
    <col min="14088" max="14088" width="2.77734375" style="161" customWidth="1"/>
    <col min="14089" max="14089" width="11.77734375" style="161" customWidth="1"/>
    <col min="14090" max="14090" width="5.44140625" style="161" bestFit="1" customWidth="1"/>
    <col min="14091" max="14091" width="5.44140625" style="161" customWidth="1"/>
    <col min="14092" max="14092" width="57.44140625" style="161" customWidth="1"/>
    <col min="14093" max="14336" width="9" style="161"/>
    <col min="14337" max="14338" width="3.21875" style="161" customWidth="1"/>
    <col min="14339" max="14339" width="28.33203125" style="161" customWidth="1"/>
    <col min="14340" max="14340" width="11.88671875" style="161" customWidth="1"/>
    <col min="14341" max="14341" width="12.88671875" style="161" customWidth="1"/>
    <col min="14342" max="14342" width="16.88671875" style="161" customWidth="1"/>
    <col min="14343" max="14343" width="16.109375" style="161" customWidth="1"/>
    <col min="14344" max="14344" width="2.77734375" style="161" customWidth="1"/>
    <col min="14345" max="14345" width="11.77734375" style="161" customWidth="1"/>
    <col min="14346" max="14346" width="5.44140625" style="161" bestFit="1" customWidth="1"/>
    <col min="14347" max="14347" width="5.44140625" style="161" customWidth="1"/>
    <col min="14348" max="14348" width="57.44140625" style="161" customWidth="1"/>
    <col min="14349" max="14592" width="9" style="161"/>
    <col min="14593" max="14594" width="3.21875" style="161" customWidth="1"/>
    <col min="14595" max="14595" width="28.33203125" style="161" customWidth="1"/>
    <col min="14596" max="14596" width="11.88671875" style="161" customWidth="1"/>
    <col min="14597" max="14597" width="12.88671875" style="161" customWidth="1"/>
    <col min="14598" max="14598" width="16.88671875" style="161" customWidth="1"/>
    <col min="14599" max="14599" width="16.109375" style="161" customWidth="1"/>
    <col min="14600" max="14600" width="2.77734375" style="161" customWidth="1"/>
    <col min="14601" max="14601" width="11.77734375" style="161" customWidth="1"/>
    <col min="14602" max="14602" width="5.44140625" style="161" bestFit="1" customWidth="1"/>
    <col min="14603" max="14603" width="5.44140625" style="161" customWidth="1"/>
    <col min="14604" max="14604" width="57.44140625" style="161" customWidth="1"/>
    <col min="14605" max="14848" width="9" style="161"/>
    <col min="14849" max="14850" width="3.21875" style="161" customWidth="1"/>
    <col min="14851" max="14851" width="28.33203125" style="161" customWidth="1"/>
    <col min="14852" max="14852" width="11.88671875" style="161" customWidth="1"/>
    <col min="14853" max="14853" width="12.88671875" style="161" customWidth="1"/>
    <col min="14854" max="14854" width="16.88671875" style="161" customWidth="1"/>
    <col min="14855" max="14855" width="16.109375" style="161" customWidth="1"/>
    <col min="14856" max="14856" width="2.77734375" style="161" customWidth="1"/>
    <col min="14857" max="14857" width="11.77734375" style="161" customWidth="1"/>
    <col min="14858" max="14858" width="5.44140625" style="161" bestFit="1" customWidth="1"/>
    <col min="14859" max="14859" width="5.44140625" style="161" customWidth="1"/>
    <col min="14860" max="14860" width="57.44140625" style="161" customWidth="1"/>
    <col min="14861" max="15104" width="9" style="161"/>
    <col min="15105" max="15106" width="3.21875" style="161" customWidth="1"/>
    <col min="15107" max="15107" width="28.33203125" style="161" customWidth="1"/>
    <col min="15108" max="15108" width="11.88671875" style="161" customWidth="1"/>
    <col min="15109" max="15109" width="12.88671875" style="161" customWidth="1"/>
    <col min="15110" max="15110" width="16.88671875" style="161" customWidth="1"/>
    <col min="15111" max="15111" width="16.109375" style="161" customWidth="1"/>
    <col min="15112" max="15112" width="2.77734375" style="161" customWidth="1"/>
    <col min="15113" max="15113" width="11.77734375" style="161" customWidth="1"/>
    <col min="15114" max="15114" width="5.44140625" style="161" bestFit="1" customWidth="1"/>
    <col min="15115" max="15115" width="5.44140625" style="161" customWidth="1"/>
    <col min="15116" max="15116" width="57.44140625" style="161" customWidth="1"/>
    <col min="15117" max="15360" width="9" style="161"/>
    <col min="15361" max="15362" width="3.21875" style="161" customWidth="1"/>
    <col min="15363" max="15363" width="28.33203125" style="161" customWidth="1"/>
    <col min="15364" max="15364" width="11.88671875" style="161" customWidth="1"/>
    <col min="15365" max="15365" width="12.88671875" style="161" customWidth="1"/>
    <col min="15366" max="15366" width="16.88671875" style="161" customWidth="1"/>
    <col min="15367" max="15367" width="16.109375" style="161" customWidth="1"/>
    <col min="15368" max="15368" width="2.77734375" style="161" customWidth="1"/>
    <col min="15369" max="15369" width="11.77734375" style="161" customWidth="1"/>
    <col min="15370" max="15370" width="5.44140625" style="161" bestFit="1" customWidth="1"/>
    <col min="15371" max="15371" width="5.44140625" style="161" customWidth="1"/>
    <col min="15372" max="15372" width="57.44140625" style="161" customWidth="1"/>
    <col min="15373" max="15616" width="9" style="161"/>
    <col min="15617" max="15618" width="3.21875" style="161" customWidth="1"/>
    <col min="15619" max="15619" width="28.33203125" style="161" customWidth="1"/>
    <col min="15620" max="15620" width="11.88671875" style="161" customWidth="1"/>
    <col min="15621" max="15621" width="12.88671875" style="161" customWidth="1"/>
    <col min="15622" max="15622" width="16.88671875" style="161" customWidth="1"/>
    <col min="15623" max="15623" width="16.109375" style="161" customWidth="1"/>
    <col min="15624" max="15624" width="2.77734375" style="161" customWidth="1"/>
    <col min="15625" max="15625" width="11.77734375" style="161" customWidth="1"/>
    <col min="15626" max="15626" width="5.44140625" style="161" bestFit="1" customWidth="1"/>
    <col min="15627" max="15627" width="5.44140625" style="161" customWidth="1"/>
    <col min="15628" max="15628" width="57.44140625" style="161" customWidth="1"/>
    <col min="15629" max="15872" width="9" style="161"/>
    <col min="15873" max="15874" width="3.21875" style="161" customWidth="1"/>
    <col min="15875" max="15875" width="28.33203125" style="161" customWidth="1"/>
    <col min="15876" max="15876" width="11.88671875" style="161" customWidth="1"/>
    <col min="15877" max="15877" width="12.88671875" style="161" customWidth="1"/>
    <col min="15878" max="15878" width="16.88671875" style="161" customWidth="1"/>
    <col min="15879" max="15879" width="16.109375" style="161" customWidth="1"/>
    <col min="15880" max="15880" width="2.77734375" style="161" customWidth="1"/>
    <col min="15881" max="15881" width="11.77734375" style="161" customWidth="1"/>
    <col min="15882" max="15882" width="5.44140625" style="161" bestFit="1" customWidth="1"/>
    <col min="15883" max="15883" width="5.44140625" style="161" customWidth="1"/>
    <col min="15884" max="15884" width="57.44140625" style="161" customWidth="1"/>
    <col min="15885" max="16128" width="9" style="161"/>
    <col min="16129" max="16130" width="3.21875" style="161" customWidth="1"/>
    <col min="16131" max="16131" width="28.33203125" style="161" customWidth="1"/>
    <col min="16132" max="16132" width="11.88671875" style="161" customWidth="1"/>
    <col min="16133" max="16133" width="12.88671875" style="161" customWidth="1"/>
    <col min="16134" max="16134" width="16.88671875" style="161" customWidth="1"/>
    <col min="16135" max="16135" width="16.109375" style="161" customWidth="1"/>
    <col min="16136" max="16136" width="2.77734375" style="161" customWidth="1"/>
    <col min="16137" max="16137" width="11.77734375" style="161" customWidth="1"/>
    <col min="16138" max="16138" width="5.44140625" style="161" bestFit="1" customWidth="1"/>
    <col min="16139" max="16139" width="5.44140625" style="161" customWidth="1"/>
    <col min="16140" max="16140" width="57.44140625" style="161" customWidth="1"/>
    <col min="16141" max="16384" width="9" style="161"/>
  </cols>
  <sheetData>
    <row r="1" spans="1:12" ht="21.75" customHeight="1">
      <c r="A1" s="164"/>
      <c r="B1" s="164"/>
      <c r="C1" s="164"/>
      <c r="D1" s="164"/>
      <c r="E1" s="164"/>
      <c r="F1" s="164"/>
      <c r="G1" s="164"/>
      <c r="H1" s="164"/>
    </row>
    <row r="2" spans="1:12" ht="22.5" customHeight="1">
      <c r="A2" s="164"/>
      <c r="B2" s="164"/>
      <c r="C2" s="164"/>
      <c r="D2" s="164"/>
      <c r="E2" s="164"/>
      <c r="F2" s="164"/>
      <c r="G2" s="164"/>
      <c r="H2" s="164"/>
    </row>
    <row r="3" spans="1:12" ht="21.75" customHeight="1">
      <c r="A3" s="1197" t="s">
        <v>662</v>
      </c>
      <c r="B3" s="1197"/>
      <c r="C3" s="1197"/>
      <c r="D3" s="1197"/>
      <c r="E3" s="1197"/>
      <c r="F3" s="1197"/>
      <c r="G3" s="1197"/>
      <c r="H3" s="164"/>
    </row>
    <row r="4" spans="1:12" ht="22.5" customHeight="1">
      <c r="A4" s="164"/>
      <c r="B4" s="164"/>
      <c r="C4" s="159"/>
      <c r="D4" s="159"/>
      <c r="E4" s="166"/>
      <c r="F4" s="164"/>
      <c r="G4" s="164"/>
      <c r="H4" s="164"/>
    </row>
    <row r="5" spans="1:12" ht="21" customHeight="1">
      <c r="A5" s="164" t="s">
        <v>187</v>
      </c>
      <c r="B5" s="164" t="s">
        <v>191</v>
      </c>
      <c r="D5" s="164"/>
      <c r="E5" s="164"/>
      <c r="F5" s="1"/>
      <c r="G5" s="164"/>
      <c r="H5" s="164"/>
      <c r="K5" s="1901"/>
      <c r="L5" s="1902"/>
    </row>
    <row r="6" spans="1:12" ht="24.75" customHeight="1">
      <c r="B6" s="1899" t="s">
        <v>192</v>
      </c>
      <c r="C6" s="1900"/>
      <c r="D6" s="1899" t="s">
        <v>193</v>
      </c>
      <c r="E6" s="1903"/>
      <c r="F6" s="1903"/>
      <c r="G6" s="1900"/>
      <c r="K6" s="1901"/>
      <c r="L6" s="1902"/>
    </row>
    <row r="7" spans="1:12" ht="24" customHeight="1">
      <c r="B7" s="1899"/>
      <c r="C7" s="1900"/>
      <c r="D7" s="1899"/>
      <c r="E7" s="1903"/>
      <c r="F7" s="1903"/>
      <c r="G7" s="1900"/>
      <c r="K7" s="1901"/>
      <c r="L7" s="1902"/>
    </row>
    <row r="8" spans="1:12" ht="24" customHeight="1">
      <c r="B8" s="1899"/>
      <c r="C8" s="1900"/>
      <c r="D8" s="1899"/>
      <c r="E8" s="1903"/>
      <c r="F8" s="1903"/>
      <c r="G8" s="1900"/>
      <c r="K8" s="1901"/>
      <c r="L8" s="1902"/>
    </row>
    <row r="9" spans="1:12" ht="24" customHeight="1">
      <c r="B9" s="1899"/>
      <c r="C9" s="1900"/>
      <c r="D9" s="1899"/>
      <c r="E9" s="1903"/>
      <c r="F9" s="1903"/>
      <c r="G9" s="1900"/>
      <c r="K9" s="1901"/>
      <c r="L9" s="1902"/>
    </row>
    <row r="10" spans="1:12" ht="24" customHeight="1">
      <c r="B10" s="1899"/>
      <c r="C10" s="1900"/>
      <c r="D10" s="1899"/>
      <c r="E10" s="1903"/>
      <c r="F10" s="1903"/>
      <c r="G10" s="1900"/>
      <c r="K10" s="1901"/>
      <c r="L10" s="1902"/>
    </row>
    <row r="11" spans="1:12" ht="24" customHeight="1">
      <c r="B11" s="1899"/>
      <c r="C11" s="1900"/>
      <c r="D11" s="1899"/>
      <c r="E11" s="1903"/>
      <c r="F11" s="1903"/>
      <c r="G11" s="1900"/>
      <c r="K11" s="1901"/>
      <c r="L11" s="1902"/>
    </row>
    <row r="12" spans="1:12" ht="24" customHeight="1">
      <c r="B12" s="1899"/>
      <c r="C12" s="1900"/>
      <c r="D12" s="1899"/>
      <c r="E12" s="1903"/>
      <c r="F12" s="1903"/>
      <c r="G12" s="1900"/>
      <c r="K12" s="1901"/>
      <c r="L12" s="1902"/>
    </row>
    <row r="13" spans="1:12" ht="24" customHeight="1">
      <c r="B13" s="1899"/>
      <c r="C13" s="1900"/>
      <c r="D13" s="1899"/>
      <c r="E13" s="1903"/>
      <c r="F13" s="1903"/>
      <c r="G13" s="1900"/>
      <c r="K13" s="1901"/>
      <c r="L13" s="1902"/>
    </row>
    <row r="14" spans="1:12" ht="21" customHeight="1">
      <c r="A14" s="164"/>
      <c r="B14" s="164"/>
      <c r="C14" s="164"/>
      <c r="D14" s="164"/>
      <c r="E14" s="164"/>
      <c r="F14" s="1"/>
      <c r="G14" s="164"/>
      <c r="H14" s="164"/>
      <c r="K14" s="1901"/>
      <c r="L14" s="1902"/>
    </row>
    <row r="15" spans="1:12" ht="27" customHeight="1">
      <c r="A15" s="164" t="s">
        <v>188</v>
      </c>
      <c r="B15" s="164" t="s">
        <v>615</v>
      </c>
      <c r="D15" s="164"/>
      <c r="E15" s="168"/>
      <c r="F15" s="164"/>
      <c r="G15" s="5"/>
      <c r="H15" s="176"/>
      <c r="I15" s="167"/>
      <c r="L15" s="196"/>
    </row>
    <row r="16" spans="1:12" ht="11.25" customHeight="1">
      <c r="A16" s="164"/>
      <c r="B16" s="1904" t="s">
        <v>157</v>
      </c>
      <c r="C16" s="1904"/>
      <c r="D16" s="967" t="s">
        <v>747</v>
      </c>
      <c r="E16" s="968" t="s">
        <v>746</v>
      </c>
      <c r="F16" s="1908"/>
      <c r="G16" s="1909"/>
      <c r="H16" s="164"/>
      <c r="L16" s="161"/>
    </row>
    <row r="17" spans="1:12" ht="12" customHeight="1" thickBot="1">
      <c r="A17" s="164"/>
      <c r="B17" s="1904"/>
      <c r="C17" s="1904"/>
      <c r="D17" s="178" t="s">
        <v>330</v>
      </c>
      <c r="E17" s="178" t="s">
        <v>330</v>
      </c>
      <c r="F17" s="1910"/>
      <c r="G17" s="1911"/>
      <c r="H17" s="164"/>
      <c r="L17" s="161"/>
    </row>
    <row r="18" spans="1:12" ht="24" customHeight="1" thickTop="1">
      <c r="A18" s="164"/>
      <c r="B18" s="1907"/>
      <c r="C18" s="1907"/>
      <c r="D18" s="199"/>
      <c r="E18" s="195"/>
      <c r="F18" s="1899"/>
      <c r="G18" s="1900"/>
      <c r="H18" s="164"/>
    </row>
    <row r="19" spans="1:12" ht="24.75" customHeight="1">
      <c r="A19" s="164"/>
      <c r="B19" s="1907"/>
      <c r="C19" s="1907"/>
      <c r="D19" s="199"/>
      <c r="E19" s="195"/>
      <c r="F19" s="1899"/>
      <c r="G19" s="1900"/>
      <c r="H19" s="164"/>
    </row>
    <row r="20" spans="1:12" ht="23.25" customHeight="1">
      <c r="A20" s="164"/>
      <c r="B20" s="1907"/>
      <c r="C20" s="1907"/>
      <c r="D20" s="199"/>
      <c r="E20" s="195"/>
      <c r="F20" s="1899"/>
      <c r="G20" s="1900"/>
      <c r="H20" s="164"/>
    </row>
    <row r="21" spans="1:12" ht="24.75" customHeight="1">
      <c r="A21" s="164"/>
      <c r="B21" s="1899"/>
      <c r="C21" s="1900"/>
      <c r="D21" s="172"/>
      <c r="E21" s="964"/>
      <c r="F21" s="1899"/>
      <c r="G21" s="1900"/>
      <c r="H21" s="164"/>
      <c r="K21" s="361"/>
    </row>
    <row r="22" spans="1:12" ht="24.75" customHeight="1">
      <c r="A22" s="164"/>
      <c r="B22" s="1893"/>
      <c r="C22" s="1893"/>
      <c r="D22" s="172"/>
      <c r="E22" s="195"/>
      <c r="F22" s="1899"/>
      <c r="G22" s="1900"/>
      <c r="H22" s="164"/>
      <c r="K22" s="361"/>
    </row>
    <row r="23" spans="1:12" ht="24.75" customHeight="1">
      <c r="A23" s="164"/>
      <c r="B23" s="1893"/>
      <c r="C23" s="1893"/>
      <c r="D23" s="172"/>
      <c r="E23" s="195"/>
      <c r="F23" s="1899"/>
      <c r="G23" s="1900"/>
      <c r="H23" s="164"/>
    </row>
    <row r="24" spans="1:12" ht="24" customHeight="1">
      <c r="A24" s="164"/>
      <c r="B24" s="1893"/>
      <c r="C24" s="1893"/>
      <c r="D24" s="172"/>
      <c r="E24" s="195"/>
      <c r="F24" s="1899"/>
      <c r="G24" s="1900"/>
      <c r="H24" s="164"/>
    </row>
    <row r="25" spans="1:12" ht="23.25" customHeight="1">
      <c r="A25" s="164"/>
      <c r="B25" s="1904" t="s">
        <v>163</v>
      </c>
      <c r="C25" s="1904"/>
      <c r="D25" s="172">
        <f>'様式9-7'!D17</f>
        <v>0</v>
      </c>
      <c r="E25" s="172" t="e">
        <f>'様式9-7'!E17</f>
        <v>#DIV/0!</v>
      </c>
      <c r="F25" s="1899"/>
      <c r="G25" s="1900"/>
      <c r="H25" s="164"/>
    </row>
    <row r="26" spans="1:12" ht="27" customHeight="1">
      <c r="A26" s="164"/>
      <c r="B26" s="164"/>
      <c r="C26" s="189"/>
      <c r="D26" s="189"/>
      <c r="F26" s="200"/>
      <c r="G26" s="164"/>
      <c r="H26" s="164"/>
    </row>
    <row r="27" spans="1:12" ht="27" customHeight="1">
      <c r="A27" s="164" t="s">
        <v>194</v>
      </c>
      <c r="B27" s="164" t="s">
        <v>616</v>
      </c>
      <c r="E27" s="164"/>
      <c r="F27" s="164"/>
      <c r="G27" s="164"/>
      <c r="H27" s="164"/>
    </row>
    <row r="28" spans="1:12" ht="12" customHeight="1">
      <c r="B28" s="1893" t="s">
        <v>157</v>
      </c>
      <c r="C28" s="1893"/>
      <c r="D28" s="1905" t="s">
        <v>190</v>
      </c>
      <c r="E28" s="197" t="s">
        <v>161</v>
      </c>
      <c r="F28" s="197" t="s">
        <v>162</v>
      </c>
      <c r="G28" s="1905" t="s">
        <v>155</v>
      </c>
      <c r="H28" s="164"/>
    </row>
    <row r="29" spans="1:12" ht="12" customHeight="1">
      <c r="B29" s="1893"/>
      <c r="C29" s="1893"/>
      <c r="D29" s="1906"/>
      <c r="E29" s="198" t="s">
        <v>195</v>
      </c>
      <c r="F29" s="198" t="s">
        <v>195</v>
      </c>
      <c r="G29" s="1906"/>
      <c r="H29" s="164"/>
    </row>
    <row r="30" spans="1:12" ht="24" customHeight="1">
      <c r="B30" s="1895"/>
      <c r="C30" s="1896"/>
      <c r="D30" s="195"/>
      <c r="E30" s="195"/>
      <c r="F30" s="195"/>
      <c r="G30" s="201"/>
      <c r="H30" s="164"/>
    </row>
    <row r="31" spans="1:12" customFormat="1" ht="24" customHeight="1">
      <c r="A31" s="161"/>
      <c r="B31" s="1897"/>
      <c r="C31" s="1898"/>
      <c r="D31" s="202"/>
      <c r="E31" s="202"/>
      <c r="F31" s="202"/>
      <c r="G31" s="203"/>
      <c r="H31" s="164"/>
      <c r="J31" s="161"/>
      <c r="K31" s="192"/>
      <c r="L31" s="204"/>
    </row>
    <row r="32" spans="1:12" ht="24" customHeight="1">
      <c r="B32" s="1899"/>
      <c r="C32" s="1900"/>
      <c r="D32" s="195"/>
      <c r="E32" s="195"/>
      <c r="F32" s="195"/>
      <c r="G32" s="195"/>
      <c r="H32" s="164"/>
    </row>
    <row r="33" spans="1:12" ht="24" customHeight="1">
      <c r="B33" s="1899"/>
      <c r="C33" s="1900"/>
      <c r="D33" s="195"/>
      <c r="E33" s="195"/>
      <c r="F33" s="195"/>
      <c r="G33" s="195"/>
      <c r="H33" s="164"/>
    </row>
    <row r="34" spans="1:12" ht="24" customHeight="1">
      <c r="B34" s="1899"/>
      <c r="C34" s="1900"/>
      <c r="D34" s="195"/>
      <c r="E34" s="195"/>
      <c r="F34" s="195"/>
      <c r="G34" s="195"/>
      <c r="H34" s="164"/>
      <c r="K34" s="361"/>
    </row>
    <row r="35" spans="1:12" ht="22.5" customHeight="1">
      <c r="B35" s="1899"/>
      <c r="C35" s="1900"/>
      <c r="D35" s="195"/>
      <c r="E35" s="195"/>
      <c r="F35" s="195"/>
      <c r="G35" s="195"/>
      <c r="H35" s="164"/>
    </row>
    <row r="36" spans="1:12" ht="24" customHeight="1">
      <c r="B36" s="1899"/>
      <c r="C36" s="1900"/>
      <c r="D36" s="195"/>
      <c r="E36" s="195"/>
      <c r="F36" s="195"/>
      <c r="G36" s="195"/>
      <c r="H36" s="164"/>
    </row>
    <row r="37" spans="1:12" ht="24.75" customHeight="1">
      <c r="B37" s="1893" t="s">
        <v>163</v>
      </c>
      <c r="C37" s="1893"/>
      <c r="D37" s="194" t="s">
        <v>196</v>
      </c>
      <c r="E37" s="194" t="s">
        <v>196</v>
      </c>
      <c r="F37" s="195">
        <f>SUM(F30:F36)</f>
        <v>0</v>
      </c>
      <c r="G37" s="195"/>
      <c r="H37" s="164"/>
    </row>
    <row r="38" spans="1:12">
      <c r="A38" s="164"/>
      <c r="B38" s="164"/>
      <c r="C38" s="205"/>
      <c r="D38" s="205"/>
      <c r="E38" s="164"/>
      <c r="F38" s="164"/>
      <c r="G38" s="164"/>
      <c r="H38" s="164"/>
    </row>
    <row r="39" spans="1:12" customFormat="1" ht="21" customHeight="1">
      <c r="A39" s="164"/>
      <c r="B39" s="164"/>
      <c r="C39" s="164"/>
      <c r="D39" s="164"/>
      <c r="E39" s="164"/>
      <c r="F39" s="164"/>
      <c r="G39" s="164"/>
      <c r="H39" s="164"/>
      <c r="K39" s="206"/>
      <c r="L39" s="204"/>
    </row>
    <row r="40" spans="1:12" customFormat="1" ht="21" customHeight="1">
      <c r="A40" s="164" t="s">
        <v>189</v>
      </c>
      <c r="B40" s="164" t="s">
        <v>309</v>
      </c>
      <c r="C40" s="164"/>
      <c r="D40" s="164"/>
      <c r="E40" s="164"/>
      <c r="F40" s="164"/>
      <c r="G40" s="164"/>
      <c r="H40" s="164"/>
      <c r="K40" s="206"/>
      <c r="L40" s="204"/>
    </row>
    <row r="41" spans="1:12" customFormat="1" ht="21" customHeight="1">
      <c r="A41" s="164"/>
      <c r="B41" s="164" t="s">
        <v>197</v>
      </c>
      <c r="C41" s="164"/>
      <c r="D41" s="164"/>
      <c r="E41" s="164"/>
      <c r="F41" s="164"/>
      <c r="G41" s="164"/>
      <c r="H41" s="164"/>
      <c r="K41" s="206"/>
      <c r="L41" s="204"/>
    </row>
    <row r="42" spans="1:12" customFormat="1" ht="21" customHeight="1">
      <c r="A42" s="164"/>
      <c r="B42" s="164" t="s">
        <v>198</v>
      </c>
      <c r="C42" s="164"/>
      <c r="D42" s="164"/>
      <c r="E42" s="164"/>
      <c r="F42" s="164"/>
      <c r="G42" s="164"/>
      <c r="H42" s="164"/>
      <c r="K42" s="206"/>
      <c r="L42" s="204"/>
    </row>
    <row r="43" spans="1:12" customFormat="1" ht="21" customHeight="1">
      <c r="A43" s="164"/>
      <c r="B43" s="164" t="s">
        <v>199</v>
      </c>
      <c r="C43" s="164"/>
      <c r="D43" s="164"/>
      <c r="E43" s="164"/>
      <c r="F43" s="164"/>
      <c r="G43" s="164"/>
      <c r="H43" s="164"/>
      <c r="K43" s="206"/>
      <c r="L43" s="204"/>
    </row>
    <row r="44" spans="1:12" ht="14.4">
      <c r="A44" s="1894" t="s">
        <v>780</v>
      </c>
      <c r="B44" s="1894"/>
      <c r="C44" s="1894"/>
      <c r="D44" s="1894"/>
      <c r="E44" s="1894"/>
      <c r="F44" s="1894"/>
      <c r="G44" s="1894"/>
      <c r="H44" s="164"/>
    </row>
    <row r="45" spans="1:12">
      <c r="A45" s="164"/>
      <c r="B45" s="164"/>
      <c r="C45" s="164"/>
      <c r="D45" s="164"/>
      <c r="E45" s="164"/>
      <c r="F45" s="164"/>
      <c r="G45" s="375" t="str">
        <f>様式7!$F$4</f>
        <v>○○○○○○○○○○○ＥＳＣＯ事業</v>
      </c>
      <c r="H45" s="164"/>
    </row>
  </sheetData>
  <mergeCells count="49">
    <mergeCell ref="F16:G17"/>
    <mergeCell ref="B22:C22"/>
    <mergeCell ref="F18:G18"/>
    <mergeCell ref="F19:G19"/>
    <mergeCell ref="F20:G20"/>
    <mergeCell ref="F21:G21"/>
    <mergeCell ref="B11:C11"/>
    <mergeCell ref="B12:C12"/>
    <mergeCell ref="B13:C13"/>
    <mergeCell ref="B21:C21"/>
    <mergeCell ref="B19:C19"/>
    <mergeCell ref="B20:C20"/>
    <mergeCell ref="B18:C18"/>
    <mergeCell ref="B16:C17"/>
    <mergeCell ref="B23:C23"/>
    <mergeCell ref="B24:C24"/>
    <mergeCell ref="B25:C25"/>
    <mergeCell ref="B28:C29"/>
    <mergeCell ref="F22:G22"/>
    <mergeCell ref="D28:D29"/>
    <mergeCell ref="G28:G29"/>
    <mergeCell ref="F23:G23"/>
    <mergeCell ref="F24:G24"/>
    <mergeCell ref="F25:G25"/>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37:C37"/>
    <mergeCell ref="A44:G44"/>
    <mergeCell ref="B30:C30"/>
    <mergeCell ref="B31:C31"/>
    <mergeCell ref="B32:C32"/>
    <mergeCell ref="B33:C33"/>
    <mergeCell ref="B35:C35"/>
    <mergeCell ref="B36:C36"/>
    <mergeCell ref="B34:C34"/>
  </mergeCells>
  <phoneticPr fontId="5"/>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I37"/>
  <sheetViews>
    <sheetView view="pageBreakPreview" zoomScaleNormal="100" zoomScaleSheetLayoutView="100" workbookViewId="0">
      <selection activeCell="H32" sqref="H32"/>
    </sheetView>
  </sheetViews>
  <sheetFormatPr defaultRowHeight="13.2"/>
  <cols>
    <col min="1" max="1" width="3.21875" style="161" customWidth="1"/>
    <col min="2" max="2" width="30.6640625" style="161" customWidth="1"/>
    <col min="3" max="4" width="15.6640625" style="161" customWidth="1"/>
    <col min="5" max="5" width="35" style="161" customWidth="1"/>
    <col min="6" max="7" width="9.77734375" style="161" customWidth="1"/>
    <col min="8" max="8" width="10.109375" style="161" customWidth="1"/>
    <col min="9" max="9" width="11.77734375" style="161" customWidth="1"/>
    <col min="10" max="257" width="9" style="161"/>
    <col min="258" max="258" width="3.21875" style="161" customWidth="1"/>
    <col min="259" max="259" width="30.6640625" style="161" customWidth="1"/>
    <col min="260" max="260" width="15.6640625" style="161" customWidth="1"/>
    <col min="261" max="261" width="50.6640625" style="161" customWidth="1"/>
    <col min="262" max="263" width="9.77734375" style="161" customWidth="1"/>
    <col min="264" max="264" width="10.109375" style="161" customWidth="1"/>
    <col min="265" max="265" width="11.77734375" style="161" customWidth="1"/>
    <col min="266" max="513" width="9" style="161"/>
    <col min="514" max="514" width="3.21875" style="161" customWidth="1"/>
    <col min="515" max="515" width="30.6640625" style="161" customWidth="1"/>
    <col min="516" max="516" width="15.6640625" style="161" customWidth="1"/>
    <col min="517" max="517" width="50.6640625" style="161" customWidth="1"/>
    <col min="518" max="519" width="9.77734375" style="161" customWidth="1"/>
    <col min="520" max="520" width="10.109375" style="161" customWidth="1"/>
    <col min="521" max="521" width="11.77734375" style="161" customWidth="1"/>
    <col min="522" max="769" width="9" style="161"/>
    <col min="770" max="770" width="3.21875" style="161" customWidth="1"/>
    <col min="771" max="771" width="30.6640625" style="161" customWidth="1"/>
    <col min="772" max="772" width="15.6640625" style="161" customWidth="1"/>
    <col min="773" max="773" width="50.6640625" style="161" customWidth="1"/>
    <col min="774" max="775" width="9.77734375" style="161" customWidth="1"/>
    <col min="776" max="776" width="10.109375" style="161" customWidth="1"/>
    <col min="777" max="777" width="11.77734375" style="161" customWidth="1"/>
    <col min="778" max="1025" width="9" style="161"/>
    <col min="1026" max="1026" width="3.21875" style="161" customWidth="1"/>
    <col min="1027" max="1027" width="30.6640625" style="161" customWidth="1"/>
    <col min="1028" max="1028" width="15.6640625" style="161" customWidth="1"/>
    <col min="1029" max="1029" width="50.6640625" style="161" customWidth="1"/>
    <col min="1030" max="1031" width="9.77734375" style="161" customWidth="1"/>
    <col min="1032" max="1032" width="10.109375" style="161" customWidth="1"/>
    <col min="1033" max="1033" width="11.77734375" style="161" customWidth="1"/>
    <col min="1034" max="1281" width="9" style="161"/>
    <col min="1282" max="1282" width="3.21875" style="161" customWidth="1"/>
    <col min="1283" max="1283" width="30.6640625" style="161" customWidth="1"/>
    <col min="1284" max="1284" width="15.6640625" style="161" customWidth="1"/>
    <col min="1285" max="1285" width="50.6640625" style="161" customWidth="1"/>
    <col min="1286" max="1287" width="9.77734375" style="161" customWidth="1"/>
    <col min="1288" max="1288" width="10.109375" style="161" customWidth="1"/>
    <col min="1289" max="1289" width="11.77734375" style="161" customWidth="1"/>
    <col min="1290" max="1537" width="9" style="161"/>
    <col min="1538" max="1538" width="3.21875" style="161" customWidth="1"/>
    <col min="1539" max="1539" width="30.6640625" style="161" customWidth="1"/>
    <col min="1540" max="1540" width="15.6640625" style="161" customWidth="1"/>
    <col min="1541" max="1541" width="50.6640625" style="161" customWidth="1"/>
    <col min="1542" max="1543" width="9.77734375" style="161" customWidth="1"/>
    <col min="1544" max="1544" width="10.109375" style="161" customWidth="1"/>
    <col min="1545" max="1545" width="11.77734375" style="161" customWidth="1"/>
    <col min="1546" max="1793" width="9" style="161"/>
    <col min="1794" max="1794" width="3.21875" style="161" customWidth="1"/>
    <col min="1795" max="1795" width="30.6640625" style="161" customWidth="1"/>
    <col min="1796" max="1796" width="15.6640625" style="161" customWidth="1"/>
    <col min="1797" max="1797" width="50.6640625" style="161" customWidth="1"/>
    <col min="1798" max="1799" width="9.77734375" style="161" customWidth="1"/>
    <col min="1800" max="1800" width="10.109375" style="161" customWidth="1"/>
    <col min="1801" max="1801" width="11.77734375" style="161" customWidth="1"/>
    <col min="1802" max="2049" width="9" style="161"/>
    <col min="2050" max="2050" width="3.21875" style="161" customWidth="1"/>
    <col min="2051" max="2051" width="30.6640625" style="161" customWidth="1"/>
    <col min="2052" max="2052" width="15.6640625" style="161" customWidth="1"/>
    <col min="2053" max="2053" width="50.6640625" style="161" customWidth="1"/>
    <col min="2054" max="2055" width="9.77734375" style="161" customWidth="1"/>
    <col min="2056" max="2056" width="10.109375" style="161" customWidth="1"/>
    <col min="2057" max="2057" width="11.77734375" style="161" customWidth="1"/>
    <col min="2058" max="2305" width="9" style="161"/>
    <col min="2306" max="2306" width="3.21875" style="161" customWidth="1"/>
    <col min="2307" max="2307" width="30.6640625" style="161" customWidth="1"/>
    <col min="2308" max="2308" width="15.6640625" style="161" customWidth="1"/>
    <col min="2309" max="2309" width="50.6640625" style="161" customWidth="1"/>
    <col min="2310" max="2311" width="9.77734375" style="161" customWidth="1"/>
    <col min="2312" max="2312" width="10.109375" style="161" customWidth="1"/>
    <col min="2313" max="2313" width="11.77734375" style="161" customWidth="1"/>
    <col min="2314" max="2561" width="9" style="161"/>
    <col min="2562" max="2562" width="3.21875" style="161" customWidth="1"/>
    <col min="2563" max="2563" width="30.6640625" style="161" customWidth="1"/>
    <col min="2564" max="2564" width="15.6640625" style="161" customWidth="1"/>
    <col min="2565" max="2565" width="50.6640625" style="161" customWidth="1"/>
    <col min="2566" max="2567" width="9.77734375" style="161" customWidth="1"/>
    <col min="2568" max="2568" width="10.109375" style="161" customWidth="1"/>
    <col min="2569" max="2569" width="11.77734375" style="161" customWidth="1"/>
    <col min="2570" max="2817" width="9" style="161"/>
    <col min="2818" max="2818" width="3.21875" style="161" customWidth="1"/>
    <col min="2819" max="2819" width="30.6640625" style="161" customWidth="1"/>
    <col min="2820" max="2820" width="15.6640625" style="161" customWidth="1"/>
    <col min="2821" max="2821" width="50.6640625" style="161" customWidth="1"/>
    <col min="2822" max="2823" width="9.77734375" style="161" customWidth="1"/>
    <col min="2824" max="2824" width="10.109375" style="161" customWidth="1"/>
    <col min="2825" max="2825" width="11.77734375" style="161" customWidth="1"/>
    <col min="2826" max="3073" width="9" style="161"/>
    <col min="3074" max="3074" width="3.21875" style="161" customWidth="1"/>
    <col min="3075" max="3075" width="30.6640625" style="161" customWidth="1"/>
    <col min="3076" max="3076" width="15.6640625" style="161" customWidth="1"/>
    <col min="3077" max="3077" width="50.6640625" style="161" customWidth="1"/>
    <col min="3078" max="3079" width="9.77734375" style="161" customWidth="1"/>
    <col min="3080" max="3080" width="10.109375" style="161" customWidth="1"/>
    <col min="3081" max="3081" width="11.77734375" style="161" customWidth="1"/>
    <col min="3082" max="3329" width="9" style="161"/>
    <col min="3330" max="3330" width="3.21875" style="161" customWidth="1"/>
    <col min="3331" max="3331" width="30.6640625" style="161" customWidth="1"/>
    <col min="3332" max="3332" width="15.6640625" style="161" customWidth="1"/>
    <col min="3333" max="3333" width="50.6640625" style="161" customWidth="1"/>
    <col min="3334" max="3335" width="9.77734375" style="161" customWidth="1"/>
    <col min="3336" max="3336" width="10.109375" style="161" customWidth="1"/>
    <col min="3337" max="3337" width="11.77734375" style="161" customWidth="1"/>
    <col min="3338" max="3585" width="9" style="161"/>
    <col min="3586" max="3586" width="3.21875" style="161" customWidth="1"/>
    <col min="3587" max="3587" width="30.6640625" style="161" customWidth="1"/>
    <col min="3588" max="3588" width="15.6640625" style="161" customWidth="1"/>
    <col min="3589" max="3589" width="50.6640625" style="161" customWidth="1"/>
    <col min="3590" max="3591" width="9.77734375" style="161" customWidth="1"/>
    <col min="3592" max="3592" width="10.109375" style="161" customWidth="1"/>
    <col min="3593" max="3593" width="11.77734375" style="161" customWidth="1"/>
    <col min="3594" max="3841" width="9" style="161"/>
    <col min="3842" max="3842" width="3.21875" style="161" customWidth="1"/>
    <col min="3843" max="3843" width="30.6640625" style="161" customWidth="1"/>
    <col min="3844" max="3844" width="15.6640625" style="161" customWidth="1"/>
    <col min="3845" max="3845" width="50.6640625" style="161" customWidth="1"/>
    <col min="3846" max="3847" width="9.77734375" style="161" customWidth="1"/>
    <col min="3848" max="3848" width="10.109375" style="161" customWidth="1"/>
    <col min="3849" max="3849" width="11.77734375" style="161" customWidth="1"/>
    <col min="3850" max="4097" width="9" style="161"/>
    <col min="4098" max="4098" width="3.21875" style="161" customWidth="1"/>
    <col min="4099" max="4099" width="30.6640625" style="161" customWidth="1"/>
    <col min="4100" max="4100" width="15.6640625" style="161" customWidth="1"/>
    <col min="4101" max="4101" width="50.6640625" style="161" customWidth="1"/>
    <col min="4102" max="4103" width="9.77734375" style="161" customWidth="1"/>
    <col min="4104" max="4104" width="10.109375" style="161" customWidth="1"/>
    <col min="4105" max="4105" width="11.77734375" style="161" customWidth="1"/>
    <col min="4106" max="4353" width="9" style="161"/>
    <col min="4354" max="4354" width="3.21875" style="161" customWidth="1"/>
    <col min="4355" max="4355" width="30.6640625" style="161" customWidth="1"/>
    <col min="4356" max="4356" width="15.6640625" style="161" customWidth="1"/>
    <col min="4357" max="4357" width="50.6640625" style="161" customWidth="1"/>
    <col min="4358" max="4359" width="9.77734375" style="161" customWidth="1"/>
    <col min="4360" max="4360" width="10.109375" style="161" customWidth="1"/>
    <col min="4361" max="4361" width="11.77734375" style="161" customWidth="1"/>
    <col min="4362" max="4609" width="9" style="161"/>
    <col min="4610" max="4610" width="3.21875" style="161" customWidth="1"/>
    <col min="4611" max="4611" width="30.6640625" style="161" customWidth="1"/>
    <col min="4612" max="4612" width="15.6640625" style="161" customWidth="1"/>
    <col min="4613" max="4613" width="50.6640625" style="161" customWidth="1"/>
    <col min="4614" max="4615" width="9.77734375" style="161" customWidth="1"/>
    <col min="4616" max="4616" width="10.109375" style="161" customWidth="1"/>
    <col min="4617" max="4617" width="11.77734375" style="161" customWidth="1"/>
    <col min="4618" max="4865" width="9" style="161"/>
    <col min="4866" max="4866" width="3.21875" style="161" customWidth="1"/>
    <col min="4867" max="4867" width="30.6640625" style="161" customWidth="1"/>
    <col min="4868" max="4868" width="15.6640625" style="161" customWidth="1"/>
    <col min="4869" max="4869" width="50.6640625" style="161" customWidth="1"/>
    <col min="4870" max="4871" width="9.77734375" style="161" customWidth="1"/>
    <col min="4872" max="4872" width="10.109375" style="161" customWidth="1"/>
    <col min="4873" max="4873" width="11.77734375" style="161" customWidth="1"/>
    <col min="4874" max="5121" width="9" style="161"/>
    <col min="5122" max="5122" width="3.21875" style="161" customWidth="1"/>
    <col min="5123" max="5123" width="30.6640625" style="161" customWidth="1"/>
    <col min="5124" max="5124" width="15.6640625" style="161" customWidth="1"/>
    <col min="5125" max="5125" width="50.6640625" style="161" customWidth="1"/>
    <col min="5126" max="5127" width="9.77734375" style="161" customWidth="1"/>
    <col min="5128" max="5128" width="10.109375" style="161" customWidth="1"/>
    <col min="5129" max="5129" width="11.77734375" style="161" customWidth="1"/>
    <col min="5130" max="5377" width="9" style="161"/>
    <col min="5378" max="5378" width="3.21875" style="161" customWidth="1"/>
    <col min="5379" max="5379" width="30.6640625" style="161" customWidth="1"/>
    <col min="5380" max="5380" width="15.6640625" style="161" customWidth="1"/>
    <col min="5381" max="5381" width="50.6640625" style="161" customWidth="1"/>
    <col min="5382" max="5383" width="9.77734375" style="161" customWidth="1"/>
    <col min="5384" max="5384" width="10.109375" style="161" customWidth="1"/>
    <col min="5385" max="5385" width="11.77734375" style="161" customWidth="1"/>
    <col min="5386" max="5633" width="9" style="161"/>
    <col min="5634" max="5634" width="3.21875" style="161" customWidth="1"/>
    <col min="5635" max="5635" width="30.6640625" style="161" customWidth="1"/>
    <col min="5636" max="5636" width="15.6640625" style="161" customWidth="1"/>
    <col min="5637" max="5637" width="50.6640625" style="161" customWidth="1"/>
    <col min="5638" max="5639" width="9.77734375" style="161" customWidth="1"/>
    <col min="5640" max="5640" width="10.109375" style="161" customWidth="1"/>
    <col min="5641" max="5641" width="11.77734375" style="161" customWidth="1"/>
    <col min="5642" max="5889" width="9" style="161"/>
    <col min="5890" max="5890" width="3.21875" style="161" customWidth="1"/>
    <col min="5891" max="5891" width="30.6640625" style="161" customWidth="1"/>
    <col min="5892" max="5892" width="15.6640625" style="161" customWidth="1"/>
    <col min="5893" max="5893" width="50.6640625" style="161" customWidth="1"/>
    <col min="5894" max="5895" width="9.77734375" style="161" customWidth="1"/>
    <col min="5896" max="5896" width="10.109375" style="161" customWidth="1"/>
    <col min="5897" max="5897" width="11.77734375" style="161" customWidth="1"/>
    <col min="5898" max="6145" width="9" style="161"/>
    <col min="6146" max="6146" width="3.21875" style="161" customWidth="1"/>
    <col min="6147" max="6147" width="30.6640625" style="161" customWidth="1"/>
    <col min="6148" max="6148" width="15.6640625" style="161" customWidth="1"/>
    <col min="6149" max="6149" width="50.6640625" style="161" customWidth="1"/>
    <col min="6150" max="6151" width="9.77734375" style="161" customWidth="1"/>
    <col min="6152" max="6152" width="10.109375" style="161" customWidth="1"/>
    <col min="6153" max="6153" width="11.77734375" style="161" customWidth="1"/>
    <col min="6154" max="6401" width="9" style="161"/>
    <col min="6402" max="6402" width="3.21875" style="161" customWidth="1"/>
    <col min="6403" max="6403" width="30.6640625" style="161" customWidth="1"/>
    <col min="6404" max="6404" width="15.6640625" style="161" customWidth="1"/>
    <col min="6405" max="6405" width="50.6640625" style="161" customWidth="1"/>
    <col min="6406" max="6407" width="9.77734375" style="161" customWidth="1"/>
    <col min="6408" max="6408" width="10.109375" style="161" customWidth="1"/>
    <col min="6409" max="6409" width="11.77734375" style="161" customWidth="1"/>
    <col min="6410" max="6657" width="9" style="161"/>
    <col min="6658" max="6658" width="3.21875" style="161" customWidth="1"/>
    <col min="6659" max="6659" width="30.6640625" style="161" customWidth="1"/>
    <col min="6660" max="6660" width="15.6640625" style="161" customWidth="1"/>
    <col min="6661" max="6661" width="50.6640625" style="161" customWidth="1"/>
    <col min="6662" max="6663" width="9.77734375" style="161" customWidth="1"/>
    <col min="6664" max="6664" width="10.109375" style="161" customWidth="1"/>
    <col min="6665" max="6665" width="11.77734375" style="161" customWidth="1"/>
    <col min="6666" max="6913" width="9" style="161"/>
    <col min="6914" max="6914" width="3.21875" style="161" customWidth="1"/>
    <col min="6915" max="6915" width="30.6640625" style="161" customWidth="1"/>
    <col min="6916" max="6916" width="15.6640625" style="161" customWidth="1"/>
    <col min="6917" max="6917" width="50.6640625" style="161" customWidth="1"/>
    <col min="6918" max="6919" width="9.77734375" style="161" customWidth="1"/>
    <col min="6920" max="6920" width="10.109375" style="161" customWidth="1"/>
    <col min="6921" max="6921" width="11.77734375" style="161" customWidth="1"/>
    <col min="6922" max="7169" width="9" style="161"/>
    <col min="7170" max="7170" width="3.21875" style="161" customWidth="1"/>
    <col min="7171" max="7171" width="30.6640625" style="161" customWidth="1"/>
    <col min="7172" max="7172" width="15.6640625" style="161" customWidth="1"/>
    <col min="7173" max="7173" width="50.6640625" style="161" customWidth="1"/>
    <col min="7174" max="7175" width="9.77734375" style="161" customWidth="1"/>
    <col min="7176" max="7176" width="10.109375" style="161" customWidth="1"/>
    <col min="7177" max="7177" width="11.77734375" style="161" customWidth="1"/>
    <col min="7178" max="7425" width="9" style="161"/>
    <col min="7426" max="7426" width="3.21875" style="161" customWidth="1"/>
    <col min="7427" max="7427" width="30.6640625" style="161" customWidth="1"/>
    <col min="7428" max="7428" width="15.6640625" style="161" customWidth="1"/>
    <col min="7429" max="7429" width="50.6640625" style="161" customWidth="1"/>
    <col min="7430" max="7431" width="9.77734375" style="161" customWidth="1"/>
    <col min="7432" max="7432" width="10.109375" style="161" customWidth="1"/>
    <col min="7433" max="7433" width="11.77734375" style="161" customWidth="1"/>
    <col min="7434" max="7681" width="9" style="161"/>
    <col min="7682" max="7682" width="3.21875" style="161" customWidth="1"/>
    <col min="7683" max="7683" width="30.6640625" style="161" customWidth="1"/>
    <col min="7684" max="7684" width="15.6640625" style="161" customWidth="1"/>
    <col min="7685" max="7685" width="50.6640625" style="161" customWidth="1"/>
    <col min="7686" max="7687" width="9.77734375" style="161" customWidth="1"/>
    <col min="7688" max="7688" width="10.109375" style="161" customWidth="1"/>
    <col min="7689" max="7689" width="11.77734375" style="161" customWidth="1"/>
    <col min="7690" max="7937" width="9" style="161"/>
    <col min="7938" max="7938" width="3.21875" style="161" customWidth="1"/>
    <col min="7939" max="7939" width="30.6640625" style="161" customWidth="1"/>
    <col min="7940" max="7940" width="15.6640625" style="161" customWidth="1"/>
    <col min="7941" max="7941" width="50.6640625" style="161" customWidth="1"/>
    <col min="7942" max="7943" width="9.77734375" style="161" customWidth="1"/>
    <col min="7944" max="7944" width="10.109375" style="161" customWidth="1"/>
    <col min="7945" max="7945" width="11.77734375" style="161" customWidth="1"/>
    <col min="7946" max="8193" width="9" style="161"/>
    <col min="8194" max="8194" width="3.21875" style="161" customWidth="1"/>
    <col min="8195" max="8195" width="30.6640625" style="161" customWidth="1"/>
    <col min="8196" max="8196" width="15.6640625" style="161" customWidth="1"/>
    <col min="8197" max="8197" width="50.6640625" style="161" customWidth="1"/>
    <col min="8198" max="8199" width="9.77734375" style="161" customWidth="1"/>
    <col min="8200" max="8200" width="10.109375" style="161" customWidth="1"/>
    <col min="8201" max="8201" width="11.77734375" style="161" customWidth="1"/>
    <col min="8202" max="8449" width="9" style="161"/>
    <col min="8450" max="8450" width="3.21875" style="161" customWidth="1"/>
    <col min="8451" max="8451" width="30.6640625" style="161" customWidth="1"/>
    <col min="8452" max="8452" width="15.6640625" style="161" customWidth="1"/>
    <col min="8453" max="8453" width="50.6640625" style="161" customWidth="1"/>
    <col min="8454" max="8455" width="9.77734375" style="161" customWidth="1"/>
    <col min="8456" max="8456" width="10.109375" style="161" customWidth="1"/>
    <col min="8457" max="8457" width="11.77734375" style="161" customWidth="1"/>
    <col min="8458" max="8705" width="9" style="161"/>
    <col min="8706" max="8706" width="3.21875" style="161" customWidth="1"/>
    <col min="8707" max="8707" width="30.6640625" style="161" customWidth="1"/>
    <col min="8708" max="8708" width="15.6640625" style="161" customWidth="1"/>
    <col min="8709" max="8709" width="50.6640625" style="161" customWidth="1"/>
    <col min="8710" max="8711" width="9.77734375" style="161" customWidth="1"/>
    <col min="8712" max="8712" width="10.109375" style="161" customWidth="1"/>
    <col min="8713" max="8713" width="11.77734375" style="161" customWidth="1"/>
    <col min="8714" max="8961" width="9" style="161"/>
    <col min="8962" max="8962" width="3.21875" style="161" customWidth="1"/>
    <col min="8963" max="8963" width="30.6640625" style="161" customWidth="1"/>
    <col min="8964" max="8964" width="15.6640625" style="161" customWidth="1"/>
    <col min="8965" max="8965" width="50.6640625" style="161" customWidth="1"/>
    <col min="8966" max="8967" width="9.77734375" style="161" customWidth="1"/>
    <col min="8968" max="8968" width="10.109375" style="161" customWidth="1"/>
    <col min="8969" max="8969" width="11.77734375" style="161" customWidth="1"/>
    <col min="8970" max="9217" width="9" style="161"/>
    <col min="9218" max="9218" width="3.21875" style="161" customWidth="1"/>
    <col min="9219" max="9219" width="30.6640625" style="161" customWidth="1"/>
    <col min="9220" max="9220" width="15.6640625" style="161" customWidth="1"/>
    <col min="9221" max="9221" width="50.6640625" style="161" customWidth="1"/>
    <col min="9222" max="9223" width="9.77734375" style="161" customWidth="1"/>
    <col min="9224" max="9224" width="10.109375" style="161" customWidth="1"/>
    <col min="9225" max="9225" width="11.77734375" style="161" customWidth="1"/>
    <col min="9226" max="9473" width="9" style="161"/>
    <col min="9474" max="9474" width="3.21875" style="161" customWidth="1"/>
    <col min="9475" max="9475" width="30.6640625" style="161" customWidth="1"/>
    <col min="9476" max="9476" width="15.6640625" style="161" customWidth="1"/>
    <col min="9477" max="9477" width="50.6640625" style="161" customWidth="1"/>
    <col min="9478" max="9479" width="9.77734375" style="161" customWidth="1"/>
    <col min="9480" max="9480" width="10.109375" style="161" customWidth="1"/>
    <col min="9481" max="9481" width="11.77734375" style="161" customWidth="1"/>
    <col min="9482" max="9729" width="9" style="161"/>
    <col min="9730" max="9730" width="3.21875" style="161" customWidth="1"/>
    <col min="9731" max="9731" width="30.6640625" style="161" customWidth="1"/>
    <col min="9732" max="9732" width="15.6640625" style="161" customWidth="1"/>
    <col min="9733" max="9733" width="50.6640625" style="161" customWidth="1"/>
    <col min="9734" max="9735" width="9.77734375" style="161" customWidth="1"/>
    <col min="9736" max="9736" width="10.109375" style="161" customWidth="1"/>
    <col min="9737" max="9737" width="11.77734375" style="161" customWidth="1"/>
    <col min="9738" max="9985" width="9" style="161"/>
    <col min="9986" max="9986" width="3.21875" style="161" customWidth="1"/>
    <col min="9987" max="9987" width="30.6640625" style="161" customWidth="1"/>
    <col min="9988" max="9988" width="15.6640625" style="161" customWidth="1"/>
    <col min="9989" max="9989" width="50.6640625" style="161" customWidth="1"/>
    <col min="9990" max="9991" width="9.77734375" style="161" customWidth="1"/>
    <col min="9992" max="9992" width="10.109375" style="161" customWidth="1"/>
    <col min="9993" max="9993" width="11.77734375" style="161" customWidth="1"/>
    <col min="9994" max="10241" width="9" style="161"/>
    <col min="10242" max="10242" width="3.21875" style="161" customWidth="1"/>
    <col min="10243" max="10243" width="30.6640625" style="161" customWidth="1"/>
    <col min="10244" max="10244" width="15.6640625" style="161" customWidth="1"/>
    <col min="10245" max="10245" width="50.6640625" style="161" customWidth="1"/>
    <col min="10246" max="10247" width="9.77734375" style="161" customWidth="1"/>
    <col min="10248" max="10248" width="10.109375" style="161" customWidth="1"/>
    <col min="10249" max="10249" width="11.77734375" style="161" customWidth="1"/>
    <col min="10250" max="10497" width="9" style="161"/>
    <col min="10498" max="10498" width="3.21875" style="161" customWidth="1"/>
    <col min="10499" max="10499" width="30.6640625" style="161" customWidth="1"/>
    <col min="10500" max="10500" width="15.6640625" style="161" customWidth="1"/>
    <col min="10501" max="10501" width="50.6640625" style="161" customWidth="1"/>
    <col min="10502" max="10503" width="9.77734375" style="161" customWidth="1"/>
    <col min="10504" max="10504" width="10.109375" style="161" customWidth="1"/>
    <col min="10505" max="10505" width="11.77734375" style="161" customWidth="1"/>
    <col min="10506" max="10753" width="9" style="161"/>
    <col min="10754" max="10754" width="3.21875" style="161" customWidth="1"/>
    <col min="10755" max="10755" width="30.6640625" style="161" customWidth="1"/>
    <col min="10756" max="10756" width="15.6640625" style="161" customWidth="1"/>
    <col min="10757" max="10757" width="50.6640625" style="161" customWidth="1"/>
    <col min="10758" max="10759" width="9.77734375" style="161" customWidth="1"/>
    <col min="10760" max="10760" width="10.109375" style="161" customWidth="1"/>
    <col min="10761" max="10761" width="11.77734375" style="161" customWidth="1"/>
    <col min="10762" max="11009" width="9" style="161"/>
    <col min="11010" max="11010" width="3.21875" style="161" customWidth="1"/>
    <col min="11011" max="11011" width="30.6640625" style="161" customWidth="1"/>
    <col min="11012" max="11012" width="15.6640625" style="161" customWidth="1"/>
    <col min="11013" max="11013" width="50.6640625" style="161" customWidth="1"/>
    <col min="11014" max="11015" width="9.77734375" style="161" customWidth="1"/>
    <col min="11016" max="11016" width="10.109375" style="161" customWidth="1"/>
    <col min="11017" max="11017" width="11.77734375" style="161" customWidth="1"/>
    <col min="11018" max="11265" width="9" style="161"/>
    <col min="11266" max="11266" width="3.21875" style="161" customWidth="1"/>
    <col min="11267" max="11267" width="30.6640625" style="161" customWidth="1"/>
    <col min="11268" max="11268" width="15.6640625" style="161" customWidth="1"/>
    <col min="11269" max="11269" width="50.6640625" style="161" customWidth="1"/>
    <col min="11270" max="11271" width="9.77734375" style="161" customWidth="1"/>
    <col min="11272" max="11272" width="10.109375" style="161" customWidth="1"/>
    <col min="11273" max="11273" width="11.77734375" style="161" customWidth="1"/>
    <col min="11274" max="11521" width="9" style="161"/>
    <col min="11522" max="11522" width="3.21875" style="161" customWidth="1"/>
    <col min="11523" max="11523" width="30.6640625" style="161" customWidth="1"/>
    <col min="11524" max="11524" width="15.6640625" style="161" customWidth="1"/>
    <col min="11525" max="11525" width="50.6640625" style="161" customWidth="1"/>
    <col min="11526" max="11527" width="9.77734375" style="161" customWidth="1"/>
    <col min="11528" max="11528" width="10.109375" style="161" customWidth="1"/>
    <col min="11529" max="11529" width="11.77734375" style="161" customWidth="1"/>
    <col min="11530" max="11777" width="9" style="161"/>
    <col min="11778" max="11778" width="3.21875" style="161" customWidth="1"/>
    <col min="11779" max="11779" width="30.6640625" style="161" customWidth="1"/>
    <col min="11780" max="11780" width="15.6640625" style="161" customWidth="1"/>
    <col min="11781" max="11781" width="50.6640625" style="161" customWidth="1"/>
    <col min="11782" max="11783" width="9.77734375" style="161" customWidth="1"/>
    <col min="11784" max="11784" width="10.109375" style="161" customWidth="1"/>
    <col min="11785" max="11785" width="11.77734375" style="161" customWidth="1"/>
    <col min="11786" max="12033" width="9" style="161"/>
    <col min="12034" max="12034" width="3.21875" style="161" customWidth="1"/>
    <col min="12035" max="12035" width="30.6640625" style="161" customWidth="1"/>
    <col min="12036" max="12036" width="15.6640625" style="161" customWidth="1"/>
    <col min="12037" max="12037" width="50.6640625" style="161" customWidth="1"/>
    <col min="12038" max="12039" width="9.77734375" style="161" customWidth="1"/>
    <col min="12040" max="12040" width="10.109375" style="161" customWidth="1"/>
    <col min="12041" max="12041" width="11.77734375" style="161" customWidth="1"/>
    <col min="12042" max="12289" width="9" style="161"/>
    <col min="12290" max="12290" width="3.21875" style="161" customWidth="1"/>
    <col min="12291" max="12291" width="30.6640625" style="161" customWidth="1"/>
    <col min="12292" max="12292" width="15.6640625" style="161" customWidth="1"/>
    <col min="12293" max="12293" width="50.6640625" style="161" customWidth="1"/>
    <col min="12294" max="12295" width="9.77734375" style="161" customWidth="1"/>
    <col min="12296" max="12296" width="10.109375" style="161" customWidth="1"/>
    <col min="12297" max="12297" width="11.77734375" style="161" customWidth="1"/>
    <col min="12298" max="12545" width="9" style="161"/>
    <col min="12546" max="12546" width="3.21875" style="161" customWidth="1"/>
    <col min="12547" max="12547" width="30.6640625" style="161" customWidth="1"/>
    <col min="12548" max="12548" width="15.6640625" style="161" customWidth="1"/>
    <col min="12549" max="12549" width="50.6640625" style="161" customWidth="1"/>
    <col min="12550" max="12551" width="9.77734375" style="161" customWidth="1"/>
    <col min="12552" max="12552" width="10.109375" style="161" customWidth="1"/>
    <col min="12553" max="12553" width="11.77734375" style="161" customWidth="1"/>
    <col min="12554" max="12801" width="9" style="161"/>
    <col min="12802" max="12802" width="3.21875" style="161" customWidth="1"/>
    <col min="12803" max="12803" width="30.6640625" style="161" customWidth="1"/>
    <col min="12804" max="12804" width="15.6640625" style="161" customWidth="1"/>
    <col min="12805" max="12805" width="50.6640625" style="161" customWidth="1"/>
    <col min="12806" max="12807" width="9.77734375" style="161" customWidth="1"/>
    <col min="12808" max="12808" width="10.109375" style="161" customWidth="1"/>
    <col min="12809" max="12809" width="11.77734375" style="161" customWidth="1"/>
    <col min="12810" max="13057" width="9" style="161"/>
    <col min="13058" max="13058" width="3.21875" style="161" customWidth="1"/>
    <col min="13059" max="13059" width="30.6640625" style="161" customWidth="1"/>
    <col min="13060" max="13060" width="15.6640625" style="161" customWidth="1"/>
    <col min="13061" max="13061" width="50.6640625" style="161" customWidth="1"/>
    <col min="13062" max="13063" width="9.77734375" style="161" customWidth="1"/>
    <col min="13064" max="13064" width="10.109375" style="161" customWidth="1"/>
    <col min="13065" max="13065" width="11.77734375" style="161" customWidth="1"/>
    <col min="13066" max="13313" width="9" style="161"/>
    <col min="13314" max="13314" width="3.21875" style="161" customWidth="1"/>
    <col min="13315" max="13315" width="30.6640625" style="161" customWidth="1"/>
    <col min="13316" max="13316" width="15.6640625" style="161" customWidth="1"/>
    <col min="13317" max="13317" width="50.6640625" style="161" customWidth="1"/>
    <col min="13318" max="13319" width="9.77734375" style="161" customWidth="1"/>
    <col min="13320" max="13320" width="10.109375" style="161" customWidth="1"/>
    <col min="13321" max="13321" width="11.77734375" style="161" customWidth="1"/>
    <col min="13322" max="13569" width="9" style="161"/>
    <col min="13570" max="13570" width="3.21875" style="161" customWidth="1"/>
    <col min="13571" max="13571" width="30.6640625" style="161" customWidth="1"/>
    <col min="13572" max="13572" width="15.6640625" style="161" customWidth="1"/>
    <col min="13573" max="13573" width="50.6640625" style="161" customWidth="1"/>
    <col min="13574" max="13575" width="9.77734375" style="161" customWidth="1"/>
    <col min="13576" max="13576" width="10.109375" style="161" customWidth="1"/>
    <col min="13577" max="13577" width="11.77734375" style="161" customWidth="1"/>
    <col min="13578" max="13825" width="9" style="161"/>
    <col min="13826" max="13826" width="3.21875" style="161" customWidth="1"/>
    <col min="13827" max="13827" width="30.6640625" style="161" customWidth="1"/>
    <col min="13828" max="13828" width="15.6640625" style="161" customWidth="1"/>
    <col min="13829" max="13829" width="50.6640625" style="161" customWidth="1"/>
    <col min="13830" max="13831" width="9.77734375" style="161" customWidth="1"/>
    <col min="13832" max="13832" width="10.109375" style="161" customWidth="1"/>
    <col min="13833" max="13833" width="11.77734375" style="161" customWidth="1"/>
    <col min="13834" max="14081" width="9" style="161"/>
    <col min="14082" max="14082" width="3.21875" style="161" customWidth="1"/>
    <col min="14083" max="14083" width="30.6640625" style="161" customWidth="1"/>
    <col min="14084" max="14084" width="15.6640625" style="161" customWidth="1"/>
    <col min="14085" max="14085" width="50.6640625" style="161" customWidth="1"/>
    <col min="14086" max="14087" width="9.77734375" style="161" customWidth="1"/>
    <col min="14088" max="14088" width="10.109375" style="161" customWidth="1"/>
    <col min="14089" max="14089" width="11.77734375" style="161" customWidth="1"/>
    <col min="14090" max="14337" width="9" style="161"/>
    <col min="14338" max="14338" width="3.21875" style="161" customWidth="1"/>
    <col min="14339" max="14339" width="30.6640625" style="161" customWidth="1"/>
    <col min="14340" max="14340" width="15.6640625" style="161" customWidth="1"/>
    <col min="14341" max="14341" width="50.6640625" style="161" customWidth="1"/>
    <col min="14342" max="14343" width="9.77734375" style="161" customWidth="1"/>
    <col min="14344" max="14344" width="10.109375" style="161" customWidth="1"/>
    <col min="14345" max="14345" width="11.77734375" style="161" customWidth="1"/>
    <col min="14346" max="14593" width="9" style="161"/>
    <col min="14594" max="14594" width="3.21875" style="161" customWidth="1"/>
    <col min="14595" max="14595" width="30.6640625" style="161" customWidth="1"/>
    <col min="14596" max="14596" width="15.6640625" style="161" customWidth="1"/>
    <col min="14597" max="14597" width="50.6640625" style="161" customWidth="1"/>
    <col min="14598" max="14599" width="9.77734375" style="161" customWidth="1"/>
    <col min="14600" max="14600" width="10.109375" style="161" customWidth="1"/>
    <col min="14601" max="14601" width="11.77734375" style="161" customWidth="1"/>
    <col min="14602" max="14849" width="9" style="161"/>
    <col min="14850" max="14850" width="3.21875" style="161" customWidth="1"/>
    <col min="14851" max="14851" width="30.6640625" style="161" customWidth="1"/>
    <col min="14852" max="14852" width="15.6640625" style="161" customWidth="1"/>
    <col min="14853" max="14853" width="50.6640625" style="161" customWidth="1"/>
    <col min="14854" max="14855" width="9.77734375" style="161" customWidth="1"/>
    <col min="14856" max="14856" width="10.109375" style="161" customWidth="1"/>
    <col min="14857" max="14857" width="11.77734375" style="161" customWidth="1"/>
    <col min="14858" max="15105" width="9" style="161"/>
    <col min="15106" max="15106" width="3.21875" style="161" customWidth="1"/>
    <col min="15107" max="15107" width="30.6640625" style="161" customWidth="1"/>
    <col min="15108" max="15108" width="15.6640625" style="161" customWidth="1"/>
    <col min="15109" max="15109" width="50.6640625" style="161" customWidth="1"/>
    <col min="15110" max="15111" width="9.77734375" style="161" customWidth="1"/>
    <col min="15112" max="15112" width="10.109375" style="161" customWidth="1"/>
    <col min="15113" max="15113" width="11.77734375" style="161" customWidth="1"/>
    <col min="15114" max="15361" width="9" style="161"/>
    <col min="15362" max="15362" width="3.21875" style="161" customWidth="1"/>
    <col min="15363" max="15363" width="30.6640625" style="161" customWidth="1"/>
    <col min="15364" max="15364" width="15.6640625" style="161" customWidth="1"/>
    <col min="15365" max="15365" width="50.6640625" style="161" customWidth="1"/>
    <col min="15366" max="15367" width="9.77734375" style="161" customWidth="1"/>
    <col min="15368" max="15368" width="10.109375" style="161" customWidth="1"/>
    <col min="15369" max="15369" width="11.77734375" style="161" customWidth="1"/>
    <col min="15370" max="15617" width="9" style="161"/>
    <col min="15618" max="15618" width="3.21875" style="161" customWidth="1"/>
    <col min="15619" max="15619" width="30.6640625" style="161" customWidth="1"/>
    <col min="15620" max="15620" width="15.6640625" style="161" customWidth="1"/>
    <col min="15621" max="15621" width="50.6640625" style="161" customWidth="1"/>
    <col min="15622" max="15623" width="9.77734375" style="161" customWidth="1"/>
    <col min="15624" max="15624" width="10.109375" style="161" customWidth="1"/>
    <col min="15625" max="15625" width="11.77734375" style="161" customWidth="1"/>
    <col min="15626" max="15873" width="9" style="161"/>
    <col min="15874" max="15874" width="3.21875" style="161" customWidth="1"/>
    <col min="15875" max="15875" width="30.6640625" style="161" customWidth="1"/>
    <col min="15876" max="15876" width="15.6640625" style="161" customWidth="1"/>
    <col min="15877" max="15877" width="50.6640625" style="161" customWidth="1"/>
    <col min="15878" max="15879" width="9.77734375" style="161" customWidth="1"/>
    <col min="15880" max="15880" width="10.109375" style="161" customWidth="1"/>
    <col min="15881" max="15881" width="11.77734375" style="161" customWidth="1"/>
    <col min="15882" max="16129" width="9" style="161"/>
    <col min="16130" max="16130" width="3.21875" style="161" customWidth="1"/>
    <col min="16131" max="16131" width="30.6640625" style="161" customWidth="1"/>
    <col min="16132" max="16132" width="15.6640625" style="161" customWidth="1"/>
    <col min="16133" max="16133" width="50.6640625" style="161" customWidth="1"/>
    <col min="16134" max="16135" width="9.77734375" style="161" customWidth="1"/>
    <col min="16136" max="16136" width="10.109375" style="161" customWidth="1"/>
    <col min="16137" max="16137" width="11.77734375" style="161" customWidth="1"/>
    <col min="16138" max="16384" width="9" style="161"/>
  </cols>
  <sheetData>
    <row r="1" spans="1:9" ht="22.5" customHeight="1">
      <c r="E1" s="164"/>
    </row>
    <row r="2" spans="1:9" ht="22.5" customHeight="1">
      <c r="B2" s="164"/>
      <c r="C2" s="164"/>
      <c r="D2" s="164"/>
      <c r="E2" s="164"/>
    </row>
    <row r="3" spans="1:9" ht="21" customHeight="1">
      <c r="A3" s="164"/>
      <c r="B3" s="159" t="s">
        <v>298</v>
      </c>
      <c r="C3" s="166"/>
      <c r="D3" s="166"/>
      <c r="E3" s="164"/>
    </row>
    <row r="4" spans="1:9" ht="23.25" customHeight="1">
      <c r="A4" s="164"/>
      <c r="B4" s="159"/>
      <c r="C4" s="166"/>
      <c r="D4" s="166"/>
      <c r="E4" s="164"/>
    </row>
    <row r="5" spans="1:9" ht="23.25" customHeight="1">
      <c r="A5" s="164"/>
      <c r="B5" s="159"/>
      <c r="C5" s="166"/>
      <c r="D5" s="166"/>
      <c r="E5" s="164"/>
    </row>
    <row r="6" spans="1:9" ht="22.5" customHeight="1">
      <c r="A6" s="161" t="s">
        <v>187</v>
      </c>
      <c r="B6" s="161" t="s">
        <v>158</v>
      </c>
      <c r="C6" s="191"/>
      <c r="D6" s="191"/>
      <c r="E6" s="1"/>
    </row>
    <row r="7" spans="1:9" ht="22.5" customHeight="1">
      <c r="B7" s="345" t="s">
        <v>632</v>
      </c>
    </row>
    <row r="8" spans="1:9" ht="21" customHeight="1">
      <c r="B8" s="346" t="s">
        <v>292</v>
      </c>
      <c r="C8" s="164"/>
      <c r="D8" s="164"/>
      <c r="E8" s="124"/>
    </row>
    <row r="9" spans="1:9" ht="21" customHeight="1">
      <c r="B9" s="346"/>
      <c r="C9" s="164"/>
      <c r="D9" s="164"/>
      <c r="E9" s="124"/>
    </row>
    <row r="10" spans="1:9" ht="21.75" customHeight="1">
      <c r="B10" s="160"/>
      <c r="C10" s="164"/>
      <c r="D10" s="164"/>
      <c r="E10" s="150"/>
    </row>
    <row r="11" spans="1:9" ht="23.25" customHeight="1" thickBot="1">
      <c r="A11" s="161" t="s">
        <v>188</v>
      </c>
      <c r="B11" s="161" t="s">
        <v>617</v>
      </c>
      <c r="F11" s="77"/>
      <c r="G11" s="77"/>
      <c r="H11" s="167"/>
      <c r="I11" s="167"/>
    </row>
    <row r="12" spans="1:9">
      <c r="B12" s="1912" t="s">
        <v>157</v>
      </c>
      <c r="C12" s="965" t="s">
        <v>748</v>
      </c>
      <c r="D12" s="965" t="s">
        <v>746</v>
      </c>
      <c r="E12" s="1914" t="s">
        <v>155</v>
      </c>
    </row>
    <row r="13" spans="1:9" ht="15" thickBot="1">
      <c r="B13" s="1913"/>
      <c r="C13" s="178" t="s">
        <v>330</v>
      </c>
      <c r="D13" s="178" t="s">
        <v>330</v>
      </c>
      <c r="E13" s="1915"/>
    </row>
    <row r="14" spans="1:9" ht="30" customHeight="1" thickTop="1">
      <c r="B14" s="183"/>
      <c r="C14" s="348"/>
      <c r="D14" s="348"/>
      <c r="E14" s="179"/>
    </row>
    <row r="15" spans="1:9" ht="30.75" customHeight="1">
      <c r="B15" s="341"/>
      <c r="C15" s="349"/>
      <c r="D15" s="966"/>
      <c r="E15" s="342"/>
    </row>
    <row r="16" spans="1:9" ht="30.75" customHeight="1">
      <c r="B16" s="341"/>
      <c r="C16" s="349"/>
      <c r="D16" s="966"/>
      <c r="E16" s="342"/>
    </row>
    <row r="17" spans="1:8" ht="30.75" customHeight="1">
      <c r="B17" s="182"/>
      <c r="C17" s="350"/>
      <c r="D17" s="350"/>
      <c r="E17" s="181"/>
    </row>
    <row r="18" spans="1:8" ht="29.25" customHeight="1">
      <c r="B18" s="171"/>
      <c r="C18" s="351"/>
      <c r="D18" s="351"/>
      <c r="E18" s="180"/>
    </row>
    <row r="19" spans="1:8" ht="28.5" customHeight="1">
      <c r="B19" s="341"/>
      <c r="C19" s="349"/>
      <c r="D19" s="966"/>
      <c r="E19" s="342"/>
    </row>
    <row r="20" spans="1:8" ht="30.75" customHeight="1">
      <c r="B20" s="341"/>
      <c r="C20" s="349"/>
      <c r="D20" s="966"/>
      <c r="E20" s="342"/>
    </row>
    <row r="21" spans="1:8" ht="30.75" customHeight="1">
      <c r="B21" s="182"/>
      <c r="C21" s="350"/>
      <c r="D21" s="350"/>
      <c r="E21" s="181"/>
    </row>
    <row r="22" spans="1:8" ht="30" customHeight="1">
      <c r="B22" s="171"/>
      <c r="C22" s="351"/>
      <c r="D22" s="351"/>
      <c r="E22" s="180"/>
    </row>
    <row r="23" spans="1:8" ht="30" customHeight="1">
      <c r="B23" s="171"/>
      <c r="C23" s="351"/>
      <c r="D23" s="351"/>
      <c r="E23" s="342"/>
    </row>
    <row r="24" spans="1:8" ht="30.75" customHeight="1" thickBot="1">
      <c r="B24" s="347"/>
      <c r="C24" s="352"/>
      <c r="D24" s="352"/>
      <c r="E24" s="179"/>
    </row>
    <row r="25" spans="1:8" ht="30" customHeight="1" thickTop="1" thickBot="1">
      <c r="B25" s="344" t="s">
        <v>331</v>
      </c>
      <c r="C25" s="353">
        <f>'様式9-7'!D18</f>
        <v>0</v>
      </c>
      <c r="D25" s="353" t="e">
        <f>'様式9-7'!E18</f>
        <v>#DIV/0!</v>
      </c>
      <c r="E25" s="184"/>
    </row>
    <row r="26" spans="1:8" ht="18.75" customHeight="1">
      <c r="B26" s="303" t="s">
        <v>299</v>
      </c>
      <c r="E26" s="343"/>
    </row>
    <row r="27" spans="1:8" ht="22.5" customHeight="1">
      <c r="B27" s="303" t="s">
        <v>300</v>
      </c>
    </row>
    <row r="28" spans="1:8" ht="22.5" customHeight="1">
      <c r="B28" s="303"/>
    </row>
    <row r="29" spans="1:8" customFormat="1" ht="22.5" customHeight="1">
      <c r="A29" s="161"/>
      <c r="B29" s="161"/>
      <c r="C29" s="161"/>
      <c r="D29" s="161"/>
      <c r="E29" s="161"/>
      <c r="F29" s="161"/>
      <c r="H29" s="161"/>
    </row>
    <row r="30" spans="1:8" customFormat="1" ht="22.5" customHeight="1">
      <c r="A30" s="161" t="s">
        <v>189</v>
      </c>
      <c r="B30" s="161" t="s">
        <v>295</v>
      </c>
      <c r="C30" s="161"/>
      <c r="D30" s="161"/>
      <c r="E30" s="161"/>
      <c r="F30" s="161"/>
      <c r="H30" s="161"/>
    </row>
    <row r="31" spans="1:8" customFormat="1" ht="22.5" customHeight="1">
      <c r="A31" s="161"/>
      <c r="B31" s="161" t="s">
        <v>301</v>
      </c>
      <c r="C31" s="161"/>
      <c r="D31" s="161"/>
      <c r="E31" s="161"/>
      <c r="F31" s="161"/>
      <c r="H31" s="161"/>
    </row>
    <row r="32" spans="1:8" customFormat="1" ht="23.25" customHeight="1">
      <c r="A32" s="161"/>
      <c r="B32" s="161" t="s">
        <v>296</v>
      </c>
      <c r="C32" s="161"/>
      <c r="D32" s="161"/>
      <c r="E32" s="161"/>
      <c r="F32" s="161"/>
      <c r="H32" s="161"/>
    </row>
    <row r="33" spans="1:8" customFormat="1" ht="24.75" customHeight="1">
      <c r="A33" s="161"/>
      <c r="B33" s="161" t="s">
        <v>297</v>
      </c>
      <c r="C33" s="161"/>
      <c r="D33" s="161"/>
      <c r="E33" s="161"/>
      <c r="F33" s="161"/>
      <c r="H33" s="161"/>
    </row>
    <row r="34" spans="1:8" customFormat="1" ht="22.5" customHeight="1">
      <c r="A34" s="161"/>
      <c r="B34" s="161"/>
      <c r="C34" s="161"/>
      <c r="D34" s="161"/>
      <c r="E34" s="161"/>
      <c r="F34" s="161"/>
      <c r="H34" s="161"/>
    </row>
    <row r="35" spans="1:8" customFormat="1" ht="22.5" customHeight="1">
      <c r="A35" s="161"/>
      <c r="B35" s="161"/>
      <c r="C35" s="161"/>
      <c r="D35" s="161"/>
      <c r="E35" s="161"/>
      <c r="F35" s="161"/>
      <c r="H35" s="161"/>
    </row>
    <row r="36" spans="1:8" ht="19.5" customHeight="1">
      <c r="A36" s="1892" t="s">
        <v>779</v>
      </c>
      <c r="B36" s="1196"/>
      <c r="C36" s="1196"/>
      <c r="D36" s="1196"/>
      <c r="E36" s="1196"/>
    </row>
    <row r="37" spans="1:8" ht="22.5" customHeight="1">
      <c r="E37" s="14" t="str">
        <f>様式7!$F$4</f>
        <v>○○○○○○○○○○○ＥＳＣＯ事業</v>
      </c>
    </row>
  </sheetData>
  <mergeCells count="3">
    <mergeCell ref="A36:E36"/>
    <mergeCell ref="B12:B13"/>
    <mergeCell ref="E12:E13"/>
  </mergeCells>
  <phoneticPr fontId="5"/>
  <pageMargins left="0.39370078740157483" right="0.23622047244094491" top="0.51181102362204722" bottom="0" header="0.51181102362204722" footer="0.51181102362204722"/>
  <pageSetup paperSize="9" scale="94"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G42"/>
  <sheetViews>
    <sheetView view="pageBreakPreview" zoomScaleNormal="100" zoomScaleSheetLayoutView="100" workbookViewId="0">
      <selection activeCell="F44" sqref="F44"/>
    </sheetView>
  </sheetViews>
  <sheetFormatPr defaultRowHeight="13.2"/>
  <cols>
    <col min="1" max="1" width="3.21875" style="161" customWidth="1"/>
    <col min="2" max="2" width="30.6640625" style="161" customWidth="1"/>
    <col min="3" max="3" width="15.6640625" style="161" customWidth="1"/>
    <col min="4" max="4" width="50.6640625" style="161" customWidth="1"/>
    <col min="5" max="6" width="9.77734375" style="161" customWidth="1"/>
    <col min="7" max="7" width="10.109375" style="161" customWidth="1"/>
    <col min="8" max="8" width="11.77734375" style="161" customWidth="1"/>
    <col min="9" max="256" width="9" style="161"/>
    <col min="257" max="257" width="3.21875" style="161" customWidth="1"/>
    <col min="258" max="258" width="30.6640625" style="161" customWidth="1"/>
    <col min="259" max="259" width="15.6640625" style="161" customWidth="1"/>
    <col min="260" max="260" width="50.6640625" style="161" customWidth="1"/>
    <col min="261" max="262" width="9.77734375" style="161" customWidth="1"/>
    <col min="263" max="263" width="10.109375" style="161" customWidth="1"/>
    <col min="264" max="264" width="11.77734375" style="161" customWidth="1"/>
    <col min="265" max="512" width="9" style="161"/>
    <col min="513" max="513" width="3.21875" style="161" customWidth="1"/>
    <col min="514" max="514" width="30.6640625" style="161" customWidth="1"/>
    <col min="515" max="515" width="15.6640625" style="161" customWidth="1"/>
    <col min="516" max="516" width="50.6640625" style="161" customWidth="1"/>
    <col min="517" max="518" width="9.77734375" style="161" customWidth="1"/>
    <col min="519" max="519" width="10.109375" style="161" customWidth="1"/>
    <col min="520" max="520" width="11.77734375" style="161" customWidth="1"/>
    <col min="521" max="768" width="9" style="161"/>
    <col min="769" max="769" width="3.21875" style="161" customWidth="1"/>
    <col min="770" max="770" width="30.6640625" style="161" customWidth="1"/>
    <col min="771" max="771" width="15.6640625" style="161" customWidth="1"/>
    <col min="772" max="772" width="50.6640625" style="161" customWidth="1"/>
    <col min="773" max="774" width="9.77734375" style="161" customWidth="1"/>
    <col min="775" max="775" width="10.109375" style="161" customWidth="1"/>
    <col min="776" max="776" width="11.77734375" style="161" customWidth="1"/>
    <col min="777" max="1024" width="9" style="161"/>
    <col min="1025" max="1025" width="3.21875" style="161" customWidth="1"/>
    <col min="1026" max="1026" width="30.6640625" style="161" customWidth="1"/>
    <col min="1027" max="1027" width="15.6640625" style="161" customWidth="1"/>
    <col min="1028" max="1028" width="50.6640625" style="161" customWidth="1"/>
    <col min="1029" max="1030" width="9.77734375" style="161" customWidth="1"/>
    <col min="1031" max="1031" width="10.109375" style="161" customWidth="1"/>
    <col min="1032" max="1032" width="11.77734375" style="161" customWidth="1"/>
    <col min="1033" max="1280" width="9" style="161"/>
    <col min="1281" max="1281" width="3.21875" style="161" customWidth="1"/>
    <col min="1282" max="1282" width="30.6640625" style="161" customWidth="1"/>
    <col min="1283" max="1283" width="15.6640625" style="161" customWidth="1"/>
    <col min="1284" max="1284" width="50.6640625" style="161" customWidth="1"/>
    <col min="1285" max="1286" width="9.77734375" style="161" customWidth="1"/>
    <col min="1287" max="1287" width="10.109375" style="161" customWidth="1"/>
    <col min="1288" max="1288" width="11.77734375" style="161" customWidth="1"/>
    <col min="1289" max="1536" width="9" style="161"/>
    <col min="1537" max="1537" width="3.21875" style="161" customWidth="1"/>
    <col min="1538" max="1538" width="30.6640625" style="161" customWidth="1"/>
    <col min="1539" max="1539" width="15.6640625" style="161" customWidth="1"/>
    <col min="1540" max="1540" width="50.6640625" style="161" customWidth="1"/>
    <col min="1541" max="1542" width="9.77734375" style="161" customWidth="1"/>
    <col min="1543" max="1543" width="10.109375" style="161" customWidth="1"/>
    <col min="1544" max="1544" width="11.77734375" style="161" customWidth="1"/>
    <col min="1545" max="1792" width="9" style="161"/>
    <col min="1793" max="1793" width="3.21875" style="161" customWidth="1"/>
    <col min="1794" max="1794" width="30.6640625" style="161" customWidth="1"/>
    <col min="1795" max="1795" width="15.6640625" style="161" customWidth="1"/>
    <col min="1796" max="1796" width="50.6640625" style="161" customWidth="1"/>
    <col min="1797" max="1798" width="9.77734375" style="161" customWidth="1"/>
    <col min="1799" max="1799" width="10.109375" style="161" customWidth="1"/>
    <col min="1800" max="1800" width="11.77734375" style="161" customWidth="1"/>
    <col min="1801" max="2048" width="9" style="161"/>
    <col min="2049" max="2049" width="3.21875" style="161" customWidth="1"/>
    <col min="2050" max="2050" width="30.6640625" style="161" customWidth="1"/>
    <col min="2051" max="2051" width="15.6640625" style="161" customWidth="1"/>
    <col min="2052" max="2052" width="50.6640625" style="161" customWidth="1"/>
    <col min="2053" max="2054" width="9.77734375" style="161" customWidth="1"/>
    <col min="2055" max="2055" width="10.109375" style="161" customWidth="1"/>
    <col min="2056" max="2056" width="11.77734375" style="161" customWidth="1"/>
    <col min="2057" max="2304" width="9" style="161"/>
    <col min="2305" max="2305" width="3.21875" style="161" customWidth="1"/>
    <col min="2306" max="2306" width="30.6640625" style="161" customWidth="1"/>
    <col min="2307" max="2307" width="15.6640625" style="161" customWidth="1"/>
    <col min="2308" max="2308" width="50.6640625" style="161" customWidth="1"/>
    <col min="2309" max="2310" width="9.77734375" style="161" customWidth="1"/>
    <col min="2311" max="2311" width="10.109375" style="161" customWidth="1"/>
    <col min="2312" max="2312" width="11.77734375" style="161" customWidth="1"/>
    <col min="2313" max="2560" width="9" style="161"/>
    <col min="2561" max="2561" width="3.21875" style="161" customWidth="1"/>
    <col min="2562" max="2562" width="30.6640625" style="161" customWidth="1"/>
    <col min="2563" max="2563" width="15.6640625" style="161" customWidth="1"/>
    <col min="2564" max="2564" width="50.6640625" style="161" customWidth="1"/>
    <col min="2565" max="2566" width="9.77734375" style="161" customWidth="1"/>
    <col min="2567" max="2567" width="10.109375" style="161" customWidth="1"/>
    <col min="2568" max="2568" width="11.77734375" style="161" customWidth="1"/>
    <col min="2569" max="2816" width="9" style="161"/>
    <col min="2817" max="2817" width="3.21875" style="161" customWidth="1"/>
    <col min="2818" max="2818" width="30.6640625" style="161" customWidth="1"/>
    <col min="2819" max="2819" width="15.6640625" style="161" customWidth="1"/>
    <col min="2820" max="2820" width="50.6640625" style="161" customWidth="1"/>
    <col min="2821" max="2822" width="9.77734375" style="161" customWidth="1"/>
    <col min="2823" max="2823" width="10.109375" style="161" customWidth="1"/>
    <col min="2824" max="2824" width="11.77734375" style="161" customWidth="1"/>
    <col min="2825" max="3072" width="9" style="161"/>
    <col min="3073" max="3073" width="3.21875" style="161" customWidth="1"/>
    <col min="3074" max="3074" width="30.6640625" style="161" customWidth="1"/>
    <col min="3075" max="3075" width="15.6640625" style="161" customWidth="1"/>
    <col min="3076" max="3076" width="50.6640625" style="161" customWidth="1"/>
    <col min="3077" max="3078" width="9.77734375" style="161" customWidth="1"/>
    <col min="3079" max="3079" width="10.109375" style="161" customWidth="1"/>
    <col min="3080" max="3080" width="11.77734375" style="161" customWidth="1"/>
    <col min="3081" max="3328" width="9" style="161"/>
    <col min="3329" max="3329" width="3.21875" style="161" customWidth="1"/>
    <col min="3330" max="3330" width="30.6640625" style="161" customWidth="1"/>
    <col min="3331" max="3331" width="15.6640625" style="161" customWidth="1"/>
    <col min="3332" max="3332" width="50.6640625" style="161" customWidth="1"/>
    <col min="3333" max="3334" width="9.77734375" style="161" customWidth="1"/>
    <col min="3335" max="3335" width="10.109375" style="161" customWidth="1"/>
    <col min="3336" max="3336" width="11.77734375" style="161" customWidth="1"/>
    <col min="3337" max="3584" width="9" style="161"/>
    <col min="3585" max="3585" width="3.21875" style="161" customWidth="1"/>
    <col min="3586" max="3586" width="30.6640625" style="161" customWidth="1"/>
    <col min="3587" max="3587" width="15.6640625" style="161" customWidth="1"/>
    <col min="3588" max="3588" width="50.6640625" style="161" customWidth="1"/>
    <col min="3589" max="3590" width="9.77734375" style="161" customWidth="1"/>
    <col min="3591" max="3591" width="10.109375" style="161" customWidth="1"/>
    <col min="3592" max="3592" width="11.77734375" style="161" customWidth="1"/>
    <col min="3593" max="3840" width="9" style="161"/>
    <col min="3841" max="3841" width="3.21875" style="161" customWidth="1"/>
    <col min="3842" max="3842" width="30.6640625" style="161" customWidth="1"/>
    <col min="3843" max="3843" width="15.6640625" style="161" customWidth="1"/>
    <col min="3844" max="3844" width="50.6640625" style="161" customWidth="1"/>
    <col min="3845" max="3846" width="9.77734375" style="161" customWidth="1"/>
    <col min="3847" max="3847" width="10.109375" style="161" customWidth="1"/>
    <col min="3848" max="3848" width="11.77734375" style="161" customWidth="1"/>
    <col min="3849" max="4096" width="9" style="161"/>
    <col min="4097" max="4097" width="3.21875" style="161" customWidth="1"/>
    <col min="4098" max="4098" width="30.6640625" style="161" customWidth="1"/>
    <col min="4099" max="4099" width="15.6640625" style="161" customWidth="1"/>
    <col min="4100" max="4100" width="50.6640625" style="161" customWidth="1"/>
    <col min="4101" max="4102" width="9.77734375" style="161" customWidth="1"/>
    <col min="4103" max="4103" width="10.109375" style="161" customWidth="1"/>
    <col min="4104" max="4104" width="11.77734375" style="161" customWidth="1"/>
    <col min="4105" max="4352" width="9" style="161"/>
    <col min="4353" max="4353" width="3.21875" style="161" customWidth="1"/>
    <col min="4354" max="4354" width="30.6640625" style="161" customWidth="1"/>
    <col min="4355" max="4355" width="15.6640625" style="161" customWidth="1"/>
    <col min="4356" max="4356" width="50.6640625" style="161" customWidth="1"/>
    <col min="4357" max="4358" width="9.77734375" style="161" customWidth="1"/>
    <col min="4359" max="4359" width="10.109375" style="161" customWidth="1"/>
    <col min="4360" max="4360" width="11.77734375" style="161" customWidth="1"/>
    <col min="4361" max="4608" width="9" style="161"/>
    <col min="4609" max="4609" width="3.21875" style="161" customWidth="1"/>
    <col min="4610" max="4610" width="30.6640625" style="161" customWidth="1"/>
    <col min="4611" max="4611" width="15.6640625" style="161" customWidth="1"/>
    <col min="4612" max="4612" width="50.6640625" style="161" customWidth="1"/>
    <col min="4613" max="4614" width="9.77734375" style="161" customWidth="1"/>
    <col min="4615" max="4615" width="10.109375" style="161" customWidth="1"/>
    <col min="4616" max="4616" width="11.77734375" style="161" customWidth="1"/>
    <col min="4617" max="4864" width="9" style="161"/>
    <col min="4865" max="4865" width="3.21875" style="161" customWidth="1"/>
    <col min="4866" max="4866" width="30.6640625" style="161" customWidth="1"/>
    <col min="4867" max="4867" width="15.6640625" style="161" customWidth="1"/>
    <col min="4868" max="4868" width="50.6640625" style="161" customWidth="1"/>
    <col min="4869" max="4870" width="9.77734375" style="161" customWidth="1"/>
    <col min="4871" max="4871" width="10.109375" style="161" customWidth="1"/>
    <col min="4872" max="4872" width="11.77734375" style="161" customWidth="1"/>
    <col min="4873" max="5120" width="9" style="161"/>
    <col min="5121" max="5121" width="3.21875" style="161" customWidth="1"/>
    <col min="5122" max="5122" width="30.6640625" style="161" customWidth="1"/>
    <col min="5123" max="5123" width="15.6640625" style="161" customWidth="1"/>
    <col min="5124" max="5124" width="50.6640625" style="161" customWidth="1"/>
    <col min="5125" max="5126" width="9.77734375" style="161" customWidth="1"/>
    <col min="5127" max="5127" width="10.109375" style="161" customWidth="1"/>
    <col min="5128" max="5128" width="11.77734375" style="161" customWidth="1"/>
    <col min="5129" max="5376" width="9" style="161"/>
    <col min="5377" max="5377" width="3.21875" style="161" customWidth="1"/>
    <col min="5378" max="5378" width="30.6640625" style="161" customWidth="1"/>
    <col min="5379" max="5379" width="15.6640625" style="161" customWidth="1"/>
    <col min="5380" max="5380" width="50.6640625" style="161" customWidth="1"/>
    <col min="5381" max="5382" width="9.77734375" style="161" customWidth="1"/>
    <col min="5383" max="5383" width="10.109375" style="161" customWidth="1"/>
    <col min="5384" max="5384" width="11.77734375" style="161" customWidth="1"/>
    <col min="5385" max="5632" width="9" style="161"/>
    <col min="5633" max="5633" width="3.21875" style="161" customWidth="1"/>
    <col min="5634" max="5634" width="30.6640625" style="161" customWidth="1"/>
    <col min="5635" max="5635" width="15.6640625" style="161" customWidth="1"/>
    <col min="5636" max="5636" width="50.6640625" style="161" customWidth="1"/>
    <col min="5637" max="5638" width="9.77734375" style="161" customWidth="1"/>
    <col min="5639" max="5639" width="10.109375" style="161" customWidth="1"/>
    <col min="5640" max="5640" width="11.77734375" style="161" customWidth="1"/>
    <col min="5641" max="5888" width="9" style="161"/>
    <col min="5889" max="5889" width="3.21875" style="161" customWidth="1"/>
    <col min="5890" max="5890" width="30.6640625" style="161" customWidth="1"/>
    <col min="5891" max="5891" width="15.6640625" style="161" customWidth="1"/>
    <col min="5892" max="5892" width="50.6640625" style="161" customWidth="1"/>
    <col min="5893" max="5894" width="9.77734375" style="161" customWidth="1"/>
    <col min="5895" max="5895" width="10.109375" style="161" customWidth="1"/>
    <col min="5896" max="5896" width="11.77734375" style="161" customWidth="1"/>
    <col min="5897" max="6144" width="9" style="161"/>
    <col min="6145" max="6145" width="3.21875" style="161" customWidth="1"/>
    <col min="6146" max="6146" width="30.6640625" style="161" customWidth="1"/>
    <col min="6147" max="6147" width="15.6640625" style="161" customWidth="1"/>
    <col min="6148" max="6148" width="50.6640625" style="161" customWidth="1"/>
    <col min="6149" max="6150" width="9.77734375" style="161" customWidth="1"/>
    <col min="6151" max="6151" width="10.109375" style="161" customWidth="1"/>
    <col min="6152" max="6152" width="11.77734375" style="161" customWidth="1"/>
    <col min="6153" max="6400" width="9" style="161"/>
    <col min="6401" max="6401" width="3.21875" style="161" customWidth="1"/>
    <col min="6402" max="6402" width="30.6640625" style="161" customWidth="1"/>
    <col min="6403" max="6403" width="15.6640625" style="161" customWidth="1"/>
    <col min="6404" max="6404" width="50.6640625" style="161" customWidth="1"/>
    <col min="6405" max="6406" width="9.77734375" style="161" customWidth="1"/>
    <col min="6407" max="6407" width="10.109375" style="161" customWidth="1"/>
    <col min="6408" max="6408" width="11.77734375" style="161" customWidth="1"/>
    <col min="6409" max="6656" width="9" style="161"/>
    <col min="6657" max="6657" width="3.21875" style="161" customWidth="1"/>
    <col min="6658" max="6658" width="30.6640625" style="161" customWidth="1"/>
    <col min="6659" max="6659" width="15.6640625" style="161" customWidth="1"/>
    <col min="6660" max="6660" width="50.6640625" style="161" customWidth="1"/>
    <col min="6661" max="6662" width="9.77734375" style="161" customWidth="1"/>
    <col min="6663" max="6663" width="10.109375" style="161" customWidth="1"/>
    <col min="6664" max="6664" width="11.77734375" style="161" customWidth="1"/>
    <col min="6665" max="6912" width="9" style="161"/>
    <col min="6913" max="6913" width="3.21875" style="161" customWidth="1"/>
    <col min="6914" max="6914" width="30.6640625" style="161" customWidth="1"/>
    <col min="6915" max="6915" width="15.6640625" style="161" customWidth="1"/>
    <col min="6916" max="6916" width="50.6640625" style="161" customWidth="1"/>
    <col min="6917" max="6918" width="9.77734375" style="161" customWidth="1"/>
    <col min="6919" max="6919" width="10.109375" style="161" customWidth="1"/>
    <col min="6920" max="6920" width="11.77734375" style="161" customWidth="1"/>
    <col min="6921" max="7168" width="9" style="161"/>
    <col min="7169" max="7169" width="3.21875" style="161" customWidth="1"/>
    <col min="7170" max="7170" width="30.6640625" style="161" customWidth="1"/>
    <col min="7171" max="7171" width="15.6640625" style="161" customWidth="1"/>
    <col min="7172" max="7172" width="50.6640625" style="161" customWidth="1"/>
    <col min="7173" max="7174" width="9.77734375" style="161" customWidth="1"/>
    <col min="7175" max="7175" width="10.109375" style="161" customWidth="1"/>
    <col min="7176" max="7176" width="11.77734375" style="161" customWidth="1"/>
    <col min="7177" max="7424" width="9" style="161"/>
    <col min="7425" max="7425" width="3.21875" style="161" customWidth="1"/>
    <col min="7426" max="7426" width="30.6640625" style="161" customWidth="1"/>
    <col min="7427" max="7427" width="15.6640625" style="161" customWidth="1"/>
    <col min="7428" max="7428" width="50.6640625" style="161" customWidth="1"/>
    <col min="7429" max="7430" width="9.77734375" style="161" customWidth="1"/>
    <col min="7431" max="7431" width="10.109375" style="161" customWidth="1"/>
    <col min="7432" max="7432" width="11.77734375" style="161" customWidth="1"/>
    <col min="7433" max="7680" width="9" style="161"/>
    <col min="7681" max="7681" width="3.21875" style="161" customWidth="1"/>
    <col min="7682" max="7682" width="30.6640625" style="161" customWidth="1"/>
    <col min="7683" max="7683" width="15.6640625" style="161" customWidth="1"/>
    <col min="7684" max="7684" width="50.6640625" style="161" customWidth="1"/>
    <col min="7685" max="7686" width="9.77734375" style="161" customWidth="1"/>
    <col min="7687" max="7687" width="10.109375" style="161" customWidth="1"/>
    <col min="7688" max="7688" width="11.77734375" style="161" customWidth="1"/>
    <col min="7689" max="7936" width="9" style="161"/>
    <col min="7937" max="7937" width="3.21875" style="161" customWidth="1"/>
    <col min="7938" max="7938" width="30.6640625" style="161" customWidth="1"/>
    <col min="7939" max="7939" width="15.6640625" style="161" customWidth="1"/>
    <col min="7940" max="7940" width="50.6640625" style="161" customWidth="1"/>
    <col min="7941" max="7942" width="9.77734375" style="161" customWidth="1"/>
    <col min="7943" max="7943" width="10.109375" style="161" customWidth="1"/>
    <col min="7944" max="7944" width="11.77734375" style="161" customWidth="1"/>
    <col min="7945" max="8192" width="9" style="161"/>
    <col min="8193" max="8193" width="3.21875" style="161" customWidth="1"/>
    <col min="8194" max="8194" width="30.6640625" style="161" customWidth="1"/>
    <col min="8195" max="8195" width="15.6640625" style="161" customWidth="1"/>
    <col min="8196" max="8196" width="50.6640625" style="161" customWidth="1"/>
    <col min="8197" max="8198" width="9.77734375" style="161" customWidth="1"/>
    <col min="8199" max="8199" width="10.109375" style="161" customWidth="1"/>
    <col min="8200" max="8200" width="11.77734375" style="161" customWidth="1"/>
    <col min="8201" max="8448" width="9" style="161"/>
    <col min="8449" max="8449" width="3.21875" style="161" customWidth="1"/>
    <col min="8450" max="8450" width="30.6640625" style="161" customWidth="1"/>
    <col min="8451" max="8451" width="15.6640625" style="161" customWidth="1"/>
    <col min="8452" max="8452" width="50.6640625" style="161" customWidth="1"/>
    <col min="8453" max="8454" width="9.77734375" style="161" customWidth="1"/>
    <col min="8455" max="8455" width="10.109375" style="161" customWidth="1"/>
    <col min="8456" max="8456" width="11.77734375" style="161" customWidth="1"/>
    <col min="8457" max="8704" width="9" style="161"/>
    <col min="8705" max="8705" width="3.21875" style="161" customWidth="1"/>
    <col min="8706" max="8706" width="30.6640625" style="161" customWidth="1"/>
    <col min="8707" max="8707" width="15.6640625" style="161" customWidth="1"/>
    <col min="8708" max="8708" width="50.6640625" style="161" customWidth="1"/>
    <col min="8709" max="8710" width="9.77734375" style="161" customWidth="1"/>
    <col min="8711" max="8711" width="10.109375" style="161" customWidth="1"/>
    <col min="8712" max="8712" width="11.77734375" style="161" customWidth="1"/>
    <col min="8713" max="8960" width="9" style="161"/>
    <col min="8961" max="8961" width="3.21875" style="161" customWidth="1"/>
    <col min="8962" max="8962" width="30.6640625" style="161" customWidth="1"/>
    <col min="8963" max="8963" width="15.6640625" style="161" customWidth="1"/>
    <col min="8964" max="8964" width="50.6640625" style="161" customWidth="1"/>
    <col min="8965" max="8966" width="9.77734375" style="161" customWidth="1"/>
    <col min="8967" max="8967" width="10.109375" style="161" customWidth="1"/>
    <col min="8968" max="8968" width="11.77734375" style="161" customWidth="1"/>
    <col min="8969" max="9216" width="9" style="161"/>
    <col min="9217" max="9217" width="3.21875" style="161" customWidth="1"/>
    <col min="9218" max="9218" width="30.6640625" style="161" customWidth="1"/>
    <col min="9219" max="9219" width="15.6640625" style="161" customWidth="1"/>
    <col min="9220" max="9220" width="50.6640625" style="161" customWidth="1"/>
    <col min="9221" max="9222" width="9.77734375" style="161" customWidth="1"/>
    <col min="9223" max="9223" width="10.109375" style="161" customWidth="1"/>
    <col min="9224" max="9224" width="11.77734375" style="161" customWidth="1"/>
    <col min="9225" max="9472" width="9" style="161"/>
    <col min="9473" max="9473" width="3.21875" style="161" customWidth="1"/>
    <col min="9474" max="9474" width="30.6640625" style="161" customWidth="1"/>
    <col min="9475" max="9475" width="15.6640625" style="161" customWidth="1"/>
    <col min="9476" max="9476" width="50.6640625" style="161" customWidth="1"/>
    <col min="9477" max="9478" width="9.77734375" style="161" customWidth="1"/>
    <col min="9479" max="9479" width="10.109375" style="161" customWidth="1"/>
    <col min="9480" max="9480" width="11.77734375" style="161" customWidth="1"/>
    <col min="9481" max="9728" width="9" style="161"/>
    <col min="9729" max="9729" width="3.21875" style="161" customWidth="1"/>
    <col min="9730" max="9730" width="30.6640625" style="161" customWidth="1"/>
    <col min="9731" max="9731" width="15.6640625" style="161" customWidth="1"/>
    <col min="9732" max="9732" width="50.6640625" style="161" customWidth="1"/>
    <col min="9733" max="9734" width="9.77734375" style="161" customWidth="1"/>
    <col min="9735" max="9735" width="10.109375" style="161" customWidth="1"/>
    <col min="9736" max="9736" width="11.77734375" style="161" customWidth="1"/>
    <col min="9737" max="9984" width="9" style="161"/>
    <col min="9985" max="9985" width="3.21875" style="161" customWidth="1"/>
    <col min="9986" max="9986" width="30.6640625" style="161" customWidth="1"/>
    <col min="9987" max="9987" width="15.6640625" style="161" customWidth="1"/>
    <col min="9988" max="9988" width="50.6640625" style="161" customWidth="1"/>
    <col min="9989" max="9990" width="9.77734375" style="161" customWidth="1"/>
    <col min="9991" max="9991" width="10.109375" style="161" customWidth="1"/>
    <col min="9992" max="9992" width="11.77734375" style="161" customWidth="1"/>
    <col min="9993" max="10240" width="9" style="161"/>
    <col min="10241" max="10241" width="3.21875" style="161" customWidth="1"/>
    <col min="10242" max="10242" width="30.6640625" style="161" customWidth="1"/>
    <col min="10243" max="10243" width="15.6640625" style="161" customWidth="1"/>
    <col min="10244" max="10244" width="50.6640625" style="161" customWidth="1"/>
    <col min="10245" max="10246" width="9.77734375" style="161" customWidth="1"/>
    <col min="10247" max="10247" width="10.109375" style="161" customWidth="1"/>
    <col min="10248" max="10248" width="11.77734375" style="161" customWidth="1"/>
    <col min="10249" max="10496" width="9" style="161"/>
    <col min="10497" max="10497" width="3.21875" style="161" customWidth="1"/>
    <col min="10498" max="10498" width="30.6640625" style="161" customWidth="1"/>
    <col min="10499" max="10499" width="15.6640625" style="161" customWidth="1"/>
    <col min="10500" max="10500" width="50.6640625" style="161" customWidth="1"/>
    <col min="10501" max="10502" width="9.77734375" style="161" customWidth="1"/>
    <col min="10503" max="10503" width="10.109375" style="161" customWidth="1"/>
    <col min="10504" max="10504" width="11.77734375" style="161" customWidth="1"/>
    <col min="10505" max="10752" width="9" style="161"/>
    <col min="10753" max="10753" width="3.21875" style="161" customWidth="1"/>
    <col min="10754" max="10754" width="30.6640625" style="161" customWidth="1"/>
    <col min="10755" max="10755" width="15.6640625" style="161" customWidth="1"/>
    <col min="10756" max="10756" width="50.6640625" style="161" customWidth="1"/>
    <col min="10757" max="10758" width="9.77734375" style="161" customWidth="1"/>
    <col min="10759" max="10759" width="10.109375" style="161" customWidth="1"/>
    <col min="10760" max="10760" width="11.77734375" style="161" customWidth="1"/>
    <col min="10761" max="11008" width="9" style="161"/>
    <col min="11009" max="11009" width="3.21875" style="161" customWidth="1"/>
    <col min="11010" max="11010" width="30.6640625" style="161" customWidth="1"/>
    <col min="11011" max="11011" width="15.6640625" style="161" customWidth="1"/>
    <col min="11012" max="11012" width="50.6640625" style="161" customWidth="1"/>
    <col min="11013" max="11014" width="9.77734375" style="161" customWidth="1"/>
    <col min="11015" max="11015" width="10.109375" style="161" customWidth="1"/>
    <col min="11016" max="11016" width="11.77734375" style="161" customWidth="1"/>
    <col min="11017" max="11264" width="9" style="161"/>
    <col min="11265" max="11265" width="3.21875" style="161" customWidth="1"/>
    <col min="11266" max="11266" width="30.6640625" style="161" customWidth="1"/>
    <col min="11267" max="11267" width="15.6640625" style="161" customWidth="1"/>
    <col min="11268" max="11268" width="50.6640625" style="161" customWidth="1"/>
    <col min="11269" max="11270" width="9.77734375" style="161" customWidth="1"/>
    <col min="11271" max="11271" width="10.109375" style="161" customWidth="1"/>
    <col min="11272" max="11272" width="11.77734375" style="161" customWidth="1"/>
    <col min="11273" max="11520" width="9" style="161"/>
    <col min="11521" max="11521" width="3.21875" style="161" customWidth="1"/>
    <col min="11522" max="11522" width="30.6640625" style="161" customWidth="1"/>
    <col min="11523" max="11523" width="15.6640625" style="161" customWidth="1"/>
    <col min="11524" max="11524" width="50.6640625" style="161" customWidth="1"/>
    <col min="11525" max="11526" width="9.77734375" style="161" customWidth="1"/>
    <col min="11527" max="11527" width="10.109375" style="161" customWidth="1"/>
    <col min="11528" max="11528" width="11.77734375" style="161" customWidth="1"/>
    <col min="11529" max="11776" width="9" style="161"/>
    <col min="11777" max="11777" width="3.21875" style="161" customWidth="1"/>
    <col min="11778" max="11778" width="30.6640625" style="161" customWidth="1"/>
    <col min="11779" max="11779" width="15.6640625" style="161" customWidth="1"/>
    <col min="11780" max="11780" width="50.6640625" style="161" customWidth="1"/>
    <col min="11781" max="11782" width="9.77734375" style="161" customWidth="1"/>
    <col min="11783" max="11783" width="10.109375" style="161" customWidth="1"/>
    <col min="11784" max="11784" width="11.77734375" style="161" customWidth="1"/>
    <col min="11785" max="12032" width="9" style="161"/>
    <col min="12033" max="12033" width="3.21875" style="161" customWidth="1"/>
    <col min="12034" max="12034" width="30.6640625" style="161" customWidth="1"/>
    <col min="12035" max="12035" width="15.6640625" style="161" customWidth="1"/>
    <col min="12036" max="12036" width="50.6640625" style="161" customWidth="1"/>
    <col min="12037" max="12038" width="9.77734375" style="161" customWidth="1"/>
    <col min="12039" max="12039" width="10.109375" style="161" customWidth="1"/>
    <col min="12040" max="12040" width="11.77734375" style="161" customWidth="1"/>
    <col min="12041" max="12288" width="9" style="161"/>
    <col min="12289" max="12289" width="3.21875" style="161" customWidth="1"/>
    <col min="12290" max="12290" width="30.6640625" style="161" customWidth="1"/>
    <col min="12291" max="12291" width="15.6640625" style="161" customWidth="1"/>
    <col min="12292" max="12292" width="50.6640625" style="161" customWidth="1"/>
    <col min="12293" max="12294" width="9.77734375" style="161" customWidth="1"/>
    <col min="12295" max="12295" width="10.109375" style="161" customWidth="1"/>
    <col min="12296" max="12296" width="11.77734375" style="161" customWidth="1"/>
    <col min="12297" max="12544" width="9" style="161"/>
    <col min="12545" max="12545" width="3.21875" style="161" customWidth="1"/>
    <col min="12546" max="12546" width="30.6640625" style="161" customWidth="1"/>
    <col min="12547" max="12547" width="15.6640625" style="161" customWidth="1"/>
    <col min="12548" max="12548" width="50.6640625" style="161" customWidth="1"/>
    <col min="12549" max="12550" width="9.77734375" style="161" customWidth="1"/>
    <col min="12551" max="12551" width="10.109375" style="161" customWidth="1"/>
    <col min="12552" max="12552" width="11.77734375" style="161" customWidth="1"/>
    <col min="12553" max="12800" width="9" style="161"/>
    <col min="12801" max="12801" width="3.21875" style="161" customWidth="1"/>
    <col min="12802" max="12802" width="30.6640625" style="161" customWidth="1"/>
    <col min="12803" max="12803" width="15.6640625" style="161" customWidth="1"/>
    <col min="12804" max="12804" width="50.6640625" style="161" customWidth="1"/>
    <col min="12805" max="12806" width="9.77734375" style="161" customWidth="1"/>
    <col min="12807" max="12807" width="10.109375" style="161" customWidth="1"/>
    <col min="12808" max="12808" width="11.77734375" style="161" customWidth="1"/>
    <col min="12809" max="13056" width="9" style="161"/>
    <col min="13057" max="13057" width="3.21875" style="161" customWidth="1"/>
    <col min="13058" max="13058" width="30.6640625" style="161" customWidth="1"/>
    <col min="13059" max="13059" width="15.6640625" style="161" customWidth="1"/>
    <col min="13060" max="13060" width="50.6640625" style="161" customWidth="1"/>
    <col min="13061" max="13062" width="9.77734375" style="161" customWidth="1"/>
    <col min="13063" max="13063" width="10.109375" style="161" customWidth="1"/>
    <col min="13064" max="13064" width="11.77734375" style="161" customWidth="1"/>
    <col min="13065" max="13312" width="9" style="161"/>
    <col min="13313" max="13313" width="3.21875" style="161" customWidth="1"/>
    <col min="13314" max="13314" width="30.6640625" style="161" customWidth="1"/>
    <col min="13315" max="13315" width="15.6640625" style="161" customWidth="1"/>
    <col min="13316" max="13316" width="50.6640625" style="161" customWidth="1"/>
    <col min="13317" max="13318" width="9.77734375" style="161" customWidth="1"/>
    <col min="13319" max="13319" width="10.109375" style="161" customWidth="1"/>
    <col min="13320" max="13320" width="11.77734375" style="161" customWidth="1"/>
    <col min="13321" max="13568" width="9" style="161"/>
    <col min="13569" max="13569" width="3.21875" style="161" customWidth="1"/>
    <col min="13570" max="13570" width="30.6640625" style="161" customWidth="1"/>
    <col min="13571" max="13571" width="15.6640625" style="161" customWidth="1"/>
    <col min="13572" max="13572" width="50.6640625" style="161" customWidth="1"/>
    <col min="13573" max="13574" width="9.77734375" style="161" customWidth="1"/>
    <col min="13575" max="13575" width="10.109375" style="161" customWidth="1"/>
    <col min="13576" max="13576" width="11.77734375" style="161" customWidth="1"/>
    <col min="13577" max="13824" width="9" style="161"/>
    <col min="13825" max="13825" width="3.21875" style="161" customWidth="1"/>
    <col min="13826" max="13826" width="30.6640625" style="161" customWidth="1"/>
    <col min="13827" max="13827" width="15.6640625" style="161" customWidth="1"/>
    <col min="13828" max="13828" width="50.6640625" style="161" customWidth="1"/>
    <col min="13829" max="13830" width="9.77734375" style="161" customWidth="1"/>
    <col min="13831" max="13831" width="10.109375" style="161" customWidth="1"/>
    <col min="13832" max="13832" width="11.77734375" style="161" customWidth="1"/>
    <col min="13833" max="14080" width="9" style="161"/>
    <col min="14081" max="14081" width="3.21875" style="161" customWidth="1"/>
    <col min="14082" max="14082" width="30.6640625" style="161" customWidth="1"/>
    <col min="14083" max="14083" width="15.6640625" style="161" customWidth="1"/>
    <col min="14084" max="14084" width="50.6640625" style="161" customWidth="1"/>
    <col min="14085" max="14086" width="9.77734375" style="161" customWidth="1"/>
    <col min="14087" max="14087" width="10.109375" style="161" customWidth="1"/>
    <col min="14088" max="14088" width="11.77734375" style="161" customWidth="1"/>
    <col min="14089" max="14336" width="9" style="161"/>
    <col min="14337" max="14337" width="3.21875" style="161" customWidth="1"/>
    <col min="14338" max="14338" width="30.6640625" style="161" customWidth="1"/>
    <col min="14339" max="14339" width="15.6640625" style="161" customWidth="1"/>
    <col min="14340" max="14340" width="50.6640625" style="161" customWidth="1"/>
    <col min="14341" max="14342" width="9.77734375" style="161" customWidth="1"/>
    <col min="14343" max="14343" width="10.109375" style="161" customWidth="1"/>
    <col min="14344" max="14344" width="11.77734375" style="161" customWidth="1"/>
    <col min="14345" max="14592" width="9" style="161"/>
    <col min="14593" max="14593" width="3.21875" style="161" customWidth="1"/>
    <col min="14594" max="14594" width="30.6640625" style="161" customWidth="1"/>
    <col min="14595" max="14595" width="15.6640625" style="161" customWidth="1"/>
    <col min="14596" max="14596" width="50.6640625" style="161" customWidth="1"/>
    <col min="14597" max="14598" width="9.77734375" style="161" customWidth="1"/>
    <col min="14599" max="14599" width="10.109375" style="161" customWidth="1"/>
    <col min="14600" max="14600" width="11.77734375" style="161" customWidth="1"/>
    <col min="14601" max="14848" width="9" style="161"/>
    <col min="14849" max="14849" width="3.21875" style="161" customWidth="1"/>
    <col min="14850" max="14850" width="30.6640625" style="161" customWidth="1"/>
    <col min="14851" max="14851" width="15.6640625" style="161" customWidth="1"/>
    <col min="14852" max="14852" width="50.6640625" style="161" customWidth="1"/>
    <col min="14853" max="14854" width="9.77734375" style="161" customWidth="1"/>
    <col min="14855" max="14855" width="10.109375" style="161" customWidth="1"/>
    <col min="14856" max="14856" width="11.77734375" style="161" customWidth="1"/>
    <col min="14857" max="15104" width="9" style="161"/>
    <col min="15105" max="15105" width="3.21875" style="161" customWidth="1"/>
    <col min="15106" max="15106" width="30.6640625" style="161" customWidth="1"/>
    <col min="15107" max="15107" width="15.6640625" style="161" customWidth="1"/>
    <col min="15108" max="15108" width="50.6640625" style="161" customWidth="1"/>
    <col min="15109" max="15110" width="9.77734375" style="161" customWidth="1"/>
    <col min="15111" max="15111" width="10.109375" style="161" customWidth="1"/>
    <col min="15112" max="15112" width="11.77734375" style="161" customWidth="1"/>
    <col min="15113" max="15360" width="9" style="161"/>
    <col min="15361" max="15361" width="3.21875" style="161" customWidth="1"/>
    <col min="15362" max="15362" width="30.6640625" style="161" customWidth="1"/>
    <col min="15363" max="15363" width="15.6640625" style="161" customWidth="1"/>
    <col min="15364" max="15364" width="50.6640625" style="161" customWidth="1"/>
    <col min="15365" max="15366" width="9.77734375" style="161" customWidth="1"/>
    <col min="15367" max="15367" width="10.109375" style="161" customWidth="1"/>
    <col min="15368" max="15368" width="11.77734375" style="161" customWidth="1"/>
    <col min="15369" max="15616" width="9" style="161"/>
    <col min="15617" max="15617" width="3.21875" style="161" customWidth="1"/>
    <col min="15618" max="15618" width="30.6640625" style="161" customWidth="1"/>
    <col min="15619" max="15619" width="15.6640625" style="161" customWidth="1"/>
    <col min="15620" max="15620" width="50.6640625" style="161" customWidth="1"/>
    <col min="15621" max="15622" width="9.77734375" style="161" customWidth="1"/>
    <col min="15623" max="15623" width="10.109375" style="161" customWidth="1"/>
    <col min="15624" max="15624" width="11.77734375" style="161" customWidth="1"/>
    <col min="15625" max="15872" width="9" style="161"/>
    <col min="15873" max="15873" width="3.21875" style="161" customWidth="1"/>
    <col min="15874" max="15874" width="30.6640625" style="161" customWidth="1"/>
    <col min="15875" max="15875" width="15.6640625" style="161" customWidth="1"/>
    <col min="15876" max="15876" width="50.6640625" style="161" customWidth="1"/>
    <col min="15877" max="15878" width="9.77734375" style="161" customWidth="1"/>
    <col min="15879" max="15879" width="10.109375" style="161" customWidth="1"/>
    <col min="15880" max="15880" width="11.77734375" style="161" customWidth="1"/>
    <col min="15881" max="16128" width="9" style="161"/>
    <col min="16129" max="16129" width="3.21875" style="161" customWidth="1"/>
    <col min="16130" max="16130" width="30.6640625" style="161" customWidth="1"/>
    <col min="16131" max="16131" width="15.6640625" style="161" customWidth="1"/>
    <col min="16132" max="16132" width="50.6640625" style="161" customWidth="1"/>
    <col min="16133" max="16134" width="9.77734375" style="161" customWidth="1"/>
    <col min="16135" max="16135" width="10.109375" style="161" customWidth="1"/>
    <col min="16136" max="16136" width="11.77734375" style="161" customWidth="1"/>
    <col min="16137" max="16384" width="9" style="161"/>
  </cols>
  <sheetData>
    <row r="1" spans="1:4" ht="22.5" customHeight="1"/>
    <row r="2" spans="1:4" ht="22.5" customHeight="1">
      <c r="B2" s="164"/>
      <c r="C2" s="164"/>
      <c r="D2" s="164"/>
    </row>
    <row r="3" spans="1:4" ht="19.2">
      <c r="A3" s="164"/>
      <c r="B3" s="159" t="s">
        <v>302</v>
      </c>
      <c r="C3" s="166"/>
      <c r="D3" s="164"/>
    </row>
    <row r="4" spans="1:4" ht="22.5" customHeight="1">
      <c r="A4" s="164"/>
      <c r="B4" s="159"/>
      <c r="C4" s="166"/>
      <c r="D4" s="164"/>
    </row>
    <row r="5" spans="1:4" ht="24.75" customHeight="1">
      <c r="A5" s="164"/>
      <c r="B5" s="160" t="s">
        <v>303</v>
      </c>
      <c r="C5" s="191"/>
      <c r="D5" s="1"/>
    </row>
    <row r="6" spans="1:4" ht="22.5" customHeight="1">
      <c r="B6" s="160" t="s">
        <v>304</v>
      </c>
      <c r="C6" s="164"/>
      <c r="D6" s="1"/>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1" customHeight="1">
      <c r="B34" s="187"/>
      <c r="C34" s="164"/>
      <c r="D34" s="188"/>
    </row>
    <row r="35" spans="1:7" ht="22.5" customHeight="1">
      <c r="B35" s="187"/>
      <c r="C35" s="164"/>
      <c r="D35" s="188"/>
    </row>
    <row r="36" spans="1:7" ht="22.5" customHeight="1">
      <c r="B36" s="187"/>
      <c r="C36" s="164"/>
      <c r="D36" s="188"/>
    </row>
    <row r="37" spans="1:7" customFormat="1" ht="21" customHeight="1">
      <c r="A37" s="161"/>
      <c r="B37" s="163"/>
      <c r="C37" s="164"/>
      <c r="D37" s="165"/>
      <c r="E37" s="161"/>
      <c r="G37" s="161"/>
    </row>
    <row r="38" spans="1:7" customFormat="1" ht="23.25" customHeight="1">
      <c r="A38" s="161"/>
      <c r="B38" s="174"/>
      <c r="C38" s="168"/>
      <c r="D38" s="175"/>
      <c r="E38" s="161"/>
      <c r="G38" s="161"/>
    </row>
    <row r="39" spans="1:7" customFormat="1" ht="21.75" customHeight="1">
      <c r="A39" s="154" t="s">
        <v>305</v>
      </c>
      <c r="B39" s="11"/>
      <c r="C39" s="304"/>
      <c r="D39" s="304"/>
      <c r="E39" s="161"/>
      <c r="G39" s="161"/>
    </row>
    <row r="40" spans="1:7" customFormat="1" ht="23.25" customHeight="1">
      <c r="A40" s="161"/>
      <c r="B40" s="161"/>
      <c r="C40" s="161"/>
      <c r="D40" s="14" t="str">
        <f>様式7!$F$4</f>
        <v>○○○○○○○○○○○ＥＳＣＯ事業</v>
      </c>
      <c r="E40" s="161"/>
      <c r="G40" s="161"/>
    </row>
    <row r="41" spans="1:7" ht="23.25" customHeight="1"/>
    <row r="42" spans="1:7">
      <c r="D42" s="190"/>
    </row>
  </sheetData>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G44"/>
  <sheetViews>
    <sheetView view="pageBreakPreview" topLeftCell="A25" zoomScaleNormal="100" zoomScaleSheetLayoutView="100" workbookViewId="0">
      <selection activeCell="F4" sqref="F4"/>
    </sheetView>
  </sheetViews>
  <sheetFormatPr defaultRowHeight="13.2"/>
  <cols>
    <col min="1" max="1" width="3.21875" style="161" customWidth="1"/>
    <col min="2" max="2" width="30.6640625" style="161" customWidth="1"/>
    <col min="3" max="3" width="15.6640625" style="161" customWidth="1"/>
    <col min="4" max="4" width="50.6640625" style="161" customWidth="1"/>
    <col min="5" max="6" width="9.77734375" style="161" customWidth="1"/>
    <col min="7" max="7" width="10.109375" style="161" customWidth="1"/>
    <col min="8" max="8" width="11.77734375" style="161" customWidth="1"/>
    <col min="9" max="256" width="9" style="161"/>
    <col min="257" max="257" width="3.21875" style="161" customWidth="1"/>
    <col min="258" max="258" width="30.6640625" style="161" customWidth="1"/>
    <col min="259" max="259" width="15.6640625" style="161" customWidth="1"/>
    <col min="260" max="260" width="50.6640625" style="161" customWidth="1"/>
    <col min="261" max="262" width="9.77734375" style="161" customWidth="1"/>
    <col min="263" max="263" width="10.109375" style="161" customWidth="1"/>
    <col min="264" max="264" width="11.77734375" style="161" customWidth="1"/>
    <col min="265" max="512" width="9" style="161"/>
    <col min="513" max="513" width="3.21875" style="161" customWidth="1"/>
    <col min="514" max="514" width="30.6640625" style="161" customWidth="1"/>
    <col min="515" max="515" width="15.6640625" style="161" customWidth="1"/>
    <col min="516" max="516" width="50.6640625" style="161" customWidth="1"/>
    <col min="517" max="518" width="9.77734375" style="161" customWidth="1"/>
    <col min="519" max="519" width="10.109375" style="161" customWidth="1"/>
    <col min="520" max="520" width="11.77734375" style="161" customWidth="1"/>
    <col min="521" max="768" width="9" style="161"/>
    <col min="769" max="769" width="3.21875" style="161" customWidth="1"/>
    <col min="770" max="770" width="30.6640625" style="161" customWidth="1"/>
    <col min="771" max="771" width="15.6640625" style="161" customWidth="1"/>
    <col min="772" max="772" width="50.6640625" style="161" customWidth="1"/>
    <col min="773" max="774" width="9.77734375" style="161" customWidth="1"/>
    <col min="775" max="775" width="10.109375" style="161" customWidth="1"/>
    <col min="776" max="776" width="11.77734375" style="161" customWidth="1"/>
    <col min="777" max="1024" width="9" style="161"/>
    <col min="1025" max="1025" width="3.21875" style="161" customWidth="1"/>
    <col min="1026" max="1026" width="30.6640625" style="161" customWidth="1"/>
    <col min="1027" max="1027" width="15.6640625" style="161" customWidth="1"/>
    <col min="1028" max="1028" width="50.6640625" style="161" customWidth="1"/>
    <col min="1029" max="1030" width="9.77734375" style="161" customWidth="1"/>
    <col min="1031" max="1031" width="10.109375" style="161" customWidth="1"/>
    <col min="1032" max="1032" width="11.77734375" style="161" customWidth="1"/>
    <col min="1033" max="1280" width="9" style="161"/>
    <col min="1281" max="1281" width="3.21875" style="161" customWidth="1"/>
    <col min="1282" max="1282" width="30.6640625" style="161" customWidth="1"/>
    <col min="1283" max="1283" width="15.6640625" style="161" customWidth="1"/>
    <col min="1284" max="1284" width="50.6640625" style="161" customWidth="1"/>
    <col min="1285" max="1286" width="9.77734375" style="161" customWidth="1"/>
    <col min="1287" max="1287" width="10.109375" style="161" customWidth="1"/>
    <col min="1288" max="1288" width="11.77734375" style="161" customWidth="1"/>
    <col min="1289" max="1536" width="9" style="161"/>
    <col min="1537" max="1537" width="3.21875" style="161" customWidth="1"/>
    <col min="1538" max="1538" width="30.6640625" style="161" customWidth="1"/>
    <col min="1539" max="1539" width="15.6640625" style="161" customWidth="1"/>
    <col min="1540" max="1540" width="50.6640625" style="161" customWidth="1"/>
    <col min="1541" max="1542" width="9.77734375" style="161" customWidth="1"/>
    <col min="1543" max="1543" width="10.109375" style="161" customWidth="1"/>
    <col min="1544" max="1544" width="11.77734375" style="161" customWidth="1"/>
    <col min="1545" max="1792" width="9" style="161"/>
    <col min="1793" max="1793" width="3.21875" style="161" customWidth="1"/>
    <col min="1794" max="1794" width="30.6640625" style="161" customWidth="1"/>
    <col min="1795" max="1795" width="15.6640625" style="161" customWidth="1"/>
    <col min="1796" max="1796" width="50.6640625" style="161" customWidth="1"/>
    <col min="1797" max="1798" width="9.77734375" style="161" customWidth="1"/>
    <col min="1799" max="1799" width="10.109375" style="161" customWidth="1"/>
    <col min="1800" max="1800" width="11.77734375" style="161" customWidth="1"/>
    <col min="1801" max="2048" width="9" style="161"/>
    <col min="2049" max="2049" width="3.21875" style="161" customWidth="1"/>
    <col min="2050" max="2050" width="30.6640625" style="161" customWidth="1"/>
    <col min="2051" max="2051" width="15.6640625" style="161" customWidth="1"/>
    <col min="2052" max="2052" width="50.6640625" style="161" customWidth="1"/>
    <col min="2053" max="2054" width="9.77734375" style="161" customWidth="1"/>
    <col min="2055" max="2055" width="10.109375" style="161" customWidth="1"/>
    <col min="2056" max="2056" width="11.77734375" style="161" customWidth="1"/>
    <col min="2057" max="2304" width="9" style="161"/>
    <col min="2305" max="2305" width="3.21875" style="161" customWidth="1"/>
    <col min="2306" max="2306" width="30.6640625" style="161" customWidth="1"/>
    <col min="2307" max="2307" width="15.6640625" style="161" customWidth="1"/>
    <col min="2308" max="2308" width="50.6640625" style="161" customWidth="1"/>
    <col min="2309" max="2310" width="9.77734375" style="161" customWidth="1"/>
    <col min="2311" max="2311" width="10.109375" style="161" customWidth="1"/>
    <col min="2312" max="2312" width="11.77734375" style="161" customWidth="1"/>
    <col min="2313" max="2560" width="9" style="161"/>
    <col min="2561" max="2561" width="3.21875" style="161" customWidth="1"/>
    <col min="2562" max="2562" width="30.6640625" style="161" customWidth="1"/>
    <col min="2563" max="2563" width="15.6640625" style="161" customWidth="1"/>
    <col min="2564" max="2564" width="50.6640625" style="161" customWidth="1"/>
    <col min="2565" max="2566" width="9.77734375" style="161" customWidth="1"/>
    <col min="2567" max="2567" width="10.109375" style="161" customWidth="1"/>
    <col min="2568" max="2568" width="11.77734375" style="161" customWidth="1"/>
    <col min="2569" max="2816" width="9" style="161"/>
    <col min="2817" max="2817" width="3.21875" style="161" customWidth="1"/>
    <col min="2818" max="2818" width="30.6640625" style="161" customWidth="1"/>
    <col min="2819" max="2819" width="15.6640625" style="161" customWidth="1"/>
    <col min="2820" max="2820" width="50.6640625" style="161" customWidth="1"/>
    <col min="2821" max="2822" width="9.77734375" style="161" customWidth="1"/>
    <col min="2823" max="2823" width="10.109375" style="161" customWidth="1"/>
    <col min="2824" max="2824" width="11.77734375" style="161" customWidth="1"/>
    <col min="2825" max="3072" width="9" style="161"/>
    <col min="3073" max="3073" width="3.21875" style="161" customWidth="1"/>
    <col min="3074" max="3074" width="30.6640625" style="161" customWidth="1"/>
    <col min="3075" max="3075" width="15.6640625" style="161" customWidth="1"/>
    <col min="3076" max="3076" width="50.6640625" style="161" customWidth="1"/>
    <col min="3077" max="3078" width="9.77734375" style="161" customWidth="1"/>
    <col min="3079" max="3079" width="10.109375" style="161" customWidth="1"/>
    <col min="3080" max="3080" width="11.77734375" style="161" customWidth="1"/>
    <col min="3081" max="3328" width="9" style="161"/>
    <col min="3329" max="3329" width="3.21875" style="161" customWidth="1"/>
    <col min="3330" max="3330" width="30.6640625" style="161" customWidth="1"/>
    <col min="3331" max="3331" width="15.6640625" style="161" customWidth="1"/>
    <col min="3332" max="3332" width="50.6640625" style="161" customWidth="1"/>
    <col min="3333" max="3334" width="9.77734375" style="161" customWidth="1"/>
    <col min="3335" max="3335" width="10.109375" style="161" customWidth="1"/>
    <col min="3336" max="3336" width="11.77734375" style="161" customWidth="1"/>
    <col min="3337" max="3584" width="9" style="161"/>
    <col min="3585" max="3585" width="3.21875" style="161" customWidth="1"/>
    <col min="3586" max="3586" width="30.6640625" style="161" customWidth="1"/>
    <col min="3587" max="3587" width="15.6640625" style="161" customWidth="1"/>
    <col min="3588" max="3588" width="50.6640625" style="161" customWidth="1"/>
    <col min="3589" max="3590" width="9.77734375" style="161" customWidth="1"/>
    <col min="3591" max="3591" width="10.109375" style="161" customWidth="1"/>
    <col min="3592" max="3592" width="11.77734375" style="161" customWidth="1"/>
    <col min="3593" max="3840" width="9" style="161"/>
    <col min="3841" max="3841" width="3.21875" style="161" customWidth="1"/>
    <col min="3842" max="3842" width="30.6640625" style="161" customWidth="1"/>
    <col min="3843" max="3843" width="15.6640625" style="161" customWidth="1"/>
    <col min="3844" max="3844" width="50.6640625" style="161" customWidth="1"/>
    <col min="3845" max="3846" width="9.77734375" style="161" customWidth="1"/>
    <col min="3847" max="3847" width="10.109375" style="161" customWidth="1"/>
    <col min="3848" max="3848" width="11.77734375" style="161" customWidth="1"/>
    <col min="3849" max="4096" width="9" style="161"/>
    <col min="4097" max="4097" width="3.21875" style="161" customWidth="1"/>
    <col min="4098" max="4098" width="30.6640625" style="161" customWidth="1"/>
    <col min="4099" max="4099" width="15.6640625" style="161" customWidth="1"/>
    <col min="4100" max="4100" width="50.6640625" style="161" customWidth="1"/>
    <col min="4101" max="4102" width="9.77734375" style="161" customWidth="1"/>
    <col min="4103" max="4103" width="10.109375" style="161" customWidth="1"/>
    <col min="4104" max="4104" width="11.77734375" style="161" customWidth="1"/>
    <col min="4105" max="4352" width="9" style="161"/>
    <col min="4353" max="4353" width="3.21875" style="161" customWidth="1"/>
    <col min="4354" max="4354" width="30.6640625" style="161" customWidth="1"/>
    <col min="4355" max="4355" width="15.6640625" style="161" customWidth="1"/>
    <col min="4356" max="4356" width="50.6640625" style="161" customWidth="1"/>
    <col min="4357" max="4358" width="9.77734375" style="161" customWidth="1"/>
    <col min="4359" max="4359" width="10.109375" style="161" customWidth="1"/>
    <col min="4360" max="4360" width="11.77734375" style="161" customWidth="1"/>
    <col min="4361" max="4608" width="9" style="161"/>
    <col min="4609" max="4609" width="3.21875" style="161" customWidth="1"/>
    <col min="4610" max="4610" width="30.6640625" style="161" customWidth="1"/>
    <col min="4611" max="4611" width="15.6640625" style="161" customWidth="1"/>
    <col min="4612" max="4612" width="50.6640625" style="161" customWidth="1"/>
    <col min="4613" max="4614" width="9.77734375" style="161" customWidth="1"/>
    <col min="4615" max="4615" width="10.109375" style="161" customWidth="1"/>
    <col min="4616" max="4616" width="11.77734375" style="161" customWidth="1"/>
    <col min="4617" max="4864" width="9" style="161"/>
    <col min="4865" max="4865" width="3.21875" style="161" customWidth="1"/>
    <col min="4866" max="4866" width="30.6640625" style="161" customWidth="1"/>
    <col min="4867" max="4867" width="15.6640625" style="161" customWidth="1"/>
    <col min="4868" max="4868" width="50.6640625" style="161" customWidth="1"/>
    <col min="4869" max="4870" width="9.77734375" style="161" customWidth="1"/>
    <col min="4871" max="4871" width="10.109375" style="161" customWidth="1"/>
    <col min="4872" max="4872" width="11.77734375" style="161" customWidth="1"/>
    <col min="4873" max="5120" width="9" style="161"/>
    <col min="5121" max="5121" width="3.21875" style="161" customWidth="1"/>
    <col min="5122" max="5122" width="30.6640625" style="161" customWidth="1"/>
    <col min="5123" max="5123" width="15.6640625" style="161" customWidth="1"/>
    <col min="5124" max="5124" width="50.6640625" style="161" customWidth="1"/>
    <col min="5125" max="5126" width="9.77734375" style="161" customWidth="1"/>
    <col min="5127" max="5127" width="10.109375" style="161" customWidth="1"/>
    <col min="5128" max="5128" width="11.77734375" style="161" customWidth="1"/>
    <col min="5129" max="5376" width="9" style="161"/>
    <col min="5377" max="5377" width="3.21875" style="161" customWidth="1"/>
    <col min="5378" max="5378" width="30.6640625" style="161" customWidth="1"/>
    <col min="5379" max="5379" width="15.6640625" style="161" customWidth="1"/>
    <col min="5380" max="5380" width="50.6640625" style="161" customWidth="1"/>
    <col min="5381" max="5382" width="9.77734375" style="161" customWidth="1"/>
    <col min="5383" max="5383" width="10.109375" style="161" customWidth="1"/>
    <col min="5384" max="5384" width="11.77734375" style="161" customWidth="1"/>
    <col min="5385" max="5632" width="9" style="161"/>
    <col min="5633" max="5633" width="3.21875" style="161" customWidth="1"/>
    <col min="5634" max="5634" width="30.6640625" style="161" customWidth="1"/>
    <col min="5635" max="5635" width="15.6640625" style="161" customWidth="1"/>
    <col min="5636" max="5636" width="50.6640625" style="161" customWidth="1"/>
    <col min="5637" max="5638" width="9.77734375" style="161" customWidth="1"/>
    <col min="5639" max="5639" width="10.109375" style="161" customWidth="1"/>
    <col min="5640" max="5640" width="11.77734375" style="161" customWidth="1"/>
    <col min="5641" max="5888" width="9" style="161"/>
    <col min="5889" max="5889" width="3.21875" style="161" customWidth="1"/>
    <col min="5890" max="5890" width="30.6640625" style="161" customWidth="1"/>
    <col min="5891" max="5891" width="15.6640625" style="161" customWidth="1"/>
    <col min="5892" max="5892" width="50.6640625" style="161" customWidth="1"/>
    <col min="5893" max="5894" width="9.77734375" style="161" customWidth="1"/>
    <col min="5895" max="5895" width="10.109375" style="161" customWidth="1"/>
    <col min="5896" max="5896" width="11.77734375" style="161" customWidth="1"/>
    <col min="5897" max="6144" width="9" style="161"/>
    <col min="6145" max="6145" width="3.21875" style="161" customWidth="1"/>
    <col min="6146" max="6146" width="30.6640625" style="161" customWidth="1"/>
    <col min="6147" max="6147" width="15.6640625" style="161" customWidth="1"/>
    <col min="6148" max="6148" width="50.6640625" style="161" customWidth="1"/>
    <col min="6149" max="6150" width="9.77734375" style="161" customWidth="1"/>
    <col min="6151" max="6151" width="10.109375" style="161" customWidth="1"/>
    <col min="6152" max="6152" width="11.77734375" style="161" customWidth="1"/>
    <col min="6153" max="6400" width="9" style="161"/>
    <col min="6401" max="6401" width="3.21875" style="161" customWidth="1"/>
    <col min="6402" max="6402" width="30.6640625" style="161" customWidth="1"/>
    <col min="6403" max="6403" width="15.6640625" style="161" customWidth="1"/>
    <col min="6404" max="6404" width="50.6640625" style="161" customWidth="1"/>
    <col min="6405" max="6406" width="9.77734375" style="161" customWidth="1"/>
    <col min="6407" max="6407" width="10.109375" style="161" customWidth="1"/>
    <col min="6408" max="6408" width="11.77734375" style="161" customWidth="1"/>
    <col min="6409" max="6656" width="9" style="161"/>
    <col min="6657" max="6657" width="3.21875" style="161" customWidth="1"/>
    <col min="6658" max="6658" width="30.6640625" style="161" customWidth="1"/>
    <col min="6659" max="6659" width="15.6640625" style="161" customWidth="1"/>
    <col min="6660" max="6660" width="50.6640625" style="161" customWidth="1"/>
    <col min="6661" max="6662" width="9.77734375" style="161" customWidth="1"/>
    <col min="6663" max="6663" width="10.109375" style="161" customWidth="1"/>
    <col min="6664" max="6664" width="11.77734375" style="161" customWidth="1"/>
    <col min="6665" max="6912" width="9" style="161"/>
    <col min="6913" max="6913" width="3.21875" style="161" customWidth="1"/>
    <col min="6914" max="6914" width="30.6640625" style="161" customWidth="1"/>
    <col min="6915" max="6915" width="15.6640625" style="161" customWidth="1"/>
    <col min="6916" max="6916" width="50.6640625" style="161" customWidth="1"/>
    <col min="6917" max="6918" width="9.77734375" style="161" customWidth="1"/>
    <col min="6919" max="6919" width="10.109375" style="161" customWidth="1"/>
    <col min="6920" max="6920" width="11.77734375" style="161" customWidth="1"/>
    <col min="6921" max="7168" width="9" style="161"/>
    <col min="7169" max="7169" width="3.21875" style="161" customWidth="1"/>
    <col min="7170" max="7170" width="30.6640625" style="161" customWidth="1"/>
    <col min="7171" max="7171" width="15.6640625" style="161" customWidth="1"/>
    <col min="7172" max="7172" width="50.6640625" style="161" customWidth="1"/>
    <col min="7173" max="7174" width="9.77734375" style="161" customWidth="1"/>
    <col min="7175" max="7175" width="10.109375" style="161" customWidth="1"/>
    <col min="7176" max="7176" width="11.77734375" style="161" customWidth="1"/>
    <col min="7177" max="7424" width="9" style="161"/>
    <col min="7425" max="7425" width="3.21875" style="161" customWidth="1"/>
    <col min="7426" max="7426" width="30.6640625" style="161" customWidth="1"/>
    <col min="7427" max="7427" width="15.6640625" style="161" customWidth="1"/>
    <col min="7428" max="7428" width="50.6640625" style="161" customWidth="1"/>
    <col min="7429" max="7430" width="9.77734375" style="161" customWidth="1"/>
    <col min="7431" max="7431" width="10.109375" style="161" customWidth="1"/>
    <col min="7432" max="7432" width="11.77734375" style="161" customWidth="1"/>
    <col min="7433" max="7680" width="9" style="161"/>
    <col min="7681" max="7681" width="3.21875" style="161" customWidth="1"/>
    <col min="7682" max="7682" width="30.6640625" style="161" customWidth="1"/>
    <col min="7683" max="7683" width="15.6640625" style="161" customWidth="1"/>
    <col min="7684" max="7684" width="50.6640625" style="161" customWidth="1"/>
    <col min="7685" max="7686" width="9.77734375" style="161" customWidth="1"/>
    <col min="7687" max="7687" width="10.109375" style="161" customWidth="1"/>
    <col min="7688" max="7688" width="11.77734375" style="161" customWidth="1"/>
    <col min="7689" max="7936" width="9" style="161"/>
    <col min="7937" max="7937" width="3.21875" style="161" customWidth="1"/>
    <col min="7938" max="7938" width="30.6640625" style="161" customWidth="1"/>
    <col min="7939" max="7939" width="15.6640625" style="161" customWidth="1"/>
    <col min="7940" max="7940" width="50.6640625" style="161" customWidth="1"/>
    <col min="7941" max="7942" width="9.77734375" style="161" customWidth="1"/>
    <col min="7943" max="7943" width="10.109375" style="161" customWidth="1"/>
    <col min="7944" max="7944" width="11.77734375" style="161" customWidth="1"/>
    <col min="7945" max="8192" width="9" style="161"/>
    <col min="8193" max="8193" width="3.21875" style="161" customWidth="1"/>
    <col min="8194" max="8194" width="30.6640625" style="161" customWidth="1"/>
    <col min="8195" max="8195" width="15.6640625" style="161" customWidth="1"/>
    <col min="8196" max="8196" width="50.6640625" style="161" customWidth="1"/>
    <col min="8197" max="8198" width="9.77734375" style="161" customWidth="1"/>
    <col min="8199" max="8199" width="10.109375" style="161" customWidth="1"/>
    <col min="8200" max="8200" width="11.77734375" style="161" customWidth="1"/>
    <col min="8201" max="8448" width="9" style="161"/>
    <col min="8449" max="8449" width="3.21875" style="161" customWidth="1"/>
    <col min="8450" max="8450" width="30.6640625" style="161" customWidth="1"/>
    <col min="8451" max="8451" width="15.6640625" style="161" customWidth="1"/>
    <col min="8452" max="8452" width="50.6640625" style="161" customWidth="1"/>
    <col min="8453" max="8454" width="9.77734375" style="161" customWidth="1"/>
    <col min="8455" max="8455" width="10.109375" style="161" customWidth="1"/>
    <col min="8456" max="8456" width="11.77734375" style="161" customWidth="1"/>
    <col min="8457" max="8704" width="9" style="161"/>
    <col min="8705" max="8705" width="3.21875" style="161" customWidth="1"/>
    <col min="8706" max="8706" width="30.6640625" style="161" customWidth="1"/>
    <col min="8707" max="8707" width="15.6640625" style="161" customWidth="1"/>
    <col min="8708" max="8708" width="50.6640625" style="161" customWidth="1"/>
    <col min="8709" max="8710" width="9.77734375" style="161" customWidth="1"/>
    <col min="8711" max="8711" width="10.109375" style="161" customWidth="1"/>
    <col min="8712" max="8712" width="11.77734375" style="161" customWidth="1"/>
    <col min="8713" max="8960" width="9" style="161"/>
    <col min="8961" max="8961" width="3.21875" style="161" customWidth="1"/>
    <col min="8962" max="8962" width="30.6640625" style="161" customWidth="1"/>
    <col min="8963" max="8963" width="15.6640625" style="161" customWidth="1"/>
    <col min="8964" max="8964" width="50.6640625" style="161" customWidth="1"/>
    <col min="8965" max="8966" width="9.77734375" style="161" customWidth="1"/>
    <col min="8967" max="8967" width="10.109375" style="161" customWidth="1"/>
    <col min="8968" max="8968" width="11.77734375" style="161" customWidth="1"/>
    <col min="8969" max="9216" width="9" style="161"/>
    <col min="9217" max="9217" width="3.21875" style="161" customWidth="1"/>
    <col min="9218" max="9218" width="30.6640625" style="161" customWidth="1"/>
    <col min="9219" max="9219" width="15.6640625" style="161" customWidth="1"/>
    <col min="9220" max="9220" width="50.6640625" style="161" customWidth="1"/>
    <col min="9221" max="9222" width="9.77734375" style="161" customWidth="1"/>
    <col min="9223" max="9223" width="10.109375" style="161" customWidth="1"/>
    <col min="9224" max="9224" width="11.77734375" style="161" customWidth="1"/>
    <col min="9225" max="9472" width="9" style="161"/>
    <col min="9473" max="9473" width="3.21875" style="161" customWidth="1"/>
    <col min="9474" max="9474" width="30.6640625" style="161" customWidth="1"/>
    <col min="9475" max="9475" width="15.6640625" style="161" customWidth="1"/>
    <col min="9476" max="9476" width="50.6640625" style="161" customWidth="1"/>
    <col min="9477" max="9478" width="9.77734375" style="161" customWidth="1"/>
    <col min="9479" max="9479" width="10.109375" style="161" customWidth="1"/>
    <col min="9480" max="9480" width="11.77734375" style="161" customWidth="1"/>
    <col min="9481" max="9728" width="9" style="161"/>
    <col min="9729" max="9729" width="3.21875" style="161" customWidth="1"/>
    <col min="9730" max="9730" width="30.6640625" style="161" customWidth="1"/>
    <col min="9731" max="9731" width="15.6640625" style="161" customWidth="1"/>
    <col min="9732" max="9732" width="50.6640625" style="161" customWidth="1"/>
    <col min="9733" max="9734" width="9.77734375" style="161" customWidth="1"/>
    <col min="9735" max="9735" width="10.109375" style="161" customWidth="1"/>
    <col min="9736" max="9736" width="11.77734375" style="161" customWidth="1"/>
    <col min="9737" max="9984" width="9" style="161"/>
    <col min="9985" max="9985" width="3.21875" style="161" customWidth="1"/>
    <col min="9986" max="9986" width="30.6640625" style="161" customWidth="1"/>
    <col min="9987" max="9987" width="15.6640625" style="161" customWidth="1"/>
    <col min="9988" max="9988" width="50.6640625" style="161" customWidth="1"/>
    <col min="9989" max="9990" width="9.77734375" style="161" customWidth="1"/>
    <col min="9991" max="9991" width="10.109375" style="161" customWidth="1"/>
    <col min="9992" max="9992" width="11.77734375" style="161" customWidth="1"/>
    <col min="9993" max="10240" width="9" style="161"/>
    <col min="10241" max="10241" width="3.21875" style="161" customWidth="1"/>
    <col min="10242" max="10242" width="30.6640625" style="161" customWidth="1"/>
    <col min="10243" max="10243" width="15.6640625" style="161" customWidth="1"/>
    <col min="10244" max="10244" width="50.6640625" style="161" customWidth="1"/>
    <col min="10245" max="10246" width="9.77734375" style="161" customWidth="1"/>
    <col min="10247" max="10247" width="10.109375" style="161" customWidth="1"/>
    <col min="10248" max="10248" width="11.77734375" style="161" customWidth="1"/>
    <col min="10249" max="10496" width="9" style="161"/>
    <col min="10497" max="10497" width="3.21875" style="161" customWidth="1"/>
    <col min="10498" max="10498" width="30.6640625" style="161" customWidth="1"/>
    <col min="10499" max="10499" width="15.6640625" style="161" customWidth="1"/>
    <col min="10500" max="10500" width="50.6640625" style="161" customWidth="1"/>
    <col min="10501" max="10502" width="9.77734375" style="161" customWidth="1"/>
    <col min="10503" max="10503" width="10.109375" style="161" customWidth="1"/>
    <col min="10504" max="10504" width="11.77734375" style="161" customWidth="1"/>
    <col min="10505" max="10752" width="9" style="161"/>
    <col min="10753" max="10753" width="3.21875" style="161" customWidth="1"/>
    <col min="10754" max="10754" width="30.6640625" style="161" customWidth="1"/>
    <col min="10755" max="10755" width="15.6640625" style="161" customWidth="1"/>
    <col min="10756" max="10756" width="50.6640625" style="161" customWidth="1"/>
    <col min="10757" max="10758" width="9.77734375" style="161" customWidth="1"/>
    <col min="10759" max="10759" width="10.109375" style="161" customWidth="1"/>
    <col min="10760" max="10760" width="11.77734375" style="161" customWidth="1"/>
    <col min="10761" max="11008" width="9" style="161"/>
    <col min="11009" max="11009" width="3.21875" style="161" customWidth="1"/>
    <col min="11010" max="11010" width="30.6640625" style="161" customWidth="1"/>
    <col min="11011" max="11011" width="15.6640625" style="161" customWidth="1"/>
    <col min="11012" max="11012" width="50.6640625" style="161" customWidth="1"/>
    <col min="11013" max="11014" width="9.77734375" style="161" customWidth="1"/>
    <col min="11015" max="11015" width="10.109375" style="161" customWidth="1"/>
    <col min="11016" max="11016" width="11.77734375" style="161" customWidth="1"/>
    <col min="11017" max="11264" width="9" style="161"/>
    <col min="11265" max="11265" width="3.21875" style="161" customWidth="1"/>
    <col min="11266" max="11266" width="30.6640625" style="161" customWidth="1"/>
    <col min="11267" max="11267" width="15.6640625" style="161" customWidth="1"/>
    <col min="11268" max="11268" width="50.6640625" style="161" customWidth="1"/>
    <col min="11269" max="11270" width="9.77734375" style="161" customWidth="1"/>
    <col min="11271" max="11271" width="10.109375" style="161" customWidth="1"/>
    <col min="11272" max="11272" width="11.77734375" style="161" customWidth="1"/>
    <col min="11273" max="11520" width="9" style="161"/>
    <col min="11521" max="11521" width="3.21875" style="161" customWidth="1"/>
    <col min="11522" max="11522" width="30.6640625" style="161" customWidth="1"/>
    <col min="11523" max="11523" width="15.6640625" style="161" customWidth="1"/>
    <col min="11524" max="11524" width="50.6640625" style="161" customWidth="1"/>
    <col min="11525" max="11526" width="9.77734375" style="161" customWidth="1"/>
    <col min="11527" max="11527" width="10.109375" style="161" customWidth="1"/>
    <col min="11528" max="11528" width="11.77734375" style="161" customWidth="1"/>
    <col min="11529" max="11776" width="9" style="161"/>
    <col min="11777" max="11777" width="3.21875" style="161" customWidth="1"/>
    <col min="11778" max="11778" width="30.6640625" style="161" customWidth="1"/>
    <col min="11779" max="11779" width="15.6640625" style="161" customWidth="1"/>
    <col min="11780" max="11780" width="50.6640625" style="161" customWidth="1"/>
    <col min="11781" max="11782" width="9.77734375" style="161" customWidth="1"/>
    <col min="11783" max="11783" width="10.109375" style="161" customWidth="1"/>
    <col min="11784" max="11784" width="11.77734375" style="161" customWidth="1"/>
    <col min="11785" max="12032" width="9" style="161"/>
    <col min="12033" max="12033" width="3.21875" style="161" customWidth="1"/>
    <col min="12034" max="12034" width="30.6640625" style="161" customWidth="1"/>
    <col min="12035" max="12035" width="15.6640625" style="161" customWidth="1"/>
    <col min="12036" max="12036" width="50.6640625" style="161" customWidth="1"/>
    <col min="12037" max="12038" width="9.77734375" style="161" customWidth="1"/>
    <col min="12039" max="12039" width="10.109375" style="161" customWidth="1"/>
    <col min="12040" max="12040" width="11.77734375" style="161" customWidth="1"/>
    <col min="12041" max="12288" width="9" style="161"/>
    <col min="12289" max="12289" width="3.21875" style="161" customWidth="1"/>
    <col min="12290" max="12290" width="30.6640625" style="161" customWidth="1"/>
    <col min="12291" max="12291" width="15.6640625" style="161" customWidth="1"/>
    <col min="12292" max="12292" width="50.6640625" style="161" customWidth="1"/>
    <col min="12293" max="12294" width="9.77734375" style="161" customWidth="1"/>
    <col min="12295" max="12295" width="10.109375" style="161" customWidth="1"/>
    <col min="12296" max="12296" width="11.77734375" style="161" customWidth="1"/>
    <col min="12297" max="12544" width="9" style="161"/>
    <col min="12545" max="12545" width="3.21875" style="161" customWidth="1"/>
    <col min="12546" max="12546" width="30.6640625" style="161" customWidth="1"/>
    <col min="12547" max="12547" width="15.6640625" style="161" customWidth="1"/>
    <col min="12548" max="12548" width="50.6640625" style="161" customWidth="1"/>
    <col min="12549" max="12550" width="9.77734375" style="161" customWidth="1"/>
    <col min="12551" max="12551" width="10.109375" style="161" customWidth="1"/>
    <col min="12552" max="12552" width="11.77734375" style="161" customWidth="1"/>
    <col min="12553" max="12800" width="9" style="161"/>
    <col min="12801" max="12801" width="3.21875" style="161" customWidth="1"/>
    <col min="12802" max="12802" width="30.6640625" style="161" customWidth="1"/>
    <col min="12803" max="12803" width="15.6640625" style="161" customWidth="1"/>
    <col min="12804" max="12804" width="50.6640625" style="161" customWidth="1"/>
    <col min="12805" max="12806" width="9.77734375" style="161" customWidth="1"/>
    <col min="12807" max="12807" width="10.109375" style="161" customWidth="1"/>
    <col min="12808" max="12808" width="11.77734375" style="161" customWidth="1"/>
    <col min="12809" max="13056" width="9" style="161"/>
    <col min="13057" max="13057" width="3.21875" style="161" customWidth="1"/>
    <col min="13058" max="13058" width="30.6640625" style="161" customWidth="1"/>
    <col min="13059" max="13059" width="15.6640625" style="161" customWidth="1"/>
    <col min="13060" max="13060" width="50.6640625" style="161" customWidth="1"/>
    <col min="13061" max="13062" width="9.77734375" style="161" customWidth="1"/>
    <col min="13063" max="13063" width="10.109375" style="161" customWidth="1"/>
    <col min="13064" max="13064" width="11.77734375" style="161" customWidth="1"/>
    <col min="13065" max="13312" width="9" style="161"/>
    <col min="13313" max="13313" width="3.21875" style="161" customWidth="1"/>
    <col min="13314" max="13314" width="30.6640625" style="161" customWidth="1"/>
    <col min="13315" max="13315" width="15.6640625" style="161" customWidth="1"/>
    <col min="13316" max="13316" width="50.6640625" style="161" customWidth="1"/>
    <col min="13317" max="13318" width="9.77734375" style="161" customWidth="1"/>
    <col min="13319" max="13319" width="10.109375" style="161" customWidth="1"/>
    <col min="13320" max="13320" width="11.77734375" style="161" customWidth="1"/>
    <col min="13321" max="13568" width="9" style="161"/>
    <col min="13569" max="13569" width="3.21875" style="161" customWidth="1"/>
    <col min="13570" max="13570" width="30.6640625" style="161" customWidth="1"/>
    <col min="13571" max="13571" width="15.6640625" style="161" customWidth="1"/>
    <col min="13572" max="13572" width="50.6640625" style="161" customWidth="1"/>
    <col min="13573" max="13574" width="9.77734375" style="161" customWidth="1"/>
    <col min="13575" max="13575" width="10.109375" style="161" customWidth="1"/>
    <col min="13576" max="13576" width="11.77734375" style="161" customWidth="1"/>
    <col min="13577" max="13824" width="9" style="161"/>
    <col min="13825" max="13825" width="3.21875" style="161" customWidth="1"/>
    <col min="13826" max="13826" width="30.6640625" style="161" customWidth="1"/>
    <col min="13827" max="13827" width="15.6640625" style="161" customWidth="1"/>
    <col min="13828" max="13828" width="50.6640625" style="161" customWidth="1"/>
    <col min="13829" max="13830" width="9.77734375" style="161" customWidth="1"/>
    <col min="13831" max="13831" width="10.109375" style="161" customWidth="1"/>
    <col min="13832" max="13832" width="11.77734375" style="161" customWidth="1"/>
    <col min="13833" max="14080" width="9" style="161"/>
    <col min="14081" max="14081" width="3.21875" style="161" customWidth="1"/>
    <col min="14082" max="14082" width="30.6640625" style="161" customWidth="1"/>
    <col min="14083" max="14083" width="15.6640625" style="161" customWidth="1"/>
    <col min="14084" max="14084" width="50.6640625" style="161" customWidth="1"/>
    <col min="14085" max="14086" width="9.77734375" style="161" customWidth="1"/>
    <col min="14087" max="14087" width="10.109375" style="161" customWidth="1"/>
    <col min="14088" max="14088" width="11.77734375" style="161" customWidth="1"/>
    <col min="14089" max="14336" width="9" style="161"/>
    <col min="14337" max="14337" width="3.21875" style="161" customWidth="1"/>
    <col min="14338" max="14338" width="30.6640625" style="161" customWidth="1"/>
    <col min="14339" max="14339" width="15.6640625" style="161" customWidth="1"/>
    <col min="14340" max="14340" width="50.6640625" style="161" customWidth="1"/>
    <col min="14341" max="14342" width="9.77734375" style="161" customWidth="1"/>
    <col min="14343" max="14343" width="10.109375" style="161" customWidth="1"/>
    <col min="14344" max="14344" width="11.77734375" style="161" customWidth="1"/>
    <col min="14345" max="14592" width="9" style="161"/>
    <col min="14593" max="14593" width="3.21875" style="161" customWidth="1"/>
    <col min="14594" max="14594" width="30.6640625" style="161" customWidth="1"/>
    <col min="14595" max="14595" width="15.6640625" style="161" customWidth="1"/>
    <col min="14596" max="14596" width="50.6640625" style="161" customWidth="1"/>
    <col min="14597" max="14598" width="9.77734375" style="161" customWidth="1"/>
    <col min="14599" max="14599" width="10.109375" style="161" customWidth="1"/>
    <col min="14600" max="14600" width="11.77734375" style="161" customWidth="1"/>
    <col min="14601" max="14848" width="9" style="161"/>
    <col min="14849" max="14849" width="3.21875" style="161" customWidth="1"/>
    <col min="14850" max="14850" width="30.6640625" style="161" customWidth="1"/>
    <col min="14851" max="14851" width="15.6640625" style="161" customWidth="1"/>
    <col min="14852" max="14852" width="50.6640625" style="161" customWidth="1"/>
    <col min="14853" max="14854" width="9.77734375" style="161" customWidth="1"/>
    <col min="14855" max="14855" width="10.109375" style="161" customWidth="1"/>
    <col min="14856" max="14856" width="11.77734375" style="161" customWidth="1"/>
    <col min="14857" max="15104" width="9" style="161"/>
    <col min="15105" max="15105" width="3.21875" style="161" customWidth="1"/>
    <col min="15106" max="15106" width="30.6640625" style="161" customWidth="1"/>
    <col min="15107" max="15107" width="15.6640625" style="161" customWidth="1"/>
    <col min="15108" max="15108" width="50.6640625" style="161" customWidth="1"/>
    <col min="15109" max="15110" width="9.77734375" style="161" customWidth="1"/>
    <col min="15111" max="15111" width="10.109375" style="161" customWidth="1"/>
    <col min="15112" max="15112" width="11.77734375" style="161" customWidth="1"/>
    <col min="15113" max="15360" width="9" style="161"/>
    <col min="15361" max="15361" width="3.21875" style="161" customWidth="1"/>
    <col min="15362" max="15362" width="30.6640625" style="161" customWidth="1"/>
    <col min="15363" max="15363" width="15.6640625" style="161" customWidth="1"/>
    <col min="15364" max="15364" width="50.6640625" style="161" customWidth="1"/>
    <col min="15365" max="15366" width="9.77734375" style="161" customWidth="1"/>
    <col min="15367" max="15367" width="10.109375" style="161" customWidth="1"/>
    <col min="15368" max="15368" width="11.77734375" style="161" customWidth="1"/>
    <col min="15369" max="15616" width="9" style="161"/>
    <col min="15617" max="15617" width="3.21875" style="161" customWidth="1"/>
    <col min="15618" max="15618" width="30.6640625" style="161" customWidth="1"/>
    <col min="15619" max="15619" width="15.6640625" style="161" customWidth="1"/>
    <col min="15620" max="15620" width="50.6640625" style="161" customWidth="1"/>
    <col min="15621" max="15622" width="9.77734375" style="161" customWidth="1"/>
    <col min="15623" max="15623" width="10.109375" style="161" customWidth="1"/>
    <col min="15624" max="15624" width="11.77734375" style="161" customWidth="1"/>
    <col min="15625" max="15872" width="9" style="161"/>
    <col min="15873" max="15873" width="3.21875" style="161" customWidth="1"/>
    <col min="15874" max="15874" width="30.6640625" style="161" customWidth="1"/>
    <col min="15875" max="15875" width="15.6640625" style="161" customWidth="1"/>
    <col min="15876" max="15876" width="50.6640625" style="161" customWidth="1"/>
    <col min="15877" max="15878" width="9.77734375" style="161" customWidth="1"/>
    <col min="15879" max="15879" width="10.109375" style="161" customWidth="1"/>
    <col min="15880" max="15880" width="11.77734375" style="161" customWidth="1"/>
    <col min="15881" max="16128" width="9" style="161"/>
    <col min="16129" max="16129" width="3.21875" style="161" customWidth="1"/>
    <col min="16130" max="16130" width="30.6640625" style="161" customWidth="1"/>
    <col min="16131" max="16131" width="15.6640625" style="161" customWidth="1"/>
    <col min="16132" max="16132" width="50.6640625" style="161" customWidth="1"/>
    <col min="16133" max="16134" width="9.77734375" style="161" customWidth="1"/>
    <col min="16135" max="16135" width="10.109375" style="161" customWidth="1"/>
    <col min="16136" max="16136" width="11.77734375" style="161" customWidth="1"/>
    <col min="16137" max="16384" width="9" style="161"/>
  </cols>
  <sheetData>
    <row r="1" spans="1:4" ht="22.5" customHeight="1"/>
    <row r="2" spans="1:4" ht="22.5" customHeight="1">
      <c r="B2" s="164"/>
      <c r="C2" s="164"/>
      <c r="D2" s="164"/>
    </row>
    <row r="3" spans="1:4" ht="19.2">
      <c r="A3" s="164"/>
      <c r="B3" s="969" t="s">
        <v>728</v>
      </c>
      <c r="C3" s="166"/>
      <c r="D3" s="164"/>
    </row>
    <row r="4" spans="1:4" ht="22.5" customHeight="1">
      <c r="A4" s="164"/>
      <c r="B4" s="969"/>
      <c r="C4" s="166"/>
      <c r="D4" s="164"/>
    </row>
    <row r="5" spans="1:4" ht="22.5" customHeight="1">
      <c r="B5" s="160" t="s">
        <v>633</v>
      </c>
      <c r="C5" s="164"/>
      <c r="D5" s="150"/>
    </row>
    <row r="6" spans="1:4" ht="22.5" customHeight="1">
      <c r="B6" s="160" t="s">
        <v>306</v>
      </c>
      <c r="C6" s="164"/>
      <c r="D6" s="150"/>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2.5" customHeight="1">
      <c r="B34" s="187"/>
      <c r="C34" s="164"/>
      <c r="D34" s="188"/>
    </row>
    <row r="35" spans="1:7" ht="22.5" customHeight="1">
      <c r="B35" s="187"/>
      <c r="C35" s="164"/>
      <c r="D35" s="188"/>
    </row>
    <row r="36" spans="1:7" ht="22.5" customHeight="1">
      <c r="B36" s="187"/>
      <c r="C36" s="164"/>
      <c r="D36" s="188"/>
    </row>
    <row r="37" spans="1:7" ht="22.5" customHeight="1">
      <c r="B37" s="187"/>
      <c r="C37" s="164"/>
      <c r="D37" s="188"/>
    </row>
    <row r="38" spans="1:7" s="970" customFormat="1" ht="22.5" customHeight="1">
      <c r="A38" s="161"/>
      <c r="B38" s="174"/>
      <c r="C38" s="168"/>
      <c r="D38" s="175"/>
      <c r="E38" s="161"/>
      <c r="G38" s="161"/>
    </row>
    <row r="39" spans="1:7" s="970" customFormat="1" ht="24.75" customHeight="1">
      <c r="A39" s="1916" t="s">
        <v>329</v>
      </c>
      <c r="B39" s="1916"/>
      <c r="C39" s="1916"/>
      <c r="D39" s="1916"/>
      <c r="E39" s="161"/>
      <c r="G39" s="161"/>
    </row>
    <row r="40" spans="1:7" s="970" customFormat="1" ht="22.5" customHeight="1">
      <c r="A40" s="161"/>
      <c r="B40" s="161"/>
      <c r="C40" s="161"/>
      <c r="D40" s="971" t="str">
        <f>様式7!$F$4</f>
        <v>○○○○○○○○○○○ＥＳＣＯ事業</v>
      </c>
      <c r="E40" s="161"/>
      <c r="G40" s="161"/>
    </row>
    <row r="41" spans="1:7" s="970" customFormat="1" ht="23.25" customHeight="1">
      <c r="A41" s="161"/>
      <c r="B41" s="161"/>
      <c r="C41" s="161"/>
      <c r="D41" s="161"/>
      <c r="E41" s="161"/>
      <c r="G41" s="161"/>
    </row>
    <row r="42" spans="1:7" s="970" customFormat="1" ht="25.5" customHeight="1">
      <c r="A42" s="972"/>
      <c r="B42" s="973"/>
      <c r="C42" s="304"/>
      <c r="D42" s="304"/>
      <c r="E42" s="161"/>
      <c r="G42" s="161"/>
    </row>
    <row r="44" spans="1:7">
      <c r="D44" s="974"/>
    </row>
  </sheetData>
  <mergeCells count="1">
    <mergeCell ref="A39:D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B2:G56"/>
  <sheetViews>
    <sheetView view="pageBreakPreview" topLeftCell="A34" zoomScale="85" zoomScaleNormal="85" zoomScaleSheetLayoutView="85" workbookViewId="0">
      <selection activeCell="O62" sqref="O62"/>
    </sheetView>
  </sheetViews>
  <sheetFormatPr defaultRowHeight="13.2"/>
  <cols>
    <col min="1" max="1" width="3.109375" style="975" customWidth="1"/>
    <col min="2" max="2" width="4.88671875" style="975" customWidth="1"/>
    <col min="3" max="3" width="65.109375" style="975" customWidth="1"/>
    <col min="4" max="4" width="9.109375" style="976" customWidth="1"/>
    <col min="5" max="5" width="24.6640625" style="975" customWidth="1"/>
    <col min="6" max="6" width="17.44140625" style="977" bestFit="1" customWidth="1"/>
    <col min="7" max="7" width="20" style="978" customWidth="1"/>
    <col min="8" max="258" width="9" style="975"/>
    <col min="259" max="259" width="3.109375" style="975" customWidth="1"/>
    <col min="260" max="260" width="4.109375" style="975" customWidth="1"/>
    <col min="261" max="261" width="61.6640625" style="975" bestFit="1" customWidth="1"/>
    <col min="262" max="262" width="26.21875" style="975" customWidth="1"/>
    <col min="263" max="263" width="20" style="975" customWidth="1"/>
    <col min="264" max="514" width="9" style="975"/>
    <col min="515" max="515" width="3.109375" style="975" customWidth="1"/>
    <col min="516" max="516" width="4.109375" style="975" customWidth="1"/>
    <col min="517" max="517" width="61.6640625" style="975" bestFit="1" customWidth="1"/>
    <col min="518" max="518" width="26.21875" style="975" customWidth="1"/>
    <col min="519" max="519" width="20" style="975" customWidth="1"/>
    <col min="520" max="770" width="9" style="975"/>
    <col min="771" max="771" width="3.109375" style="975" customWidth="1"/>
    <col min="772" max="772" width="4.109375" style="975" customWidth="1"/>
    <col min="773" max="773" width="61.6640625" style="975" bestFit="1" customWidth="1"/>
    <col min="774" max="774" width="26.21875" style="975" customWidth="1"/>
    <col min="775" max="775" width="20" style="975" customWidth="1"/>
    <col min="776" max="1026" width="9" style="975"/>
    <col min="1027" max="1027" width="3.109375" style="975" customWidth="1"/>
    <col min="1028" max="1028" width="4.109375" style="975" customWidth="1"/>
    <col min="1029" max="1029" width="61.6640625" style="975" bestFit="1" customWidth="1"/>
    <col min="1030" max="1030" width="26.21875" style="975" customWidth="1"/>
    <col min="1031" max="1031" width="20" style="975" customWidth="1"/>
    <col min="1032" max="1282" width="9" style="975"/>
    <col min="1283" max="1283" width="3.109375" style="975" customWidth="1"/>
    <col min="1284" max="1284" width="4.109375" style="975" customWidth="1"/>
    <col min="1285" max="1285" width="61.6640625" style="975" bestFit="1" customWidth="1"/>
    <col min="1286" max="1286" width="26.21875" style="975" customWidth="1"/>
    <col min="1287" max="1287" width="20" style="975" customWidth="1"/>
    <col min="1288" max="1538" width="9" style="975"/>
    <col min="1539" max="1539" width="3.109375" style="975" customWidth="1"/>
    <col min="1540" max="1540" width="4.109375" style="975" customWidth="1"/>
    <col min="1541" max="1541" width="61.6640625" style="975" bestFit="1" customWidth="1"/>
    <col min="1542" max="1542" width="26.21875" style="975" customWidth="1"/>
    <col min="1543" max="1543" width="20" style="975" customWidth="1"/>
    <col min="1544" max="1794" width="9" style="975"/>
    <col min="1795" max="1795" width="3.109375" style="975" customWidth="1"/>
    <col min="1796" max="1796" width="4.109375" style="975" customWidth="1"/>
    <col min="1797" max="1797" width="61.6640625" style="975" bestFit="1" customWidth="1"/>
    <col min="1798" max="1798" width="26.21875" style="975" customWidth="1"/>
    <col min="1799" max="1799" width="20" style="975" customWidth="1"/>
    <col min="1800" max="2050" width="9" style="975"/>
    <col min="2051" max="2051" width="3.109375" style="975" customWidth="1"/>
    <col min="2052" max="2052" width="4.109375" style="975" customWidth="1"/>
    <col min="2053" max="2053" width="61.6640625" style="975" bestFit="1" customWidth="1"/>
    <col min="2054" max="2054" width="26.21875" style="975" customWidth="1"/>
    <col min="2055" max="2055" width="20" style="975" customWidth="1"/>
    <col min="2056" max="2306" width="9" style="975"/>
    <col min="2307" max="2307" width="3.109375" style="975" customWidth="1"/>
    <col min="2308" max="2308" width="4.109375" style="975" customWidth="1"/>
    <col min="2309" max="2309" width="61.6640625" style="975" bestFit="1" customWidth="1"/>
    <col min="2310" max="2310" width="26.21875" style="975" customWidth="1"/>
    <col min="2311" max="2311" width="20" style="975" customWidth="1"/>
    <col min="2312" max="2562" width="9" style="975"/>
    <col min="2563" max="2563" width="3.109375" style="975" customWidth="1"/>
    <col min="2564" max="2564" width="4.109375" style="975" customWidth="1"/>
    <col min="2565" max="2565" width="61.6640625" style="975" bestFit="1" customWidth="1"/>
    <col min="2566" max="2566" width="26.21875" style="975" customWidth="1"/>
    <col min="2567" max="2567" width="20" style="975" customWidth="1"/>
    <col min="2568" max="2818" width="9" style="975"/>
    <col min="2819" max="2819" width="3.109375" style="975" customWidth="1"/>
    <col min="2820" max="2820" width="4.109375" style="975" customWidth="1"/>
    <col min="2821" max="2821" width="61.6640625" style="975" bestFit="1" customWidth="1"/>
    <col min="2822" max="2822" width="26.21875" style="975" customWidth="1"/>
    <col min="2823" max="2823" width="20" style="975" customWidth="1"/>
    <col min="2824" max="3074" width="9" style="975"/>
    <col min="3075" max="3075" width="3.109375" style="975" customWidth="1"/>
    <col min="3076" max="3076" width="4.109375" style="975" customWidth="1"/>
    <col min="3077" max="3077" width="61.6640625" style="975" bestFit="1" customWidth="1"/>
    <col min="3078" max="3078" width="26.21875" style="975" customWidth="1"/>
    <col min="3079" max="3079" width="20" style="975" customWidth="1"/>
    <col min="3080" max="3330" width="9" style="975"/>
    <col min="3331" max="3331" width="3.109375" style="975" customWidth="1"/>
    <col min="3332" max="3332" width="4.109375" style="975" customWidth="1"/>
    <col min="3333" max="3333" width="61.6640625" style="975" bestFit="1" customWidth="1"/>
    <col min="3334" max="3334" width="26.21875" style="975" customWidth="1"/>
    <col min="3335" max="3335" width="20" style="975" customWidth="1"/>
    <col min="3336" max="3586" width="9" style="975"/>
    <col min="3587" max="3587" width="3.109375" style="975" customWidth="1"/>
    <col min="3588" max="3588" width="4.109375" style="975" customWidth="1"/>
    <col min="3589" max="3589" width="61.6640625" style="975" bestFit="1" customWidth="1"/>
    <col min="3590" max="3590" width="26.21875" style="975" customWidth="1"/>
    <col min="3591" max="3591" width="20" style="975" customWidth="1"/>
    <col min="3592" max="3842" width="9" style="975"/>
    <col min="3843" max="3843" width="3.109375" style="975" customWidth="1"/>
    <col min="3844" max="3844" width="4.109375" style="975" customWidth="1"/>
    <col min="3845" max="3845" width="61.6640625" style="975" bestFit="1" customWidth="1"/>
    <col min="3846" max="3846" width="26.21875" style="975" customWidth="1"/>
    <col min="3847" max="3847" width="20" style="975" customWidth="1"/>
    <col min="3848" max="4098" width="9" style="975"/>
    <col min="4099" max="4099" width="3.109375" style="975" customWidth="1"/>
    <col min="4100" max="4100" width="4.109375" style="975" customWidth="1"/>
    <col min="4101" max="4101" width="61.6640625" style="975" bestFit="1" customWidth="1"/>
    <col min="4102" max="4102" width="26.21875" style="975" customWidth="1"/>
    <col min="4103" max="4103" width="20" style="975" customWidth="1"/>
    <col min="4104" max="4354" width="9" style="975"/>
    <col min="4355" max="4355" width="3.109375" style="975" customWidth="1"/>
    <col min="4356" max="4356" width="4.109375" style="975" customWidth="1"/>
    <col min="4357" max="4357" width="61.6640625" style="975" bestFit="1" customWidth="1"/>
    <col min="4358" max="4358" width="26.21875" style="975" customWidth="1"/>
    <col min="4359" max="4359" width="20" style="975" customWidth="1"/>
    <col min="4360" max="4610" width="9" style="975"/>
    <col min="4611" max="4611" width="3.109375" style="975" customWidth="1"/>
    <col min="4612" max="4612" width="4.109375" style="975" customWidth="1"/>
    <col min="4613" max="4613" width="61.6640625" style="975" bestFit="1" customWidth="1"/>
    <col min="4614" max="4614" width="26.21875" style="975" customWidth="1"/>
    <col min="4615" max="4615" width="20" style="975" customWidth="1"/>
    <col min="4616" max="4866" width="9" style="975"/>
    <col min="4867" max="4867" width="3.109375" style="975" customWidth="1"/>
    <col min="4868" max="4868" width="4.109375" style="975" customWidth="1"/>
    <col min="4869" max="4869" width="61.6640625" style="975" bestFit="1" customWidth="1"/>
    <col min="4870" max="4870" width="26.21875" style="975" customWidth="1"/>
    <col min="4871" max="4871" width="20" style="975" customWidth="1"/>
    <col min="4872" max="5122" width="9" style="975"/>
    <col min="5123" max="5123" width="3.109375" style="975" customWidth="1"/>
    <col min="5124" max="5124" width="4.109375" style="975" customWidth="1"/>
    <col min="5125" max="5125" width="61.6640625" style="975" bestFit="1" customWidth="1"/>
    <col min="5126" max="5126" width="26.21875" style="975" customWidth="1"/>
    <col min="5127" max="5127" width="20" style="975" customWidth="1"/>
    <col min="5128" max="5378" width="9" style="975"/>
    <col min="5379" max="5379" width="3.109375" style="975" customWidth="1"/>
    <col min="5380" max="5380" width="4.109375" style="975" customWidth="1"/>
    <col min="5381" max="5381" width="61.6640625" style="975" bestFit="1" customWidth="1"/>
    <col min="5382" max="5382" width="26.21875" style="975" customWidth="1"/>
    <col min="5383" max="5383" width="20" style="975" customWidth="1"/>
    <col min="5384" max="5634" width="9" style="975"/>
    <col min="5635" max="5635" width="3.109375" style="975" customWidth="1"/>
    <col min="5636" max="5636" width="4.109375" style="975" customWidth="1"/>
    <col min="5637" max="5637" width="61.6640625" style="975" bestFit="1" customWidth="1"/>
    <col min="5638" max="5638" width="26.21875" style="975" customWidth="1"/>
    <col min="5639" max="5639" width="20" style="975" customWidth="1"/>
    <col min="5640" max="5890" width="9" style="975"/>
    <col min="5891" max="5891" width="3.109375" style="975" customWidth="1"/>
    <col min="5892" max="5892" width="4.109375" style="975" customWidth="1"/>
    <col min="5893" max="5893" width="61.6640625" style="975" bestFit="1" customWidth="1"/>
    <col min="5894" max="5894" width="26.21875" style="975" customWidth="1"/>
    <col min="5895" max="5895" width="20" style="975" customWidth="1"/>
    <col min="5896" max="6146" width="9" style="975"/>
    <col min="6147" max="6147" width="3.109375" style="975" customWidth="1"/>
    <col min="6148" max="6148" width="4.109375" style="975" customWidth="1"/>
    <col min="6149" max="6149" width="61.6640625" style="975" bestFit="1" customWidth="1"/>
    <col min="6150" max="6150" width="26.21875" style="975" customWidth="1"/>
    <col min="6151" max="6151" width="20" style="975" customWidth="1"/>
    <col min="6152" max="6402" width="9" style="975"/>
    <col min="6403" max="6403" width="3.109375" style="975" customWidth="1"/>
    <col min="6404" max="6404" width="4.109375" style="975" customWidth="1"/>
    <col min="6405" max="6405" width="61.6640625" style="975" bestFit="1" customWidth="1"/>
    <col min="6406" max="6406" width="26.21875" style="975" customWidth="1"/>
    <col min="6407" max="6407" width="20" style="975" customWidth="1"/>
    <col min="6408" max="6658" width="9" style="975"/>
    <col min="6659" max="6659" width="3.109375" style="975" customWidth="1"/>
    <col min="6660" max="6660" width="4.109375" style="975" customWidth="1"/>
    <col min="6661" max="6661" width="61.6640625" style="975" bestFit="1" customWidth="1"/>
    <col min="6662" max="6662" width="26.21875" style="975" customWidth="1"/>
    <col min="6663" max="6663" width="20" style="975" customWidth="1"/>
    <col min="6664" max="6914" width="9" style="975"/>
    <col min="6915" max="6915" width="3.109375" style="975" customWidth="1"/>
    <col min="6916" max="6916" width="4.109375" style="975" customWidth="1"/>
    <col min="6917" max="6917" width="61.6640625" style="975" bestFit="1" customWidth="1"/>
    <col min="6918" max="6918" width="26.21875" style="975" customWidth="1"/>
    <col min="6919" max="6919" width="20" style="975" customWidth="1"/>
    <col min="6920" max="7170" width="9" style="975"/>
    <col min="7171" max="7171" width="3.109375" style="975" customWidth="1"/>
    <col min="7172" max="7172" width="4.109375" style="975" customWidth="1"/>
    <col min="7173" max="7173" width="61.6640625" style="975" bestFit="1" customWidth="1"/>
    <col min="7174" max="7174" width="26.21875" style="975" customWidth="1"/>
    <col min="7175" max="7175" width="20" style="975" customWidth="1"/>
    <col min="7176" max="7426" width="9" style="975"/>
    <col min="7427" max="7427" width="3.109375" style="975" customWidth="1"/>
    <col min="7428" max="7428" width="4.109375" style="975" customWidth="1"/>
    <col min="7429" max="7429" width="61.6640625" style="975" bestFit="1" customWidth="1"/>
    <col min="7430" max="7430" width="26.21875" style="975" customWidth="1"/>
    <col min="7431" max="7431" width="20" style="975" customWidth="1"/>
    <col min="7432" max="7682" width="9" style="975"/>
    <col min="7683" max="7683" width="3.109375" style="975" customWidth="1"/>
    <col min="7684" max="7684" width="4.109375" style="975" customWidth="1"/>
    <col min="7685" max="7685" width="61.6640625" style="975" bestFit="1" customWidth="1"/>
    <col min="7686" max="7686" width="26.21875" style="975" customWidth="1"/>
    <col min="7687" max="7687" width="20" style="975" customWidth="1"/>
    <col min="7688" max="7938" width="9" style="975"/>
    <col min="7939" max="7939" width="3.109375" style="975" customWidth="1"/>
    <col min="7940" max="7940" width="4.109375" style="975" customWidth="1"/>
    <col min="7941" max="7941" width="61.6640625" style="975" bestFit="1" customWidth="1"/>
    <col min="7942" max="7942" width="26.21875" style="975" customWidth="1"/>
    <col min="7943" max="7943" width="20" style="975" customWidth="1"/>
    <col min="7944" max="8194" width="9" style="975"/>
    <col min="8195" max="8195" width="3.109375" style="975" customWidth="1"/>
    <col min="8196" max="8196" width="4.109375" style="975" customWidth="1"/>
    <col min="8197" max="8197" width="61.6640625" style="975" bestFit="1" customWidth="1"/>
    <col min="8198" max="8198" width="26.21875" style="975" customWidth="1"/>
    <col min="8199" max="8199" width="20" style="975" customWidth="1"/>
    <col min="8200" max="8450" width="9" style="975"/>
    <col min="8451" max="8451" width="3.109375" style="975" customWidth="1"/>
    <col min="8452" max="8452" width="4.109375" style="975" customWidth="1"/>
    <col min="8453" max="8453" width="61.6640625" style="975" bestFit="1" customWidth="1"/>
    <col min="8454" max="8454" width="26.21875" style="975" customWidth="1"/>
    <col min="8455" max="8455" width="20" style="975" customWidth="1"/>
    <col min="8456" max="8706" width="9" style="975"/>
    <col min="8707" max="8707" width="3.109375" style="975" customWidth="1"/>
    <col min="8708" max="8708" width="4.109375" style="975" customWidth="1"/>
    <col min="8709" max="8709" width="61.6640625" style="975" bestFit="1" customWidth="1"/>
    <col min="8710" max="8710" width="26.21875" style="975" customWidth="1"/>
    <col min="8711" max="8711" width="20" style="975" customWidth="1"/>
    <col min="8712" max="8962" width="9" style="975"/>
    <col min="8963" max="8963" width="3.109375" style="975" customWidth="1"/>
    <col min="8964" max="8964" width="4.109375" style="975" customWidth="1"/>
    <col min="8965" max="8965" width="61.6640625" style="975" bestFit="1" customWidth="1"/>
    <col min="8966" max="8966" width="26.21875" style="975" customWidth="1"/>
    <col min="8967" max="8967" width="20" style="975" customWidth="1"/>
    <col min="8968" max="9218" width="9" style="975"/>
    <col min="9219" max="9219" width="3.109375" style="975" customWidth="1"/>
    <col min="9220" max="9220" width="4.109375" style="975" customWidth="1"/>
    <col min="9221" max="9221" width="61.6640625" style="975" bestFit="1" customWidth="1"/>
    <col min="9222" max="9222" width="26.21875" style="975" customWidth="1"/>
    <col min="9223" max="9223" width="20" style="975" customWidth="1"/>
    <col min="9224" max="9474" width="9" style="975"/>
    <col min="9475" max="9475" width="3.109375" style="975" customWidth="1"/>
    <col min="9476" max="9476" width="4.109375" style="975" customWidth="1"/>
    <col min="9477" max="9477" width="61.6640625" style="975" bestFit="1" customWidth="1"/>
    <col min="9478" max="9478" width="26.21875" style="975" customWidth="1"/>
    <col min="9479" max="9479" width="20" style="975" customWidth="1"/>
    <col min="9480" max="9730" width="9" style="975"/>
    <col min="9731" max="9731" width="3.109375" style="975" customWidth="1"/>
    <col min="9732" max="9732" width="4.109375" style="975" customWidth="1"/>
    <col min="9733" max="9733" width="61.6640625" style="975" bestFit="1" customWidth="1"/>
    <col min="9734" max="9734" width="26.21875" style="975" customWidth="1"/>
    <col min="9735" max="9735" width="20" style="975" customWidth="1"/>
    <col min="9736" max="9986" width="9" style="975"/>
    <col min="9987" max="9987" width="3.109375" style="975" customWidth="1"/>
    <col min="9988" max="9988" width="4.109375" style="975" customWidth="1"/>
    <col min="9989" max="9989" width="61.6640625" style="975" bestFit="1" customWidth="1"/>
    <col min="9990" max="9990" width="26.21875" style="975" customWidth="1"/>
    <col min="9991" max="9991" width="20" style="975" customWidth="1"/>
    <col min="9992" max="10242" width="9" style="975"/>
    <col min="10243" max="10243" width="3.109375" style="975" customWidth="1"/>
    <col min="10244" max="10244" width="4.109375" style="975" customWidth="1"/>
    <col min="10245" max="10245" width="61.6640625" style="975" bestFit="1" customWidth="1"/>
    <col min="10246" max="10246" width="26.21875" style="975" customWidth="1"/>
    <col min="10247" max="10247" width="20" style="975" customWidth="1"/>
    <col min="10248" max="10498" width="9" style="975"/>
    <col min="10499" max="10499" width="3.109375" style="975" customWidth="1"/>
    <col min="10500" max="10500" width="4.109375" style="975" customWidth="1"/>
    <col min="10501" max="10501" width="61.6640625" style="975" bestFit="1" customWidth="1"/>
    <col min="10502" max="10502" width="26.21875" style="975" customWidth="1"/>
    <col min="10503" max="10503" width="20" style="975" customWidth="1"/>
    <col min="10504" max="10754" width="9" style="975"/>
    <col min="10755" max="10755" width="3.109375" style="975" customWidth="1"/>
    <col min="10756" max="10756" width="4.109375" style="975" customWidth="1"/>
    <col min="10757" max="10757" width="61.6640625" style="975" bestFit="1" customWidth="1"/>
    <col min="10758" max="10758" width="26.21875" style="975" customWidth="1"/>
    <col min="10759" max="10759" width="20" style="975" customWidth="1"/>
    <col min="10760" max="11010" width="9" style="975"/>
    <col min="11011" max="11011" width="3.109375" style="975" customWidth="1"/>
    <col min="11012" max="11012" width="4.109375" style="975" customWidth="1"/>
    <col min="11013" max="11013" width="61.6640625" style="975" bestFit="1" customWidth="1"/>
    <col min="11014" max="11014" width="26.21875" style="975" customWidth="1"/>
    <col min="11015" max="11015" width="20" style="975" customWidth="1"/>
    <col min="11016" max="11266" width="9" style="975"/>
    <col min="11267" max="11267" width="3.109375" style="975" customWidth="1"/>
    <col min="11268" max="11268" width="4.109375" style="975" customWidth="1"/>
    <col min="11269" max="11269" width="61.6640625" style="975" bestFit="1" customWidth="1"/>
    <col min="11270" max="11270" width="26.21875" style="975" customWidth="1"/>
    <col min="11271" max="11271" width="20" style="975" customWidth="1"/>
    <col min="11272" max="11522" width="9" style="975"/>
    <col min="11523" max="11523" width="3.109375" style="975" customWidth="1"/>
    <col min="11524" max="11524" width="4.109375" style="975" customWidth="1"/>
    <col min="11525" max="11525" width="61.6640625" style="975" bestFit="1" customWidth="1"/>
    <col min="11526" max="11526" width="26.21875" style="975" customWidth="1"/>
    <col min="11527" max="11527" width="20" style="975" customWidth="1"/>
    <col min="11528" max="11778" width="9" style="975"/>
    <col min="11779" max="11779" width="3.109375" style="975" customWidth="1"/>
    <col min="11780" max="11780" width="4.109375" style="975" customWidth="1"/>
    <col min="11781" max="11781" width="61.6640625" style="975" bestFit="1" customWidth="1"/>
    <col min="11782" max="11782" width="26.21875" style="975" customWidth="1"/>
    <col min="11783" max="11783" width="20" style="975" customWidth="1"/>
    <col min="11784" max="12034" width="9" style="975"/>
    <col min="12035" max="12035" width="3.109375" style="975" customWidth="1"/>
    <col min="12036" max="12036" width="4.109375" style="975" customWidth="1"/>
    <col min="12037" max="12037" width="61.6640625" style="975" bestFit="1" customWidth="1"/>
    <col min="12038" max="12038" width="26.21875" style="975" customWidth="1"/>
    <col min="12039" max="12039" width="20" style="975" customWidth="1"/>
    <col min="12040" max="12290" width="9" style="975"/>
    <col min="12291" max="12291" width="3.109375" style="975" customWidth="1"/>
    <col min="12292" max="12292" width="4.109375" style="975" customWidth="1"/>
    <col min="12293" max="12293" width="61.6640625" style="975" bestFit="1" customWidth="1"/>
    <col min="12294" max="12294" width="26.21875" style="975" customWidth="1"/>
    <col min="12295" max="12295" width="20" style="975" customWidth="1"/>
    <col min="12296" max="12546" width="9" style="975"/>
    <col min="12547" max="12547" width="3.109375" style="975" customWidth="1"/>
    <col min="12548" max="12548" width="4.109375" style="975" customWidth="1"/>
    <col min="12549" max="12549" width="61.6640625" style="975" bestFit="1" customWidth="1"/>
    <col min="12550" max="12550" width="26.21875" style="975" customWidth="1"/>
    <col min="12551" max="12551" width="20" style="975" customWidth="1"/>
    <col min="12552" max="12802" width="9" style="975"/>
    <col min="12803" max="12803" width="3.109375" style="975" customWidth="1"/>
    <col min="12804" max="12804" width="4.109375" style="975" customWidth="1"/>
    <col min="12805" max="12805" width="61.6640625" style="975" bestFit="1" customWidth="1"/>
    <col min="12806" max="12806" width="26.21875" style="975" customWidth="1"/>
    <col min="12807" max="12807" width="20" style="975" customWidth="1"/>
    <col min="12808" max="13058" width="9" style="975"/>
    <col min="13059" max="13059" width="3.109375" style="975" customWidth="1"/>
    <col min="13060" max="13060" width="4.109375" style="975" customWidth="1"/>
    <col min="13061" max="13061" width="61.6640625" style="975" bestFit="1" customWidth="1"/>
    <col min="13062" max="13062" width="26.21875" style="975" customWidth="1"/>
    <col min="13063" max="13063" width="20" style="975" customWidth="1"/>
    <col min="13064" max="13314" width="9" style="975"/>
    <col min="13315" max="13315" width="3.109375" style="975" customWidth="1"/>
    <col min="13316" max="13316" width="4.109375" style="975" customWidth="1"/>
    <col min="13317" max="13317" width="61.6640625" style="975" bestFit="1" customWidth="1"/>
    <col min="13318" max="13318" width="26.21875" style="975" customWidth="1"/>
    <col min="13319" max="13319" width="20" style="975" customWidth="1"/>
    <col min="13320" max="13570" width="9" style="975"/>
    <col min="13571" max="13571" width="3.109375" style="975" customWidth="1"/>
    <col min="13572" max="13572" width="4.109375" style="975" customWidth="1"/>
    <col min="13573" max="13573" width="61.6640625" style="975" bestFit="1" customWidth="1"/>
    <col min="13574" max="13574" width="26.21875" style="975" customWidth="1"/>
    <col min="13575" max="13575" width="20" style="975" customWidth="1"/>
    <col min="13576" max="13826" width="9" style="975"/>
    <col min="13827" max="13827" width="3.109375" style="975" customWidth="1"/>
    <col min="13828" max="13828" width="4.109375" style="975" customWidth="1"/>
    <col min="13829" max="13829" width="61.6640625" style="975" bestFit="1" customWidth="1"/>
    <col min="13830" max="13830" width="26.21875" style="975" customWidth="1"/>
    <col min="13831" max="13831" width="20" style="975" customWidth="1"/>
    <col min="13832" max="14082" width="9" style="975"/>
    <col min="14083" max="14083" width="3.109375" style="975" customWidth="1"/>
    <col min="14084" max="14084" width="4.109375" style="975" customWidth="1"/>
    <col min="14085" max="14085" width="61.6640625" style="975" bestFit="1" customWidth="1"/>
    <col min="14086" max="14086" width="26.21875" style="975" customWidth="1"/>
    <col min="14087" max="14087" width="20" style="975" customWidth="1"/>
    <col min="14088" max="14338" width="9" style="975"/>
    <col min="14339" max="14339" width="3.109375" style="975" customWidth="1"/>
    <col min="14340" max="14340" width="4.109375" style="975" customWidth="1"/>
    <col min="14341" max="14341" width="61.6640625" style="975" bestFit="1" customWidth="1"/>
    <col min="14342" max="14342" width="26.21875" style="975" customWidth="1"/>
    <col min="14343" max="14343" width="20" style="975" customWidth="1"/>
    <col min="14344" max="14594" width="9" style="975"/>
    <col min="14595" max="14595" width="3.109375" style="975" customWidth="1"/>
    <col min="14596" max="14596" width="4.109375" style="975" customWidth="1"/>
    <col min="14597" max="14597" width="61.6640625" style="975" bestFit="1" customWidth="1"/>
    <col min="14598" max="14598" width="26.21875" style="975" customWidth="1"/>
    <col min="14599" max="14599" width="20" style="975" customWidth="1"/>
    <col min="14600" max="14850" width="9" style="975"/>
    <col min="14851" max="14851" width="3.109375" style="975" customWidth="1"/>
    <col min="14852" max="14852" width="4.109375" style="975" customWidth="1"/>
    <col min="14853" max="14853" width="61.6640625" style="975" bestFit="1" customWidth="1"/>
    <col min="14854" max="14854" width="26.21875" style="975" customWidth="1"/>
    <col min="14855" max="14855" width="20" style="975" customWidth="1"/>
    <col min="14856" max="15106" width="9" style="975"/>
    <col min="15107" max="15107" width="3.109375" style="975" customWidth="1"/>
    <col min="15108" max="15108" width="4.109375" style="975" customWidth="1"/>
    <col min="15109" max="15109" width="61.6640625" style="975" bestFit="1" customWidth="1"/>
    <col min="15110" max="15110" width="26.21875" style="975" customWidth="1"/>
    <col min="15111" max="15111" width="20" style="975" customWidth="1"/>
    <col min="15112" max="15362" width="9" style="975"/>
    <col min="15363" max="15363" width="3.109375" style="975" customWidth="1"/>
    <col min="15364" max="15364" width="4.109375" style="975" customWidth="1"/>
    <col min="15365" max="15365" width="61.6640625" style="975" bestFit="1" customWidth="1"/>
    <col min="15366" max="15366" width="26.21875" style="975" customWidth="1"/>
    <col min="15367" max="15367" width="20" style="975" customWidth="1"/>
    <col min="15368" max="15618" width="9" style="975"/>
    <col min="15619" max="15619" width="3.109375" style="975" customWidth="1"/>
    <col min="15620" max="15620" width="4.109375" style="975" customWidth="1"/>
    <col min="15621" max="15621" width="61.6640625" style="975" bestFit="1" customWidth="1"/>
    <col min="15622" max="15622" width="26.21875" style="975" customWidth="1"/>
    <col min="15623" max="15623" width="20" style="975" customWidth="1"/>
    <col min="15624" max="15874" width="9" style="975"/>
    <col min="15875" max="15875" width="3.109375" style="975" customWidth="1"/>
    <col min="15876" max="15876" width="4.109375" style="975" customWidth="1"/>
    <col min="15877" max="15877" width="61.6640625" style="975" bestFit="1" customWidth="1"/>
    <col min="15878" max="15878" width="26.21875" style="975" customWidth="1"/>
    <col min="15879" max="15879" width="20" style="975" customWidth="1"/>
    <col min="15880" max="16130" width="9" style="975"/>
    <col min="16131" max="16131" width="3.109375" style="975" customWidth="1"/>
    <col min="16132" max="16132" width="4.109375" style="975" customWidth="1"/>
    <col min="16133" max="16133" width="61.6640625" style="975" bestFit="1" customWidth="1"/>
    <col min="16134" max="16134" width="26.21875" style="975" customWidth="1"/>
    <col min="16135" max="16135" width="20" style="975" customWidth="1"/>
    <col min="16136" max="16384" width="9" style="975"/>
  </cols>
  <sheetData>
    <row r="2" spans="2:7" ht="19.2">
      <c r="B2" s="979" t="s">
        <v>730</v>
      </c>
    </row>
    <row r="3" spans="2:7" ht="14.25" customHeight="1">
      <c r="B3" s="979"/>
      <c r="F3" s="980"/>
      <c r="G3" s="981"/>
    </row>
    <row r="4" spans="2:7">
      <c r="B4" s="975" t="s">
        <v>729</v>
      </c>
      <c r="F4" s="982"/>
      <c r="G4" s="981"/>
    </row>
    <row r="5" spans="2:7" ht="8.25" customHeight="1" thickBot="1"/>
    <row r="6" spans="2:7" s="983" customFormat="1" ht="18" customHeight="1" thickBot="1">
      <c r="B6" s="984"/>
      <c r="C6" s="985" t="s">
        <v>200</v>
      </c>
      <c r="D6" s="1956" t="s">
        <v>201</v>
      </c>
      <c r="E6" s="1957"/>
      <c r="F6" s="1958"/>
      <c r="G6" s="986" t="s">
        <v>202</v>
      </c>
    </row>
    <row r="7" spans="2:7" s="987" customFormat="1" ht="18" customHeight="1" thickTop="1">
      <c r="B7" s="988" t="s">
        <v>362</v>
      </c>
      <c r="C7" s="989" t="s">
        <v>203</v>
      </c>
      <c r="D7" s="1959" t="s">
        <v>363</v>
      </c>
      <c r="E7" s="1960"/>
      <c r="F7" s="1961"/>
      <c r="G7" s="990" t="s">
        <v>204</v>
      </c>
    </row>
    <row r="8" spans="2:7" s="987" customFormat="1" ht="18" customHeight="1">
      <c r="B8" s="991" t="s">
        <v>205</v>
      </c>
      <c r="C8" s="992" t="s">
        <v>206</v>
      </c>
      <c r="D8" s="1962" t="s">
        <v>363</v>
      </c>
      <c r="E8" s="1963"/>
      <c r="F8" s="1964"/>
      <c r="G8" s="993" t="s">
        <v>207</v>
      </c>
    </row>
    <row r="9" spans="2:7" s="987" customFormat="1" ht="18" customHeight="1" thickBot="1">
      <c r="B9" s="994" t="s">
        <v>208</v>
      </c>
      <c r="C9" s="995" t="s">
        <v>209</v>
      </c>
      <c r="D9" s="1953" t="s">
        <v>363</v>
      </c>
      <c r="E9" s="1954"/>
      <c r="F9" s="1955"/>
      <c r="G9" s="996" t="s">
        <v>210</v>
      </c>
    </row>
    <row r="10" spans="2:7" s="987" customFormat="1" ht="18" customHeight="1" thickBot="1">
      <c r="B10" s="997"/>
      <c r="C10" s="997"/>
      <c r="D10" s="998"/>
      <c r="E10" s="997"/>
      <c r="F10" s="999"/>
      <c r="G10" s="1000"/>
    </row>
    <row r="11" spans="2:7" s="983" customFormat="1" ht="18" customHeight="1" thickBot="1">
      <c r="B11" s="984"/>
      <c r="C11" s="985" t="s">
        <v>211</v>
      </c>
      <c r="D11" s="1956" t="s">
        <v>201</v>
      </c>
      <c r="E11" s="1957"/>
      <c r="F11" s="1958"/>
      <c r="G11" s="986" t="s">
        <v>202</v>
      </c>
    </row>
    <row r="12" spans="2:7" s="987" customFormat="1" ht="18" customHeight="1" thickTop="1">
      <c r="B12" s="991" t="s">
        <v>362</v>
      </c>
      <c r="C12" s="992" t="s">
        <v>749</v>
      </c>
      <c r="D12" s="1001"/>
      <c r="E12" s="1002" t="e">
        <f>ROUNDDOWN('様式10-4'!M17,1)</f>
        <v>#DIV/0!</v>
      </c>
      <c r="F12" s="1003" t="s">
        <v>377</v>
      </c>
      <c r="G12" s="993" t="s">
        <v>437</v>
      </c>
    </row>
    <row r="13" spans="2:7" s="987" customFormat="1" ht="18" customHeight="1">
      <c r="B13" s="1917" t="s">
        <v>364</v>
      </c>
      <c r="C13" s="1005" t="s">
        <v>750</v>
      </c>
      <c r="D13" s="1006"/>
      <c r="E13" s="1007" t="e">
        <f>ROUNDDOWN('様式10-4'!P17,1)</f>
        <v>#DIV/0!</v>
      </c>
      <c r="F13" s="1008" t="s">
        <v>377</v>
      </c>
      <c r="G13" s="1920" t="s">
        <v>489</v>
      </c>
    </row>
    <row r="14" spans="2:7" s="987" customFormat="1" ht="18" customHeight="1">
      <c r="B14" s="1919"/>
      <c r="C14" s="1009" t="s">
        <v>751</v>
      </c>
      <c r="D14" s="1010"/>
      <c r="E14" s="1011">
        <f>ROUNDDOWN('様式10-4'!N17,0)</f>
        <v>0</v>
      </c>
      <c r="F14" s="1012" t="s">
        <v>378</v>
      </c>
      <c r="G14" s="1921"/>
    </row>
    <row r="15" spans="2:7" s="987" customFormat="1" ht="18" customHeight="1">
      <c r="B15" s="991" t="s">
        <v>753</v>
      </c>
      <c r="C15" s="989" t="s">
        <v>754</v>
      </c>
      <c r="D15" s="1031"/>
      <c r="E15" s="1074">
        <f>ROUNDDOWN('様式10-4'!AG8,0)</f>
        <v>0</v>
      </c>
      <c r="F15" s="1012" t="s">
        <v>756</v>
      </c>
      <c r="G15" s="1069" t="s">
        <v>755</v>
      </c>
    </row>
    <row r="16" spans="2:7" s="987" customFormat="1" ht="18" customHeight="1">
      <c r="B16" s="1918" t="s">
        <v>752</v>
      </c>
      <c r="C16" s="992" t="s">
        <v>213</v>
      </c>
      <c r="D16" s="1013"/>
      <c r="E16" s="1014" t="e">
        <f>ROUNDDOWN(SUM(E17:E21),0)</f>
        <v>#DIV/0!</v>
      </c>
      <c r="F16" s="1003" t="s">
        <v>381</v>
      </c>
      <c r="G16" s="993" t="s">
        <v>468</v>
      </c>
    </row>
    <row r="17" spans="2:7" s="987" customFormat="1" ht="35.1" customHeight="1">
      <c r="B17" s="1918"/>
      <c r="C17" s="1015" t="s">
        <v>214</v>
      </c>
      <c r="D17" s="1016" t="s">
        <v>384</v>
      </c>
      <c r="E17" s="1017" t="e">
        <f>ROUNDDOWN('様式9-7'!L26,0)</f>
        <v>#DIV/0!</v>
      </c>
      <c r="F17" s="1018" t="s">
        <v>382</v>
      </c>
      <c r="G17" s="1019" t="s">
        <v>212</v>
      </c>
    </row>
    <row r="18" spans="2:7" s="987" customFormat="1" ht="35.1" customHeight="1">
      <c r="B18" s="1918"/>
      <c r="C18" s="1020" t="s">
        <v>634</v>
      </c>
      <c r="D18" s="1021" t="s">
        <v>386</v>
      </c>
      <c r="E18" s="1022">
        <v>0</v>
      </c>
      <c r="F18" s="1023" t="s">
        <v>383</v>
      </c>
      <c r="G18" s="1024" t="s">
        <v>801</v>
      </c>
    </row>
    <row r="19" spans="2:7" s="987" customFormat="1" ht="35.1" customHeight="1">
      <c r="B19" s="1918"/>
      <c r="C19" s="1025" t="s">
        <v>635</v>
      </c>
      <c r="D19" s="1026" t="s">
        <v>385</v>
      </c>
      <c r="E19" s="1027"/>
      <c r="F19" s="1028" t="s">
        <v>383</v>
      </c>
      <c r="G19" s="1029" t="s">
        <v>802</v>
      </c>
    </row>
    <row r="20" spans="2:7" s="987" customFormat="1" ht="35.1" customHeight="1">
      <c r="B20" s="1918"/>
      <c r="C20" s="1025" t="s">
        <v>636</v>
      </c>
      <c r="D20" s="1026" t="s">
        <v>385</v>
      </c>
      <c r="E20" s="1030">
        <v>0</v>
      </c>
      <c r="F20" s="1028" t="s">
        <v>319</v>
      </c>
      <c r="G20" s="1029" t="s">
        <v>803</v>
      </c>
    </row>
    <row r="21" spans="2:7" s="987" customFormat="1" ht="35.1" customHeight="1">
      <c r="B21" s="1919"/>
      <c r="C21" s="989" t="s">
        <v>493</v>
      </c>
      <c r="D21" s="1031" t="s">
        <v>386</v>
      </c>
      <c r="E21" s="1032">
        <v>0</v>
      </c>
      <c r="F21" s="1012" t="s">
        <v>383</v>
      </c>
      <c r="G21" s="990" t="s">
        <v>492</v>
      </c>
    </row>
    <row r="22" spans="2:7" s="987" customFormat="1" ht="18" customHeight="1">
      <c r="B22" s="1004" t="s">
        <v>690</v>
      </c>
      <c r="C22" s="1005" t="s">
        <v>215</v>
      </c>
      <c r="D22" s="1929" t="s">
        <v>216</v>
      </c>
      <c r="E22" s="1930"/>
      <c r="F22" s="1931"/>
      <c r="G22" s="1033"/>
    </row>
    <row r="23" spans="2:7" s="987" customFormat="1" ht="18" customHeight="1">
      <c r="B23" s="1034"/>
      <c r="C23" s="1035"/>
      <c r="D23" s="1036" t="s">
        <v>387</v>
      </c>
      <c r="E23" s="1037"/>
      <c r="F23" s="1038" t="s">
        <v>388</v>
      </c>
      <c r="G23" s="1039" t="s">
        <v>510</v>
      </c>
    </row>
    <row r="24" spans="2:7" s="987" customFormat="1" ht="18" customHeight="1">
      <c r="B24" s="1034"/>
      <c r="C24" s="1035"/>
      <c r="D24" s="1068" t="s">
        <v>732</v>
      </c>
      <c r="E24" s="1040"/>
      <c r="F24" s="1038" t="s">
        <v>389</v>
      </c>
      <c r="G24" s="1039"/>
    </row>
    <row r="25" spans="2:7" s="987" customFormat="1" ht="18" customHeight="1">
      <c r="B25" s="988"/>
      <c r="C25" s="1009" t="s">
        <v>217</v>
      </c>
      <c r="D25" s="1932"/>
      <c r="E25" s="1933"/>
      <c r="F25" s="1934"/>
      <c r="G25" s="1041" t="s">
        <v>218</v>
      </c>
    </row>
    <row r="26" spans="2:7" s="987" customFormat="1" ht="18" customHeight="1">
      <c r="B26" s="991" t="s">
        <v>365</v>
      </c>
      <c r="C26" s="992" t="s">
        <v>691</v>
      </c>
      <c r="D26" s="1936" t="s">
        <v>363</v>
      </c>
      <c r="E26" s="1937"/>
      <c r="F26" s="1938"/>
      <c r="G26" s="1042" t="s">
        <v>437</v>
      </c>
    </row>
    <row r="27" spans="2:7" s="987" customFormat="1" ht="18" customHeight="1">
      <c r="B27" s="1917" t="s">
        <v>695</v>
      </c>
      <c r="C27" s="992" t="s">
        <v>697</v>
      </c>
      <c r="D27" s="1936" t="s">
        <v>363</v>
      </c>
      <c r="E27" s="1937"/>
      <c r="F27" s="1938"/>
      <c r="G27" s="1042"/>
    </row>
    <row r="28" spans="2:7" s="987" customFormat="1" ht="18" customHeight="1">
      <c r="B28" s="1918"/>
      <c r="C28" s="1005" t="s">
        <v>219</v>
      </c>
      <c r="D28" s="1944"/>
      <c r="E28" s="1945"/>
      <c r="F28" s="1946"/>
      <c r="G28" s="1920" t="s">
        <v>438</v>
      </c>
    </row>
    <row r="29" spans="2:7" s="987" customFormat="1" ht="18" customHeight="1">
      <c r="B29" s="1918"/>
      <c r="C29" s="1035" t="s">
        <v>366</v>
      </c>
      <c r="D29" s="1947"/>
      <c r="E29" s="1948"/>
      <c r="F29" s="1949"/>
      <c r="G29" s="1928"/>
    </row>
    <row r="30" spans="2:7" s="987" customFormat="1" ht="18" customHeight="1">
      <c r="B30" s="1918"/>
      <c r="C30" s="1035"/>
      <c r="D30" s="1947"/>
      <c r="E30" s="1948"/>
      <c r="F30" s="1949"/>
      <c r="G30" s="1935"/>
    </row>
    <row r="31" spans="2:7" s="987" customFormat="1" ht="18" customHeight="1">
      <c r="B31" s="1919"/>
      <c r="C31" s="1009" t="s">
        <v>220</v>
      </c>
      <c r="D31" s="1932" t="s">
        <v>367</v>
      </c>
      <c r="E31" s="1933"/>
      <c r="F31" s="1934"/>
      <c r="G31" s="990"/>
    </row>
    <row r="32" spans="2:7" s="987" customFormat="1" ht="18" customHeight="1">
      <c r="B32" s="991" t="s">
        <v>694</v>
      </c>
      <c r="C32" s="992" t="s">
        <v>692</v>
      </c>
      <c r="D32" s="1013"/>
      <c r="E32" s="1043"/>
      <c r="F32" s="1003" t="s">
        <v>693</v>
      </c>
      <c r="G32" s="993" t="s">
        <v>137</v>
      </c>
    </row>
    <row r="33" spans="2:7" s="987" customFormat="1" ht="18" customHeight="1">
      <c r="B33" s="1917" t="s">
        <v>696</v>
      </c>
      <c r="C33" s="992" t="s">
        <v>757</v>
      </c>
      <c r="D33" s="1936" t="s">
        <v>363</v>
      </c>
      <c r="E33" s="1937"/>
      <c r="F33" s="1938"/>
      <c r="G33" s="993" t="s">
        <v>137</v>
      </c>
    </row>
    <row r="34" spans="2:7" s="987" customFormat="1" ht="18" customHeight="1">
      <c r="B34" s="1918"/>
      <c r="C34" s="1005" t="s">
        <v>758</v>
      </c>
      <c r="D34" s="1075"/>
      <c r="E34" s="1076"/>
      <c r="F34" s="1077"/>
      <c r="G34" s="1920" t="s">
        <v>491</v>
      </c>
    </row>
    <row r="35" spans="2:7" s="987" customFormat="1" ht="18" customHeight="1">
      <c r="B35" s="1918"/>
      <c r="C35" s="1035" t="s">
        <v>759</v>
      </c>
      <c r="D35" s="1078"/>
      <c r="E35" s="1079"/>
      <c r="F35" s="1080"/>
      <c r="G35" s="1928"/>
    </row>
    <row r="36" spans="2:7" s="987" customFormat="1" ht="18" customHeight="1">
      <c r="B36" s="1918"/>
      <c r="C36" s="1035" t="s">
        <v>760</v>
      </c>
      <c r="D36" s="1078"/>
      <c r="E36" s="1079"/>
      <c r="F36" s="1080"/>
      <c r="G36" s="1935"/>
    </row>
    <row r="37" spans="2:7" s="987" customFormat="1" ht="18" customHeight="1">
      <c r="B37" s="1919"/>
      <c r="C37" s="1009" t="s">
        <v>221</v>
      </c>
      <c r="D37" s="1932" t="s">
        <v>367</v>
      </c>
      <c r="E37" s="1933"/>
      <c r="F37" s="1934"/>
      <c r="G37" s="1041"/>
    </row>
    <row r="38" spans="2:7" s="987" customFormat="1" ht="18" customHeight="1">
      <c r="B38" s="991" t="s">
        <v>307</v>
      </c>
      <c r="C38" s="992" t="s">
        <v>222</v>
      </c>
      <c r="D38" s="1936" t="s">
        <v>363</v>
      </c>
      <c r="E38" s="1937"/>
      <c r="F38" s="1938"/>
      <c r="G38" s="993" t="s">
        <v>70</v>
      </c>
    </row>
    <row r="39" spans="2:7" s="987" customFormat="1" ht="18" customHeight="1">
      <c r="B39" s="1922" t="s">
        <v>308</v>
      </c>
      <c r="C39" s="1925" t="s">
        <v>761</v>
      </c>
      <c r="D39" s="1944"/>
      <c r="E39" s="1945"/>
      <c r="F39" s="1946"/>
      <c r="G39" s="1920" t="s">
        <v>71</v>
      </c>
    </row>
    <row r="40" spans="2:7" s="987" customFormat="1" ht="18" customHeight="1">
      <c r="B40" s="1923"/>
      <c r="C40" s="1926"/>
      <c r="D40" s="1947"/>
      <c r="E40" s="1948"/>
      <c r="F40" s="1949"/>
      <c r="G40" s="1928"/>
    </row>
    <row r="41" spans="2:7" s="987" customFormat="1" ht="18" customHeight="1">
      <c r="B41" s="1923"/>
      <c r="C41" s="1926"/>
      <c r="D41" s="1947"/>
      <c r="E41" s="1948"/>
      <c r="F41" s="1949"/>
      <c r="G41" s="1928"/>
    </row>
    <row r="42" spans="2:7" s="987" customFormat="1" ht="18" customHeight="1">
      <c r="B42" s="1924"/>
      <c r="C42" s="1927"/>
      <c r="D42" s="1950"/>
      <c r="E42" s="1951"/>
      <c r="F42" s="1952"/>
      <c r="G42" s="1921"/>
    </row>
    <row r="43" spans="2:7" s="987" customFormat="1" ht="18" customHeight="1">
      <c r="B43" s="991" t="s">
        <v>494</v>
      </c>
      <c r="C43" s="992" t="s">
        <v>223</v>
      </c>
      <c r="D43" s="1936" t="s">
        <v>367</v>
      </c>
      <c r="E43" s="1937"/>
      <c r="F43" s="1938"/>
      <c r="G43" s="993" t="s">
        <v>224</v>
      </c>
    </row>
    <row r="44" spans="2:7" s="987" customFormat="1" ht="18" customHeight="1">
      <c r="B44" s="991" t="s">
        <v>762</v>
      </c>
      <c r="C44" s="992" t="s">
        <v>699</v>
      </c>
      <c r="D44" s="1936" t="s">
        <v>363</v>
      </c>
      <c r="E44" s="1937"/>
      <c r="F44" s="1938"/>
      <c r="G44" s="1033" t="s">
        <v>698</v>
      </c>
    </row>
    <row r="45" spans="2:7" s="987" customFormat="1" ht="18" customHeight="1">
      <c r="B45" s="991" t="s">
        <v>763</v>
      </c>
      <c r="C45" s="992" t="s">
        <v>700</v>
      </c>
      <c r="D45" s="1936" t="s">
        <v>363</v>
      </c>
      <c r="E45" s="1937"/>
      <c r="F45" s="1938"/>
      <c r="G45" s="993" t="s">
        <v>73</v>
      </c>
    </row>
    <row r="46" spans="2:7" s="987" customFormat="1" ht="34.5" customHeight="1">
      <c r="B46" s="991" t="s">
        <v>764</v>
      </c>
      <c r="C46" s="992" t="s">
        <v>765</v>
      </c>
      <c r="D46" s="1936" t="s">
        <v>367</v>
      </c>
      <c r="E46" s="1937"/>
      <c r="F46" s="1938"/>
      <c r="G46" s="993" t="s">
        <v>74</v>
      </c>
    </row>
    <row r="47" spans="2:7" s="987" customFormat="1" ht="18" customHeight="1">
      <c r="B47" s="991" t="s">
        <v>766</v>
      </c>
      <c r="C47" s="992" t="s">
        <v>637</v>
      </c>
      <c r="D47" s="1936" t="s">
        <v>367</v>
      </c>
      <c r="E47" s="1937"/>
      <c r="F47" s="1938"/>
      <c r="G47" s="993" t="s">
        <v>99</v>
      </c>
    </row>
    <row r="48" spans="2:7" s="987" customFormat="1" ht="18" customHeight="1">
      <c r="B48" s="991" t="s">
        <v>767</v>
      </c>
      <c r="C48" s="1005" t="s">
        <v>638</v>
      </c>
      <c r="D48" s="1936" t="s">
        <v>225</v>
      </c>
      <c r="E48" s="1937"/>
      <c r="F48" s="1938"/>
      <c r="G48" s="1033" t="s">
        <v>368</v>
      </c>
    </row>
    <row r="49" spans="2:7" s="987" customFormat="1" ht="18" customHeight="1" thickBot="1">
      <c r="B49" s="994" t="s">
        <v>768</v>
      </c>
      <c r="C49" s="995" t="s">
        <v>226</v>
      </c>
      <c r="D49" s="1953" t="s">
        <v>367</v>
      </c>
      <c r="E49" s="1954"/>
      <c r="F49" s="1955"/>
      <c r="G49" s="996" t="s">
        <v>369</v>
      </c>
    </row>
    <row r="50" spans="2:7" ht="18" customHeight="1" thickBot="1">
      <c r="D50" s="1044"/>
      <c r="F50" s="1045"/>
      <c r="G50" s="1046"/>
    </row>
    <row r="51" spans="2:7" s="987" customFormat="1" ht="18" customHeight="1" thickBot="1">
      <c r="B51" s="1047" t="s">
        <v>227</v>
      </c>
      <c r="C51" s="1048"/>
      <c r="D51" s="1942"/>
      <c r="E51" s="1943"/>
      <c r="F51" s="1943"/>
      <c r="G51" s="1049" t="s">
        <v>727</v>
      </c>
    </row>
    <row r="52" spans="2:7" s="987" customFormat="1" ht="18" customHeight="1" thickTop="1">
      <c r="B52" s="1050" t="s">
        <v>770</v>
      </c>
      <c r="C52" s="1051"/>
      <c r="D52" s="1052"/>
      <c r="E52" s="1053">
        <f>'様式9-7'!D14</f>
        <v>0</v>
      </c>
      <c r="F52" s="1054" t="s">
        <v>379</v>
      </c>
      <c r="G52" s="1055">
        <f>ROUNDDOWN(E52-E52/1.1,0)</f>
        <v>0</v>
      </c>
    </row>
    <row r="53" spans="2:7" s="987" customFormat="1" ht="18" customHeight="1">
      <c r="B53" s="1056" t="s">
        <v>769</v>
      </c>
      <c r="C53" s="1057"/>
      <c r="D53" s="1058" t="s">
        <v>390</v>
      </c>
      <c r="E53" s="1059" t="e">
        <f>'様式9-7'!E14</f>
        <v>#DIV/0!</v>
      </c>
      <c r="F53" s="1060" t="s">
        <v>380</v>
      </c>
      <c r="G53" s="1061" t="e">
        <f>ROUNDDOWN(E53-E53/1.1,0)</f>
        <v>#DIV/0!</v>
      </c>
    </row>
    <row r="54" spans="2:7" s="987" customFormat="1" ht="18" customHeight="1" thickBot="1">
      <c r="B54" s="1062" t="s">
        <v>228</v>
      </c>
      <c r="C54" s="1063"/>
      <c r="D54" s="1939" t="s">
        <v>229</v>
      </c>
      <c r="E54" s="1940"/>
      <c r="F54" s="1941"/>
      <c r="G54" s="1064"/>
    </row>
    <row r="55" spans="2:7" ht="18" customHeight="1">
      <c r="C55" s="977" t="s">
        <v>230</v>
      </c>
      <c r="E55" s="977"/>
    </row>
    <row r="56" spans="2:7" ht="17.25" customHeight="1">
      <c r="E56" s="1065"/>
      <c r="F56" s="1065"/>
      <c r="G56" s="971" t="str">
        <f>様式7!$F$4</f>
        <v>○○○○○○○○○○○ＥＳＣＯ事業</v>
      </c>
    </row>
  </sheetData>
  <mergeCells count="34">
    <mergeCell ref="D6:F6"/>
    <mergeCell ref="D11:F11"/>
    <mergeCell ref="D25:F25"/>
    <mergeCell ref="D7:F7"/>
    <mergeCell ref="D9:F9"/>
    <mergeCell ref="D8:F8"/>
    <mergeCell ref="D54:F54"/>
    <mergeCell ref="D51:F51"/>
    <mergeCell ref="D39:F42"/>
    <mergeCell ref="D28:F30"/>
    <mergeCell ref="D43:F43"/>
    <mergeCell ref="D46:F46"/>
    <mergeCell ref="D47:F47"/>
    <mergeCell ref="D48:F48"/>
    <mergeCell ref="D49:F49"/>
    <mergeCell ref="D44:F44"/>
    <mergeCell ref="D45:F45"/>
    <mergeCell ref="D38:F38"/>
    <mergeCell ref="B33:B37"/>
    <mergeCell ref="B27:B31"/>
    <mergeCell ref="G13:G14"/>
    <mergeCell ref="B39:B42"/>
    <mergeCell ref="C39:C42"/>
    <mergeCell ref="G39:G42"/>
    <mergeCell ref="D22:F22"/>
    <mergeCell ref="D31:F31"/>
    <mergeCell ref="D37:F37"/>
    <mergeCell ref="G34:G36"/>
    <mergeCell ref="G28:G30"/>
    <mergeCell ref="D26:F26"/>
    <mergeCell ref="D27:F27"/>
    <mergeCell ref="D33:F33"/>
    <mergeCell ref="B13:B14"/>
    <mergeCell ref="B16:B21"/>
  </mergeCells>
  <phoneticPr fontId="5"/>
  <printOptions horizontalCentered="1" verticalCentered="1"/>
  <pageMargins left="0.59055118110236227" right="0.59055118110236227" top="0.47244094488188981" bottom="0.43307086614173229" header="0.43307086614173229" footer="0.43307086614173229"/>
  <pageSetup paperSize="9" scale="63"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G40"/>
  <sheetViews>
    <sheetView view="pageBreakPreview" zoomScale="85" zoomScaleNormal="130" zoomScaleSheetLayoutView="85" workbookViewId="0">
      <selection activeCell="T21" sqref="T21"/>
    </sheetView>
  </sheetViews>
  <sheetFormatPr defaultColWidth="9" defaultRowHeight="13.2"/>
  <cols>
    <col min="1" max="1" width="3.109375" style="123" customWidth="1"/>
    <col min="2" max="2" width="18.77734375" style="123" customWidth="1"/>
    <col min="3" max="3" width="12.44140625" style="123" customWidth="1"/>
    <col min="4" max="4" width="25" style="123" customWidth="1"/>
    <col min="5" max="6" width="10" style="123" customWidth="1"/>
    <col min="7" max="7" width="15.6640625" style="123" customWidth="1"/>
    <col min="8" max="16384" width="9" style="123"/>
  </cols>
  <sheetData>
    <row r="3" spans="2:7">
      <c r="B3" s="123" t="s">
        <v>594</v>
      </c>
    </row>
    <row r="6" spans="2:7" ht="33.75" customHeight="1">
      <c r="B6" s="811" t="s">
        <v>322</v>
      </c>
      <c r="C6" s="811" t="s">
        <v>595</v>
      </c>
      <c r="D6" s="811" t="s">
        <v>100</v>
      </c>
      <c r="E6" s="812" t="s">
        <v>596</v>
      </c>
      <c r="F6" s="813" t="s">
        <v>597</v>
      </c>
      <c r="G6" s="813" t="s">
        <v>598</v>
      </c>
    </row>
    <row r="7" spans="2:7" ht="21" customHeight="1">
      <c r="B7" s="814"/>
      <c r="C7" s="814"/>
      <c r="D7" s="814"/>
      <c r="E7" s="815"/>
      <c r="F7" s="814"/>
      <c r="G7" s="816" t="str">
        <f>IF(D7=0,"",E7*ROUNDDOWN(F7,2))</f>
        <v/>
      </c>
    </row>
    <row r="8" spans="2:7" ht="21" customHeight="1">
      <c r="B8" s="831"/>
      <c r="C8" s="831"/>
      <c r="D8" s="831"/>
      <c r="E8" s="832"/>
      <c r="F8" s="831"/>
      <c r="G8" s="833" t="str">
        <f t="shared" ref="G8:G36" si="0">IF(D8=0,"",E8*ROUNDDOWN(F8,2))</f>
        <v/>
      </c>
    </row>
    <row r="9" spans="2:7" ht="21" customHeight="1">
      <c r="B9" s="814"/>
      <c r="C9" s="814"/>
      <c r="D9" s="814"/>
      <c r="E9" s="815"/>
      <c r="F9" s="814"/>
      <c r="G9" s="816" t="str">
        <f>IF(D9=0,"",E9*ROUNDDOWN(F9,2))</f>
        <v/>
      </c>
    </row>
    <row r="10" spans="2:7" ht="21" customHeight="1">
      <c r="B10" s="831"/>
      <c r="C10" s="831"/>
      <c r="D10" s="831"/>
      <c r="E10" s="832"/>
      <c r="F10" s="831"/>
      <c r="G10" s="833" t="str">
        <f t="shared" si="0"/>
        <v/>
      </c>
    </row>
    <row r="11" spans="2:7" ht="21" customHeight="1">
      <c r="B11" s="814"/>
      <c r="C11" s="814"/>
      <c r="D11" s="814"/>
      <c r="E11" s="815"/>
      <c r="F11" s="814"/>
      <c r="G11" s="816" t="str">
        <f t="shared" si="0"/>
        <v/>
      </c>
    </row>
    <row r="12" spans="2:7" ht="21" customHeight="1">
      <c r="B12" s="831"/>
      <c r="C12" s="831"/>
      <c r="D12" s="831"/>
      <c r="E12" s="832"/>
      <c r="F12" s="831"/>
      <c r="G12" s="833" t="str">
        <f t="shared" si="0"/>
        <v/>
      </c>
    </row>
    <row r="13" spans="2:7" ht="21" customHeight="1">
      <c r="B13" s="814"/>
      <c r="C13" s="814"/>
      <c r="D13" s="814"/>
      <c r="E13" s="815"/>
      <c r="F13" s="814"/>
      <c r="G13" s="816" t="str">
        <f t="shared" si="0"/>
        <v/>
      </c>
    </row>
    <row r="14" spans="2:7" ht="21" customHeight="1">
      <c r="B14" s="831"/>
      <c r="C14" s="831"/>
      <c r="D14" s="831"/>
      <c r="E14" s="832"/>
      <c r="F14" s="831"/>
      <c r="G14" s="833" t="str">
        <f t="shared" si="0"/>
        <v/>
      </c>
    </row>
    <row r="15" spans="2:7" ht="21" customHeight="1">
      <c r="B15" s="814"/>
      <c r="C15" s="814"/>
      <c r="D15" s="814"/>
      <c r="E15" s="815"/>
      <c r="F15" s="814"/>
      <c r="G15" s="816" t="str">
        <f t="shared" si="0"/>
        <v/>
      </c>
    </row>
    <row r="16" spans="2:7" ht="21" customHeight="1">
      <c r="B16" s="831"/>
      <c r="C16" s="831"/>
      <c r="D16" s="831"/>
      <c r="E16" s="832"/>
      <c r="F16" s="831"/>
      <c r="G16" s="833" t="str">
        <f t="shared" si="0"/>
        <v/>
      </c>
    </row>
    <row r="17" spans="2:7" ht="21" customHeight="1">
      <c r="B17" s="814"/>
      <c r="C17" s="814"/>
      <c r="D17" s="814"/>
      <c r="E17" s="815"/>
      <c r="F17" s="814"/>
      <c r="G17" s="816" t="str">
        <f t="shared" si="0"/>
        <v/>
      </c>
    </row>
    <row r="18" spans="2:7" ht="21" customHeight="1">
      <c r="B18" s="831"/>
      <c r="C18" s="831"/>
      <c r="D18" s="831"/>
      <c r="E18" s="832"/>
      <c r="F18" s="831"/>
      <c r="G18" s="833" t="str">
        <f t="shared" si="0"/>
        <v/>
      </c>
    </row>
    <row r="19" spans="2:7" ht="21" customHeight="1">
      <c r="B19" s="814"/>
      <c r="C19" s="814"/>
      <c r="D19" s="814"/>
      <c r="E19" s="815"/>
      <c r="F19" s="814"/>
      <c r="G19" s="816" t="str">
        <f t="shared" si="0"/>
        <v/>
      </c>
    </row>
    <row r="20" spans="2:7" ht="21" customHeight="1">
      <c r="B20" s="831"/>
      <c r="C20" s="831"/>
      <c r="D20" s="831"/>
      <c r="E20" s="832"/>
      <c r="F20" s="831"/>
      <c r="G20" s="833" t="str">
        <f t="shared" si="0"/>
        <v/>
      </c>
    </row>
    <row r="21" spans="2:7" ht="21" customHeight="1">
      <c r="B21" s="814"/>
      <c r="C21" s="814"/>
      <c r="D21" s="814"/>
      <c r="E21" s="815"/>
      <c r="F21" s="814"/>
      <c r="G21" s="816" t="str">
        <f t="shared" si="0"/>
        <v/>
      </c>
    </row>
    <row r="22" spans="2:7" ht="21" customHeight="1">
      <c r="B22" s="831"/>
      <c r="C22" s="831"/>
      <c r="D22" s="831"/>
      <c r="E22" s="832"/>
      <c r="F22" s="831"/>
      <c r="G22" s="833" t="str">
        <f t="shared" si="0"/>
        <v/>
      </c>
    </row>
    <row r="23" spans="2:7" ht="21" customHeight="1">
      <c r="B23" s="814"/>
      <c r="C23" s="814"/>
      <c r="D23" s="814"/>
      <c r="E23" s="815"/>
      <c r="F23" s="814"/>
      <c r="G23" s="816" t="str">
        <f t="shared" si="0"/>
        <v/>
      </c>
    </row>
    <row r="24" spans="2:7" ht="21" customHeight="1">
      <c r="B24" s="831"/>
      <c r="C24" s="831"/>
      <c r="D24" s="831"/>
      <c r="E24" s="832"/>
      <c r="F24" s="831"/>
      <c r="G24" s="833" t="str">
        <f t="shared" si="0"/>
        <v/>
      </c>
    </row>
    <row r="25" spans="2:7" ht="21" customHeight="1">
      <c r="B25" s="814"/>
      <c r="C25" s="814"/>
      <c r="D25" s="814"/>
      <c r="E25" s="815"/>
      <c r="F25" s="814"/>
      <c r="G25" s="816" t="str">
        <f t="shared" si="0"/>
        <v/>
      </c>
    </row>
    <row r="26" spans="2:7" ht="21" customHeight="1">
      <c r="B26" s="831"/>
      <c r="C26" s="831"/>
      <c r="D26" s="831"/>
      <c r="E26" s="832"/>
      <c r="F26" s="831"/>
      <c r="G26" s="833" t="str">
        <f t="shared" si="0"/>
        <v/>
      </c>
    </row>
    <row r="27" spans="2:7" ht="21" customHeight="1">
      <c r="B27" s="814"/>
      <c r="C27" s="814"/>
      <c r="D27" s="814"/>
      <c r="E27" s="815"/>
      <c r="F27" s="814"/>
      <c r="G27" s="816" t="str">
        <f t="shared" si="0"/>
        <v/>
      </c>
    </row>
    <row r="28" spans="2:7" ht="21" customHeight="1">
      <c r="B28" s="831"/>
      <c r="C28" s="831"/>
      <c r="D28" s="831"/>
      <c r="E28" s="832"/>
      <c r="F28" s="831"/>
      <c r="G28" s="833" t="str">
        <f t="shared" si="0"/>
        <v/>
      </c>
    </row>
    <row r="29" spans="2:7" ht="21" customHeight="1">
      <c r="B29" s="814"/>
      <c r="C29" s="814"/>
      <c r="D29" s="814"/>
      <c r="E29" s="815"/>
      <c r="F29" s="814"/>
      <c r="G29" s="816" t="str">
        <f t="shared" si="0"/>
        <v/>
      </c>
    </row>
    <row r="30" spans="2:7" ht="21" customHeight="1">
      <c r="B30" s="831"/>
      <c r="C30" s="831"/>
      <c r="D30" s="831"/>
      <c r="E30" s="832"/>
      <c r="F30" s="831"/>
      <c r="G30" s="833" t="str">
        <f t="shared" si="0"/>
        <v/>
      </c>
    </row>
    <row r="31" spans="2:7" ht="21" customHeight="1">
      <c r="B31" s="814"/>
      <c r="C31" s="814"/>
      <c r="D31" s="814"/>
      <c r="E31" s="815"/>
      <c r="F31" s="814"/>
      <c r="G31" s="816" t="str">
        <f t="shared" si="0"/>
        <v/>
      </c>
    </row>
    <row r="32" spans="2:7" ht="21" customHeight="1">
      <c r="B32" s="831"/>
      <c r="C32" s="831"/>
      <c r="D32" s="831"/>
      <c r="E32" s="832"/>
      <c r="F32" s="831"/>
      <c r="G32" s="833" t="str">
        <f t="shared" si="0"/>
        <v/>
      </c>
    </row>
    <row r="33" spans="2:7" ht="21" customHeight="1">
      <c r="B33" s="814"/>
      <c r="C33" s="814"/>
      <c r="D33" s="814"/>
      <c r="E33" s="815"/>
      <c r="F33" s="814"/>
      <c r="G33" s="816" t="str">
        <f t="shared" si="0"/>
        <v/>
      </c>
    </row>
    <row r="34" spans="2:7" ht="21" customHeight="1">
      <c r="B34" s="831"/>
      <c r="C34" s="831"/>
      <c r="D34" s="831"/>
      <c r="E34" s="832"/>
      <c r="F34" s="831"/>
      <c r="G34" s="833" t="str">
        <f t="shared" si="0"/>
        <v/>
      </c>
    </row>
    <row r="35" spans="2:7" ht="21" customHeight="1">
      <c r="B35" s="814"/>
      <c r="C35" s="814"/>
      <c r="D35" s="814"/>
      <c r="E35" s="815"/>
      <c r="F35" s="814"/>
      <c r="G35" s="816" t="str">
        <f t="shared" si="0"/>
        <v/>
      </c>
    </row>
    <row r="36" spans="2:7" ht="21" customHeight="1">
      <c r="B36" s="831"/>
      <c r="C36" s="831"/>
      <c r="D36" s="831"/>
      <c r="E36" s="832"/>
      <c r="F36" s="831"/>
      <c r="G36" s="833" t="str">
        <f t="shared" si="0"/>
        <v/>
      </c>
    </row>
    <row r="37" spans="2:7" ht="21" customHeight="1">
      <c r="B37" s="1965" t="s">
        <v>22</v>
      </c>
      <c r="C37" s="1966"/>
      <c r="D37" s="1966"/>
      <c r="E37" s="1966"/>
      <c r="F37" s="1967"/>
      <c r="G37" s="816">
        <f>SUM(G7:G36)</f>
        <v>0</v>
      </c>
    </row>
    <row r="39" spans="2:7">
      <c r="B39" s="123" t="s">
        <v>639</v>
      </c>
    </row>
    <row r="40" spans="2:7">
      <c r="B40" s="123" t="s">
        <v>599</v>
      </c>
    </row>
  </sheetData>
  <mergeCells count="1">
    <mergeCell ref="B37:F37"/>
  </mergeCells>
  <phoneticPr fontId="5"/>
  <pageMargins left="0.59055118110236227" right="0.39370078740157483" top="0.74803149606299213" bottom="0.74803149606299213" header="0.31496062992125984" footer="0.31496062992125984"/>
  <pageSetup paperSize="9" scale="9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H47"/>
  <sheetViews>
    <sheetView view="pageBreakPreview" zoomScale="85" zoomScaleNormal="85" zoomScaleSheetLayoutView="85" workbookViewId="0">
      <selection activeCell="J23" sqref="J23"/>
    </sheetView>
  </sheetViews>
  <sheetFormatPr defaultColWidth="9" defaultRowHeight="13.2"/>
  <cols>
    <col min="1" max="1" width="3.109375" style="123" customWidth="1"/>
    <col min="2" max="2" width="21.88671875" style="123" customWidth="1"/>
    <col min="3" max="3" width="25" style="123" customWidth="1"/>
    <col min="4" max="6" width="9.21875" style="123" customWidth="1"/>
    <col min="7" max="8" width="12.44140625" style="123" customWidth="1"/>
    <col min="9" max="16384" width="9" style="123"/>
  </cols>
  <sheetData>
    <row r="2" spans="2:8" ht="14.4">
      <c r="B2" s="817" t="s">
        <v>600</v>
      </c>
    </row>
    <row r="5" spans="2:8" ht="18" customHeight="1">
      <c r="B5" s="123" t="s">
        <v>601</v>
      </c>
    </row>
    <row r="6" spans="2:8" ht="33.75" customHeight="1">
      <c r="B6" s="818" t="s">
        <v>322</v>
      </c>
      <c r="C6" s="818" t="s">
        <v>100</v>
      </c>
      <c r="D6" s="1970" t="s">
        <v>602</v>
      </c>
      <c r="E6" s="1971"/>
      <c r="F6" s="819" t="s">
        <v>603</v>
      </c>
      <c r="G6" s="819" t="s">
        <v>604</v>
      </c>
      <c r="H6" s="819" t="s">
        <v>605</v>
      </c>
    </row>
    <row r="7" spans="2:8" ht="21" customHeight="1">
      <c r="B7" s="814"/>
      <c r="C7" s="814"/>
      <c r="D7" s="1968"/>
      <c r="E7" s="1969"/>
      <c r="F7" s="814"/>
      <c r="G7" s="816" t="str">
        <f t="shared" ref="G7:G16" si="0">IF(C7=0,"",D7*F7)</f>
        <v/>
      </c>
      <c r="H7" s="816" t="str">
        <f t="shared" ref="H7:H16" si="1">IF(C7=0,"",D7*F7*15)</f>
        <v/>
      </c>
    </row>
    <row r="8" spans="2:8" ht="21" customHeight="1">
      <c r="B8" s="825"/>
      <c r="C8" s="825"/>
      <c r="D8" s="1972"/>
      <c r="E8" s="1973"/>
      <c r="F8" s="825"/>
      <c r="G8" s="826" t="str">
        <f t="shared" si="0"/>
        <v/>
      </c>
      <c r="H8" s="826" t="str">
        <f t="shared" si="1"/>
        <v/>
      </c>
    </row>
    <row r="9" spans="2:8" ht="21" customHeight="1">
      <c r="B9" s="814"/>
      <c r="C9" s="814"/>
      <c r="D9" s="1968"/>
      <c r="E9" s="1969"/>
      <c r="F9" s="814"/>
      <c r="G9" s="816" t="str">
        <f t="shared" si="0"/>
        <v/>
      </c>
      <c r="H9" s="816" t="str">
        <f t="shared" si="1"/>
        <v/>
      </c>
    </row>
    <row r="10" spans="2:8" ht="21" customHeight="1">
      <c r="B10" s="825"/>
      <c r="C10" s="825"/>
      <c r="D10" s="1972"/>
      <c r="E10" s="1973"/>
      <c r="F10" s="825"/>
      <c r="G10" s="826" t="str">
        <f t="shared" si="0"/>
        <v/>
      </c>
      <c r="H10" s="826" t="str">
        <f t="shared" si="1"/>
        <v/>
      </c>
    </row>
    <row r="11" spans="2:8" ht="21" customHeight="1">
      <c r="B11" s="814"/>
      <c r="C11" s="814"/>
      <c r="D11" s="1968"/>
      <c r="E11" s="1969"/>
      <c r="F11" s="814"/>
      <c r="G11" s="816" t="str">
        <f t="shared" si="0"/>
        <v/>
      </c>
      <c r="H11" s="816" t="str">
        <f t="shared" si="1"/>
        <v/>
      </c>
    </row>
    <row r="12" spans="2:8" ht="21" customHeight="1">
      <c r="B12" s="825"/>
      <c r="C12" s="825"/>
      <c r="D12" s="1972"/>
      <c r="E12" s="1973"/>
      <c r="F12" s="825"/>
      <c r="G12" s="826" t="str">
        <f t="shared" si="0"/>
        <v/>
      </c>
      <c r="H12" s="826" t="str">
        <f t="shared" si="1"/>
        <v/>
      </c>
    </row>
    <row r="13" spans="2:8" ht="21" customHeight="1">
      <c r="B13" s="814"/>
      <c r="C13" s="814"/>
      <c r="D13" s="1968"/>
      <c r="E13" s="1969"/>
      <c r="F13" s="814"/>
      <c r="G13" s="816" t="str">
        <f t="shared" si="0"/>
        <v/>
      </c>
      <c r="H13" s="816" t="str">
        <f t="shared" si="1"/>
        <v/>
      </c>
    </row>
    <row r="14" spans="2:8" ht="21" customHeight="1">
      <c r="B14" s="825"/>
      <c r="C14" s="825"/>
      <c r="D14" s="1972"/>
      <c r="E14" s="1973"/>
      <c r="F14" s="825"/>
      <c r="G14" s="826" t="str">
        <f t="shared" si="0"/>
        <v/>
      </c>
      <c r="H14" s="826" t="str">
        <f t="shared" si="1"/>
        <v/>
      </c>
    </row>
    <row r="15" spans="2:8" ht="21" customHeight="1">
      <c r="B15" s="814"/>
      <c r="C15" s="814"/>
      <c r="D15" s="1968"/>
      <c r="E15" s="1969"/>
      <c r="F15" s="814"/>
      <c r="G15" s="816" t="str">
        <f t="shared" si="0"/>
        <v/>
      </c>
      <c r="H15" s="816" t="str">
        <f t="shared" si="1"/>
        <v/>
      </c>
    </row>
    <row r="16" spans="2:8" ht="21" customHeight="1">
      <c r="B16" s="825"/>
      <c r="C16" s="825"/>
      <c r="D16" s="1972"/>
      <c r="E16" s="1973"/>
      <c r="F16" s="825"/>
      <c r="G16" s="826" t="str">
        <f t="shared" si="0"/>
        <v/>
      </c>
      <c r="H16" s="826" t="str">
        <f t="shared" si="1"/>
        <v/>
      </c>
    </row>
    <row r="17" spans="2:8" ht="21" customHeight="1">
      <c r="B17" s="1965" t="s">
        <v>22</v>
      </c>
      <c r="C17" s="1966"/>
      <c r="D17" s="1966"/>
      <c r="E17" s="1966"/>
      <c r="F17" s="1967"/>
      <c r="G17" s="816">
        <f>SUM(G7:G16)</f>
        <v>0</v>
      </c>
      <c r="H17" s="816">
        <f>SUM(H7:H16)</f>
        <v>0</v>
      </c>
    </row>
    <row r="19" spans="2:8" ht="18.75" customHeight="1">
      <c r="B19" s="123" t="s">
        <v>606</v>
      </c>
    </row>
    <row r="20" spans="2:8" ht="33" customHeight="1">
      <c r="B20" s="820" t="s">
        <v>322</v>
      </c>
      <c r="C20" s="820" t="s">
        <v>100</v>
      </c>
      <c r="D20" s="821" t="s">
        <v>607</v>
      </c>
      <c r="E20" s="821" t="s">
        <v>608</v>
      </c>
      <c r="F20" s="821" t="s">
        <v>603</v>
      </c>
      <c r="G20" s="821" t="s">
        <v>604</v>
      </c>
      <c r="H20" s="821" t="s">
        <v>605</v>
      </c>
    </row>
    <row r="21" spans="2:8" ht="20.25" customHeight="1">
      <c r="B21" s="814"/>
      <c r="C21" s="814"/>
      <c r="D21" s="822"/>
      <c r="E21" s="814"/>
      <c r="F21" s="814"/>
      <c r="G21" s="816"/>
      <c r="H21" s="816"/>
    </row>
    <row r="22" spans="2:8" ht="20.25" customHeight="1">
      <c r="B22" s="829"/>
      <c r="C22" s="829"/>
      <c r="D22" s="830"/>
      <c r="E22" s="829"/>
      <c r="F22" s="829"/>
      <c r="G22" s="830" t="str">
        <f t="shared" ref="G22:G30" si="2">IF(C22=0,"",D22*E22*F22)</f>
        <v/>
      </c>
      <c r="H22" s="830" t="str">
        <f t="shared" ref="H22:H30" si="3">IF(C22=0,"",D22*E22*F22*15)</f>
        <v/>
      </c>
    </row>
    <row r="23" spans="2:8" ht="20.25" customHeight="1">
      <c r="B23" s="814"/>
      <c r="C23" s="814"/>
      <c r="D23" s="822"/>
      <c r="E23" s="814"/>
      <c r="F23" s="814"/>
      <c r="G23" s="816" t="str">
        <f t="shared" si="2"/>
        <v/>
      </c>
      <c r="H23" s="816" t="str">
        <f t="shared" si="3"/>
        <v/>
      </c>
    </row>
    <row r="24" spans="2:8" ht="20.25" customHeight="1">
      <c r="B24" s="829"/>
      <c r="C24" s="829"/>
      <c r="D24" s="830"/>
      <c r="E24" s="829"/>
      <c r="F24" s="829"/>
      <c r="G24" s="830" t="str">
        <f t="shared" si="2"/>
        <v/>
      </c>
      <c r="H24" s="830" t="str">
        <f t="shared" si="3"/>
        <v/>
      </c>
    </row>
    <row r="25" spans="2:8" ht="20.25" customHeight="1">
      <c r="B25" s="814"/>
      <c r="C25" s="814"/>
      <c r="D25" s="822"/>
      <c r="E25" s="814"/>
      <c r="F25" s="814"/>
      <c r="G25" s="816" t="str">
        <f t="shared" si="2"/>
        <v/>
      </c>
      <c r="H25" s="816" t="str">
        <f t="shared" si="3"/>
        <v/>
      </c>
    </row>
    <row r="26" spans="2:8" ht="20.25" customHeight="1">
      <c r="B26" s="829"/>
      <c r="C26" s="829"/>
      <c r="D26" s="830"/>
      <c r="E26" s="829"/>
      <c r="F26" s="829"/>
      <c r="G26" s="830" t="str">
        <f t="shared" si="2"/>
        <v/>
      </c>
      <c r="H26" s="830" t="str">
        <f t="shared" si="3"/>
        <v/>
      </c>
    </row>
    <row r="27" spans="2:8" ht="20.25" customHeight="1">
      <c r="B27" s="814"/>
      <c r="C27" s="814"/>
      <c r="D27" s="822"/>
      <c r="E27" s="814"/>
      <c r="F27" s="814"/>
      <c r="G27" s="816" t="str">
        <f t="shared" si="2"/>
        <v/>
      </c>
      <c r="H27" s="816" t="str">
        <f t="shared" si="3"/>
        <v/>
      </c>
    </row>
    <row r="28" spans="2:8" ht="20.25" customHeight="1">
      <c r="B28" s="829"/>
      <c r="C28" s="829"/>
      <c r="D28" s="830"/>
      <c r="E28" s="829"/>
      <c r="F28" s="829"/>
      <c r="G28" s="830" t="str">
        <f t="shared" si="2"/>
        <v/>
      </c>
      <c r="H28" s="830" t="str">
        <f t="shared" si="3"/>
        <v/>
      </c>
    </row>
    <row r="29" spans="2:8" ht="20.25" customHeight="1">
      <c r="B29" s="814"/>
      <c r="C29" s="814"/>
      <c r="D29" s="822"/>
      <c r="E29" s="814"/>
      <c r="F29" s="814"/>
      <c r="G29" s="816" t="str">
        <f t="shared" si="2"/>
        <v/>
      </c>
      <c r="H29" s="816" t="str">
        <f t="shared" si="3"/>
        <v/>
      </c>
    </row>
    <row r="30" spans="2:8" ht="20.25" customHeight="1">
      <c r="B30" s="829"/>
      <c r="C30" s="829"/>
      <c r="D30" s="830"/>
      <c r="E30" s="829"/>
      <c r="F30" s="829"/>
      <c r="G30" s="830" t="str">
        <f t="shared" si="2"/>
        <v/>
      </c>
      <c r="H30" s="830" t="str">
        <f t="shared" si="3"/>
        <v/>
      </c>
    </row>
    <row r="31" spans="2:8" ht="20.25" customHeight="1">
      <c r="B31" s="1965" t="s">
        <v>22</v>
      </c>
      <c r="C31" s="1966"/>
      <c r="D31" s="1966"/>
      <c r="E31" s="1966"/>
      <c r="F31" s="1967"/>
      <c r="G31" s="816">
        <f>SUM(G21:G30)</f>
        <v>0</v>
      </c>
      <c r="H31" s="816">
        <f>SUM(H21:H30)</f>
        <v>0</v>
      </c>
    </row>
    <row r="33" spans="2:8" ht="18.75" customHeight="1">
      <c r="B33" s="123" t="s">
        <v>609</v>
      </c>
    </row>
    <row r="34" spans="2:8" ht="33.75" customHeight="1">
      <c r="B34" s="823" t="s">
        <v>322</v>
      </c>
      <c r="C34" s="823" t="s">
        <v>100</v>
      </c>
      <c r="D34" s="1976" t="s">
        <v>610</v>
      </c>
      <c r="E34" s="1977"/>
      <c r="F34" s="824" t="s">
        <v>611</v>
      </c>
      <c r="G34" s="824" t="s">
        <v>604</v>
      </c>
      <c r="H34" s="824" t="s">
        <v>605</v>
      </c>
    </row>
    <row r="35" spans="2:8" ht="20.25" customHeight="1">
      <c r="B35" s="814"/>
      <c r="C35" s="814"/>
      <c r="D35" s="1968"/>
      <c r="E35" s="1969"/>
      <c r="F35" s="814"/>
      <c r="G35" s="816" t="str">
        <f t="shared" ref="G35:G44" si="4">IF(C35=0,"",D35*F35)</f>
        <v/>
      </c>
      <c r="H35" s="816" t="str">
        <f t="shared" ref="H35:H44" si="5">IF(C35=0,"",D35*F35*15)</f>
        <v/>
      </c>
    </row>
    <row r="36" spans="2:8" ht="20.25" customHeight="1">
      <c r="B36" s="827"/>
      <c r="C36" s="827"/>
      <c r="D36" s="1974"/>
      <c r="E36" s="1975"/>
      <c r="F36" s="827"/>
      <c r="G36" s="828" t="str">
        <f t="shared" si="4"/>
        <v/>
      </c>
      <c r="H36" s="828" t="str">
        <f t="shared" si="5"/>
        <v/>
      </c>
    </row>
    <row r="37" spans="2:8" ht="20.25" customHeight="1">
      <c r="B37" s="814"/>
      <c r="C37" s="814"/>
      <c r="D37" s="1968"/>
      <c r="E37" s="1969"/>
      <c r="F37" s="814"/>
      <c r="G37" s="816" t="str">
        <f t="shared" si="4"/>
        <v/>
      </c>
      <c r="H37" s="816" t="str">
        <f t="shared" si="5"/>
        <v/>
      </c>
    </row>
    <row r="38" spans="2:8" ht="20.25" customHeight="1">
      <c r="B38" s="827"/>
      <c r="C38" s="827"/>
      <c r="D38" s="1974"/>
      <c r="E38" s="1975"/>
      <c r="F38" s="827"/>
      <c r="G38" s="828" t="str">
        <f t="shared" si="4"/>
        <v/>
      </c>
      <c r="H38" s="828" t="str">
        <f t="shared" si="5"/>
        <v/>
      </c>
    </row>
    <row r="39" spans="2:8" ht="20.25" customHeight="1">
      <c r="B39" s="814"/>
      <c r="C39" s="814"/>
      <c r="D39" s="1968"/>
      <c r="E39" s="1969"/>
      <c r="F39" s="814"/>
      <c r="G39" s="816" t="str">
        <f t="shared" si="4"/>
        <v/>
      </c>
      <c r="H39" s="816" t="str">
        <f t="shared" si="5"/>
        <v/>
      </c>
    </row>
    <row r="40" spans="2:8" ht="20.25" customHeight="1">
      <c r="B40" s="827"/>
      <c r="C40" s="827"/>
      <c r="D40" s="1974"/>
      <c r="E40" s="1975"/>
      <c r="F40" s="827"/>
      <c r="G40" s="828" t="str">
        <f t="shared" si="4"/>
        <v/>
      </c>
      <c r="H40" s="828" t="str">
        <f t="shared" si="5"/>
        <v/>
      </c>
    </row>
    <row r="41" spans="2:8" ht="20.25" customHeight="1">
      <c r="B41" s="814"/>
      <c r="C41" s="814"/>
      <c r="D41" s="1968"/>
      <c r="E41" s="1969"/>
      <c r="F41" s="814"/>
      <c r="G41" s="816" t="str">
        <f t="shared" si="4"/>
        <v/>
      </c>
      <c r="H41" s="816" t="str">
        <f t="shared" si="5"/>
        <v/>
      </c>
    </row>
    <row r="42" spans="2:8" ht="20.25" customHeight="1">
      <c r="B42" s="827"/>
      <c r="C42" s="827"/>
      <c r="D42" s="1974"/>
      <c r="E42" s="1975"/>
      <c r="F42" s="827"/>
      <c r="G42" s="828" t="str">
        <f t="shared" si="4"/>
        <v/>
      </c>
      <c r="H42" s="828" t="str">
        <f t="shared" si="5"/>
        <v/>
      </c>
    </row>
    <row r="43" spans="2:8" ht="20.25" customHeight="1">
      <c r="B43" s="814"/>
      <c r="C43" s="814"/>
      <c r="D43" s="1968"/>
      <c r="E43" s="1969"/>
      <c r="F43" s="814"/>
      <c r="G43" s="816" t="str">
        <f t="shared" si="4"/>
        <v/>
      </c>
      <c r="H43" s="816" t="str">
        <f t="shared" si="5"/>
        <v/>
      </c>
    </row>
    <row r="44" spans="2:8" ht="20.25" customHeight="1">
      <c r="B44" s="827"/>
      <c r="C44" s="827"/>
      <c r="D44" s="1974"/>
      <c r="E44" s="1975"/>
      <c r="F44" s="827"/>
      <c r="G44" s="828" t="str">
        <f t="shared" si="4"/>
        <v/>
      </c>
      <c r="H44" s="828" t="str">
        <f t="shared" si="5"/>
        <v/>
      </c>
    </row>
    <row r="45" spans="2:8" ht="20.25" customHeight="1">
      <c r="B45" s="1965" t="s">
        <v>22</v>
      </c>
      <c r="C45" s="1966"/>
      <c r="D45" s="1966"/>
      <c r="E45" s="1966"/>
      <c r="F45" s="1967"/>
      <c r="G45" s="816">
        <f>SUM(G35:G44)</f>
        <v>0</v>
      </c>
      <c r="H45" s="816">
        <f>SUM(H35:H44)</f>
        <v>0</v>
      </c>
    </row>
    <row r="47" spans="2:8">
      <c r="B47" s="123" t="s">
        <v>639</v>
      </c>
    </row>
  </sheetData>
  <mergeCells count="25">
    <mergeCell ref="B45:F45"/>
    <mergeCell ref="D39:E39"/>
    <mergeCell ref="D40:E40"/>
    <mergeCell ref="D41:E41"/>
    <mergeCell ref="D42:E42"/>
    <mergeCell ref="D43:E43"/>
    <mergeCell ref="D44:E44"/>
    <mergeCell ref="D38:E38"/>
    <mergeCell ref="D12:E12"/>
    <mergeCell ref="D13:E13"/>
    <mergeCell ref="D14:E14"/>
    <mergeCell ref="D15:E15"/>
    <mergeCell ref="D16:E16"/>
    <mergeCell ref="B17:F17"/>
    <mergeCell ref="B31:F31"/>
    <mergeCell ref="D34:E34"/>
    <mergeCell ref="D35:E35"/>
    <mergeCell ref="D36:E36"/>
    <mergeCell ref="D37:E37"/>
    <mergeCell ref="D11:E11"/>
    <mergeCell ref="D6:E6"/>
    <mergeCell ref="D7:E7"/>
    <mergeCell ref="D8:E8"/>
    <mergeCell ref="D9:E9"/>
    <mergeCell ref="D10:E10"/>
  </mergeCells>
  <phoneticPr fontId="5"/>
  <pageMargins left="0.70866141732283472" right="0.51181102362204722" top="0.55118110236220474" bottom="0.55118110236220474" header="0.31496062992125984" footer="0.31496062992125984"/>
  <pageSetup paperSize="9" scale="8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N84"/>
  <sheetViews>
    <sheetView view="pageBreakPreview" zoomScale="85" zoomScaleNormal="115" zoomScaleSheetLayoutView="85" workbookViewId="0">
      <pane ySplit="7" topLeftCell="A8" activePane="bottomLeft" state="frozen"/>
      <selection activeCell="T21" sqref="T21"/>
      <selection pane="bottomLeft" activeCell="H21" sqref="H21"/>
    </sheetView>
  </sheetViews>
  <sheetFormatPr defaultColWidth="9" defaultRowHeight="10.8"/>
  <cols>
    <col min="1" max="1" width="2.77734375" style="768" customWidth="1"/>
    <col min="2" max="2" width="3.77734375" style="768" customWidth="1"/>
    <col min="3" max="3" width="3" style="768" customWidth="1"/>
    <col min="4" max="4" width="21.88671875" style="768" bestFit="1" customWidth="1"/>
    <col min="5" max="5" width="11.44140625" style="768" customWidth="1"/>
    <col min="6" max="6" width="9.33203125" style="768" customWidth="1"/>
    <col min="7" max="7" width="10.44140625" style="768" customWidth="1"/>
    <col min="8" max="8" width="25.44140625" style="768" customWidth="1"/>
    <col min="9" max="9" width="10" style="768" customWidth="1"/>
    <col min="10" max="10" width="10.109375" style="768" customWidth="1"/>
    <col min="11" max="11" width="10" style="768" customWidth="1"/>
    <col min="12" max="14" width="14.33203125" style="768" customWidth="1"/>
    <col min="15" max="18" width="6.44140625" style="768" customWidth="1"/>
    <col min="19" max="19" width="13.6640625" style="768" customWidth="1"/>
    <col min="20" max="16384" width="9" style="768"/>
  </cols>
  <sheetData>
    <row r="1" spans="2:14" ht="13.5" customHeight="1">
      <c r="B1" s="767"/>
    </row>
    <row r="2" spans="2:14" s="769" customFormat="1" ht="13.5" customHeight="1">
      <c r="C2" s="769" t="s">
        <v>771</v>
      </c>
    </row>
    <row r="3" spans="2:14" ht="13.5" customHeight="1">
      <c r="B3" s="767"/>
    </row>
    <row r="4" spans="2:14" s="769" customFormat="1" ht="13.5" customHeight="1"/>
    <row r="5" spans="2:14" s="769" customFormat="1" ht="13.5" customHeight="1">
      <c r="B5" s="1993" t="s">
        <v>578</v>
      </c>
      <c r="C5" s="1993" t="s">
        <v>579</v>
      </c>
      <c r="D5" s="1993" t="s">
        <v>580</v>
      </c>
      <c r="E5" s="1980" t="s">
        <v>581</v>
      </c>
      <c r="F5" s="1996"/>
      <c r="G5" s="1981"/>
      <c r="H5" s="1997" t="s">
        <v>582</v>
      </c>
      <c r="I5" s="1993" t="s">
        <v>583</v>
      </c>
      <c r="J5" s="1980" t="s">
        <v>584</v>
      </c>
      <c r="K5" s="1981"/>
      <c r="L5" s="1980" t="s">
        <v>585</v>
      </c>
      <c r="M5" s="1981"/>
      <c r="N5" s="770" t="s">
        <v>586</v>
      </c>
    </row>
    <row r="6" spans="2:14" s="769" customFormat="1" ht="13.5" customHeight="1">
      <c r="B6" s="1994"/>
      <c r="C6" s="1994"/>
      <c r="D6" s="1994"/>
      <c r="E6" s="1982" t="s">
        <v>587</v>
      </c>
      <c r="F6" s="1984" t="s">
        <v>588</v>
      </c>
      <c r="G6" s="1986" t="s">
        <v>589</v>
      </c>
      <c r="H6" s="1998"/>
      <c r="I6" s="1994"/>
      <c r="J6" s="1988" t="s">
        <v>590</v>
      </c>
      <c r="K6" s="1990" t="s">
        <v>591</v>
      </c>
      <c r="L6" s="1991" t="s">
        <v>647</v>
      </c>
      <c r="M6" s="1990" t="s">
        <v>648</v>
      </c>
      <c r="N6" s="1978" t="s">
        <v>592</v>
      </c>
    </row>
    <row r="7" spans="2:14" s="769" customFormat="1" ht="13.5" customHeight="1">
      <c r="B7" s="1994"/>
      <c r="C7" s="1995"/>
      <c r="D7" s="1995"/>
      <c r="E7" s="1983"/>
      <c r="F7" s="1985"/>
      <c r="G7" s="1987"/>
      <c r="H7" s="1999"/>
      <c r="I7" s="1995"/>
      <c r="J7" s="1989"/>
      <c r="K7" s="1987"/>
      <c r="L7" s="1992"/>
      <c r="M7" s="1987"/>
      <c r="N7" s="1979"/>
    </row>
    <row r="8" spans="2:14" s="769" customFormat="1" ht="14.25" customHeight="1">
      <c r="B8" s="834"/>
      <c r="C8" s="771"/>
      <c r="D8" s="772"/>
      <c r="E8" s="773"/>
      <c r="F8" s="774"/>
      <c r="G8" s="775">
        <f>ROUND(E8*F8,0)</f>
        <v>0</v>
      </c>
      <c r="H8" s="800"/>
      <c r="I8" s="800"/>
      <c r="J8" s="805"/>
      <c r="K8" s="776"/>
      <c r="L8" s="805">
        <f>G8*I8*J8/1000</f>
        <v>0</v>
      </c>
      <c r="M8" s="776">
        <f>G8*I8*K8/1000</f>
        <v>0</v>
      </c>
      <c r="N8" s="809">
        <f>L8-M8</f>
        <v>0</v>
      </c>
    </row>
    <row r="9" spans="2:14" s="769" customFormat="1" ht="14.25" customHeight="1">
      <c r="B9" s="777"/>
      <c r="C9" s="778"/>
      <c r="D9" s="779"/>
      <c r="E9" s="780"/>
      <c r="F9" s="781"/>
      <c r="G9" s="782">
        <f t="shared" ref="G9:G48" si="0">ROUND(E9*F9,0)</f>
        <v>0</v>
      </c>
      <c r="H9" s="801"/>
      <c r="I9" s="801"/>
      <c r="J9" s="804"/>
      <c r="K9" s="783"/>
      <c r="L9" s="804">
        <f>G9*I9*J9/1000</f>
        <v>0</v>
      </c>
      <c r="M9" s="783">
        <f>G9*I9*K9/1000</f>
        <v>0</v>
      </c>
      <c r="N9" s="810">
        <f t="shared" ref="N9:N48" si="1">L9-M9</f>
        <v>0</v>
      </c>
    </row>
    <row r="10" spans="2:14" s="769" customFormat="1" ht="14.25" customHeight="1">
      <c r="B10" s="777"/>
      <c r="C10" s="778"/>
      <c r="D10" s="772"/>
      <c r="E10" s="773"/>
      <c r="F10" s="774"/>
      <c r="G10" s="775">
        <f t="shared" si="0"/>
        <v>0</v>
      </c>
      <c r="H10" s="800"/>
      <c r="I10" s="800"/>
      <c r="J10" s="805"/>
      <c r="K10" s="776"/>
      <c r="L10" s="805">
        <f t="shared" ref="L10:L48" si="2">G10*I10*J10/1000</f>
        <v>0</v>
      </c>
      <c r="M10" s="776">
        <f t="shared" ref="M10:M48" si="3">G10*I10*K10/1000</f>
        <v>0</v>
      </c>
      <c r="N10" s="809">
        <f t="shared" si="1"/>
        <v>0</v>
      </c>
    </row>
    <row r="11" spans="2:14" s="769" customFormat="1" ht="14.25" customHeight="1">
      <c r="B11" s="777"/>
      <c r="C11" s="778"/>
      <c r="D11" s="779"/>
      <c r="E11" s="780"/>
      <c r="F11" s="781"/>
      <c r="G11" s="782">
        <f t="shared" si="0"/>
        <v>0</v>
      </c>
      <c r="H11" s="801"/>
      <c r="I11" s="801"/>
      <c r="J11" s="804"/>
      <c r="K11" s="783"/>
      <c r="L11" s="804">
        <f t="shared" si="2"/>
        <v>0</v>
      </c>
      <c r="M11" s="783">
        <f t="shared" si="3"/>
        <v>0</v>
      </c>
      <c r="N11" s="810">
        <f t="shared" si="1"/>
        <v>0</v>
      </c>
    </row>
    <row r="12" spans="2:14" s="769" customFormat="1" ht="14.25" customHeight="1">
      <c r="B12" s="777"/>
      <c r="C12" s="778"/>
      <c r="D12" s="772"/>
      <c r="E12" s="773"/>
      <c r="F12" s="774"/>
      <c r="G12" s="775">
        <f t="shared" si="0"/>
        <v>0</v>
      </c>
      <c r="H12" s="800"/>
      <c r="I12" s="800"/>
      <c r="J12" s="805"/>
      <c r="K12" s="776"/>
      <c r="L12" s="805">
        <f t="shared" si="2"/>
        <v>0</v>
      </c>
      <c r="M12" s="776">
        <f t="shared" si="3"/>
        <v>0</v>
      </c>
      <c r="N12" s="809">
        <f t="shared" si="1"/>
        <v>0</v>
      </c>
    </row>
    <row r="13" spans="2:14" s="769" customFormat="1" ht="14.25" customHeight="1">
      <c r="B13" s="777"/>
      <c r="C13" s="778"/>
      <c r="D13" s="779"/>
      <c r="E13" s="780"/>
      <c r="F13" s="781"/>
      <c r="G13" s="782">
        <f t="shared" si="0"/>
        <v>0</v>
      </c>
      <c r="H13" s="801"/>
      <c r="I13" s="801"/>
      <c r="J13" s="804"/>
      <c r="K13" s="783"/>
      <c r="L13" s="804">
        <f t="shared" si="2"/>
        <v>0</v>
      </c>
      <c r="M13" s="783">
        <f t="shared" si="3"/>
        <v>0</v>
      </c>
      <c r="N13" s="810">
        <f t="shared" si="1"/>
        <v>0</v>
      </c>
    </row>
    <row r="14" spans="2:14" s="769" customFormat="1" ht="14.25" customHeight="1">
      <c r="B14" s="777"/>
      <c r="C14" s="778"/>
      <c r="D14" s="772"/>
      <c r="E14" s="773"/>
      <c r="F14" s="774"/>
      <c r="G14" s="775">
        <f t="shared" si="0"/>
        <v>0</v>
      </c>
      <c r="H14" s="800"/>
      <c r="I14" s="800"/>
      <c r="J14" s="805"/>
      <c r="K14" s="776"/>
      <c r="L14" s="805">
        <f t="shared" si="2"/>
        <v>0</v>
      </c>
      <c r="M14" s="776">
        <f t="shared" si="3"/>
        <v>0</v>
      </c>
      <c r="N14" s="809">
        <f t="shared" si="1"/>
        <v>0</v>
      </c>
    </row>
    <row r="15" spans="2:14" s="769" customFormat="1" ht="14.25" customHeight="1">
      <c r="B15" s="777"/>
      <c r="C15" s="778"/>
      <c r="D15" s="779"/>
      <c r="E15" s="780"/>
      <c r="F15" s="781"/>
      <c r="G15" s="782">
        <f t="shared" si="0"/>
        <v>0</v>
      </c>
      <c r="H15" s="801"/>
      <c r="I15" s="801"/>
      <c r="J15" s="804"/>
      <c r="K15" s="783"/>
      <c r="L15" s="804">
        <f t="shared" si="2"/>
        <v>0</v>
      </c>
      <c r="M15" s="783">
        <f t="shared" si="3"/>
        <v>0</v>
      </c>
      <c r="N15" s="810">
        <f t="shared" si="1"/>
        <v>0</v>
      </c>
    </row>
    <row r="16" spans="2:14" s="769" customFormat="1" ht="14.25" customHeight="1">
      <c r="B16" s="777"/>
      <c r="C16" s="778"/>
      <c r="D16" s="772"/>
      <c r="E16" s="773"/>
      <c r="F16" s="774"/>
      <c r="G16" s="775">
        <f t="shared" si="0"/>
        <v>0</v>
      </c>
      <c r="H16" s="800"/>
      <c r="I16" s="800"/>
      <c r="J16" s="805"/>
      <c r="K16" s="776"/>
      <c r="L16" s="805">
        <f t="shared" si="2"/>
        <v>0</v>
      </c>
      <c r="M16" s="776">
        <f t="shared" si="3"/>
        <v>0</v>
      </c>
      <c r="N16" s="809">
        <f t="shared" si="1"/>
        <v>0</v>
      </c>
    </row>
    <row r="17" spans="2:14" s="769" customFormat="1" ht="14.25" customHeight="1">
      <c r="B17" s="777"/>
      <c r="C17" s="778"/>
      <c r="D17" s="779"/>
      <c r="E17" s="780"/>
      <c r="F17" s="781"/>
      <c r="G17" s="782">
        <f t="shared" si="0"/>
        <v>0</v>
      </c>
      <c r="H17" s="801"/>
      <c r="I17" s="801"/>
      <c r="J17" s="804"/>
      <c r="K17" s="783"/>
      <c r="L17" s="804">
        <f t="shared" si="2"/>
        <v>0</v>
      </c>
      <c r="M17" s="783">
        <f t="shared" si="3"/>
        <v>0</v>
      </c>
      <c r="N17" s="810">
        <f t="shared" si="1"/>
        <v>0</v>
      </c>
    </row>
    <row r="18" spans="2:14" s="769" customFormat="1" ht="14.25" customHeight="1">
      <c r="B18" s="777"/>
      <c r="C18" s="778"/>
      <c r="D18" s="772"/>
      <c r="E18" s="773"/>
      <c r="F18" s="774"/>
      <c r="G18" s="775">
        <f t="shared" si="0"/>
        <v>0</v>
      </c>
      <c r="H18" s="800"/>
      <c r="I18" s="800"/>
      <c r="J18" s="805"/>
      <c r="K18" s="776"/>
      <c r="L18" s="805">
        <f t="shared" si="2"/>
        <v>0</v>
      </c>
      <c r="M18" s="776">
        <f t="shared" si="3"/>
        <v>0</v>
      </c>
      <c r="N18" s="809">
        <f t="shared" si="1"/>
        <v>0</v>
      </c>
    </row>
    <row r="19" spans="2:14" s="769" customFormat="1" ht="14.25" customHeight="1">
      <c r="B19" s="777"/>
      <c r="C19" s="778"/>
      <c r="D19" s="779"/>
      <c r="E19" s="780"/>
      <c r="F19" s="781"/>
      <c r="G19" s="782">
        <f t="shared" si="0"/>
        <v>0</v>
      </c>
      <c r="H19" s="801"/>
      <c r="I19" s="801"/>
      <c r="J19" s="804"/>
      <c r="K19" s="783"/>
      <c r="L19" s="804">
        <f t="shared" si="2"/>
        <v>0</v>
      </c>
      <c r="M19" s="783">
        <f t="shared" si="3"/>
        <v>0</v>
      </c>
      <c r="N19" s="810">
        <f t="shared" si="1"/>
        <v>0</v>
      </c>
    </row>
    <row r="20" spans="2:14" s="769" customFormat="1" ht="14.25" customHeight="1">
      <c r="B20" s="777"/>
      <c r="C20" s="771"/>
      <c r="D20" s="772"/>
      <c r="E20" s="773"/>
      <c r="F20" s="774"/>
      <c r="G20" s="775">
        <f t="shared" si="0"/>
        <v>0</v>
      </c>
      <c r="H20" s="800"/>
      <c r="I20" s="800"/>
      <c r="J20" s="805"/>
      <c r="K20" s="776"/>
      <c r="L20" s="805">
        <f t="shared" si="2"/>
        <v>0</v>
      </c>
      <c r="M20" s="776">
        <f t="shared" si="3"/>
        <v>0</v>
      </c>
      <c r="N20" s="809">
        <f t="shared" si="1"/>
        <v>0</v>
      </c>
    </row>
    <row r="21" spans="2:14" s="769" customFormat="1" ht="14.25" customHeight="1">
      <c r="B21" s="777"/>
      <c r="C21" s="771"/>
      <c r="D21" s="779"/>
      <c r="E21" s="780"/>
      <c r="F21" s="781"/>
      <c r="G21" s="782">
        <f t="shared" si="0"/>
        <v>0</v>
      </c>
      <c r="H21" s="801"/>
      <c r="I21" s="801"/>
      <c r="J21" s="804"/>
      <c r="K21" s="783"/>
      <c r="L21" s="804">
        <f t="shared" si="2"/>
        <v>0</v>
      </c>
      <c r="M21" s="783">
        <f t="shared" si="3"/>
        <v>0</v>
      </c>
      <c r="N21" s="810">
        <f t="shared" si="1"/>
        <v>0</v>
      </c>
    </row>
    <row r="22" spans="2:14" s="769" customFormat="1" ht="14.25" customHeight="1">
      <c r="B22" s="777"/>
      <c r="C22" s="771"/>
      <c r="D22" s="772"/>
      <c r="E22" s="773"/>
      <c r="F22" s="774"/>
      <c r="G22" s="775">
        <f t="shared" si="0"/>
        <v>0</v>
      </c>
      <c r="H22" s="800"/>
      <c r="I22" s="800"/>
      <c r="J22" s="805"/>
      <c r="K22" s="776"/>
      <c r="L22" s="805">
        <f t="shared" si="2"/>
        <v>0</v>
      </c>
      <c r="M22" s="776">
        <f t="shared" si="3"/>
        <v>0</v>
      </c>
      <c r="N22" s="809">
        <f t="shared" si="1"/>
        <v>0</v>
      </c>
    </row>
    <row r="23" spans="2:14" s="769" customFormat="1" ht="14.25" customHeight="1">
      <c r="B23" s="777"/>
      <c r="C23" s="771"/>
      <c r="D23" s="779"/>
      <c r="E23" s="780"/>
      <c r="F23" s="781"/>
      <c r="G23" s="782">
        <f t="shared" si="0"/>
        <v>0</v>
      </c>
      <c r="H23" s="801"/>
      <c r="I23" s="801"/>
      <c r="J23" s="804"/>
      <c r="K23" s="783"/>
      <c r="L23" s="804">
        <f t="shared" si="2"/>
        <v>0</v>
      </c>
      <c r="M23" s="783">
        <f t="shared" si="3"/>
        <v>0</v>
      </c>
      <c r="N23" s="810">
        <f t="shared" si="1"/>
        <v>0</v>
      </c>
    </row>
    <row r="24" spans="2:14" s="769" customFormat="1" ht="14.25" customHeight="1">
      <c r="B24" s="777"/>
      <c r="C24" s="771"/>
      <c r="D24" s="772"/>
      <c r="E24" s="773"/>
      <c r="F24" s="774"/>
      <c r="G24" s="775">
        <f t="shared" si="0"/>
        <v>0</v>
      </c>
      <c r="H24" s="800"/>
      <c r="I24" s="800"/>
      <c r="J24" s="805"/>
      <c r="K24" s="776"/>
      <c r="L24" s="805">
        <f t="shared" si="2"/>
        <v>0</v>
      </c>
      <c r="M24" s="776">
        <f t="shared" si="3"/>
        <v>0</v>
      </c>
      <c r="N24" s="809">
        <f t="shared" si="1"/>
        <v>0</v>
      </c>
    </row>
    <row r="25" spans="2:14" s="769" customFormat="1" ht="14.25" customHeight="1">
      <c r="B25" s="777"/>
      <c r="C25" s="771"/>
      <c r="D25" s="779"/>
      <c r="E25" s="780"/>
      <c r="F25" s="781"/>
      <c r="G25" s="782">
        <f t="shared" si="0"/>
        <v>0</v>
      </c>
      <c r="H25" s="801"/>
      <c r="I25" s="801"/>
      <c r="J25" s="804"/>
      <c r="K25" s="783"/>
      <c r="L25" s="804">
        <f t="shared" si="2"/>
        <v>0</v>
      </c>
      <c r="M25" s="783">
        <f t="shared" si="3"/>
        <v>0</v>
      </c>
      <c r="N25" s="810">
        <f t="shared" si="1"/>
        <v>0</v>
      </c>
    </row>
    <row r="26" spans="2:14" s="769" customFormat="1" ht="14.25" customHeight="1">
      <c r="B26" s="777"/>
      <c r="C26" s="771"/>
      <c r="D26" s="772"/>
      <c r="E26" s="773"/>
      <c r="F26" s="774"/>
      <c r="G26" s="775">
        <f t="shared" si="0"/>
        <v>0</v>
      </c>
      <c r="H26" s="800"/>
      <c r="I26" s="800"/>
      <c r="J26" s="805"/>
      <c r="K26" s="776"/>
      <c r="L26" s="805">
        <f t="shared" si="2"/>
        <v>0</v>
      </c>
      <c r="M26" s="776">
        <f t="shared" si="3"/>
        <v>0</v>
      </c>
      <c r="N26" s="809">
        <f t="shared" si="1"/>
        <v>0</v>
      </c>
    </row>
    <row r="27" spans="2:14" s="769" customFormat="1" ht="14.25" customHeight="1">
      <c r="B27" s="777"/>
      <c r="C27" s="771"/>
      <c r="D27" s="779"/>
      <c r="E27" s="780"/>
      <c r="F27" s="781"/>
      <c r="G27" s="782">
        <f t="shared" si="0"/>
        <v>0</v>
      </c>
      <c r="H27" s="801"/>
      <c r="I27" s="801"/>
      <c r="J27" s="804"/>
      <c r="K27" s="783"/>
      <c r="L27" s="804">
        <f t="shared" si="2"/>
        <v>0</v>
      </c>
      <c r="M27" s="783">
        <f t="shared" si="3"/>
        <v>0</v>
      </c>
      <c r="N27" s="810">
        <f t="shared" si="1"/>
        <v>0</v>
      </c>
    </row>
    <row r="28" spans="2:14" s="769" customFormat="1" ht="14.25" customHeight="1">
      <c r="B28" s="777"/>
      <c r="C28" s="771"/>
      <c r="D28" s="772"/>
      <c r="E28" s="773"/>
      <c r="F28" s="774"/>
      <c r="G28" s="775">
        <f t="shared" si="0"/>
        <v>0</v>
      </c>
      <c r="H28" s="800"/>
      <c r="I28" s="800"/>
      <c r="J28" s="805"/>
      <c r="K28" s="776"/>
      <c r="L28" s="805">
        <f t="shared" si="2"/>
        <v>0</v>
      </c>
      <c r="M28" s="776">
        <f t="shared" si="3"/>
        <v>0</v>
      </c>
      <c r="N28" s="809">
        <f t="shared" si="1"/>
        <v>0</v>
      </c>
    </row>
    <row r="29" spans="2:14" s="769" customFormat="1" ht="14.25" customHeight="1">
      <c r="B29" s="777"/>
      <c r="C29" s="771"/>
      <c r="D29" s="779"/>
      <c r="E29" s="780"/>
      <c r="F29" s="781"/>
      <c r="G29" s="782">
        <f t="shared" si="0"/>
        <v>0</v>
      </c>
      <c r="H29" s="801"/>
      <c r="I29" s="801"/>
      <c r="J29" s="804"/>
      <c r="K29" s="783"/>
      <c r="L29" s="804">
        <f t="shared" si="2"/>
        <v>0</v>
      </c>
      <c r="M29" s="783">
        <f t="shared" si="3"/>
        <v>0</v>
      </c>
      <c r="N29" s="810">
        <f t="shared" si="1"/>
        <v>0</v>
      </c>
    </row>
    <row r="30" spans="2:14" s="769" customFormat="1" ht="14.25" customHeight="1">
      <c r="B30" s="777"/>
      <c r="C30" s="771"/>
      <c r="D30" s="772"/>
      <c r="E30" s="773"/>
      <c r="F30" s="774"/>
      <c r="G30" s="775">
        <f t="shared" si="0"/>
        <v>0</v>
      </c>
      <c r="H30" s="800"/>
      <c r="I30" s="800"/>
      <c r="J30" s="805"/>
      <c r="K30" s="776"/>
      <c r="L30" s="805">
        <f t="shared" si="2"/>
        <v>0</v>
      </c>
      <c r="M30" s="776">
        <f t="shared" si="3"/>
        <v>0</v>
      </c>
      <c r="N30" s="809">
        <f t="shared" si="1"/>
        <v>0</v>
      </c>
    </row>
    <row r="31" spans="2:14" s="769" customFormat="1" ht="14.25" customHeight="1">
      <c r="B31" s="777"/>
      <c r="C31" s="771"/>
      <c r="D31" s="779"/>
      <c r="E31" s="780"/>
      <c r="F31" s="781"/>
      <c r="G31" s="782">
        <f t="shared" si="0"/>
        <v>0</v>
      </c>
      <c r="H31" s="801"/>
      <c r="I31" s="801"/>
      <c r="J31" s="804"/>
      <c r="K31" s="783"/>
      <c r="L31" s="804">
        <f t="shared" si="2"/>
        <v>0</v>
      </c>
      <c r="M31" s="783">
        <f t="shared" si="3"/>
        <v>0</v>
      </c>
      <c r="N31" s="810">
        <f t="shared" si="1"/>
        <v>0</v>
      </c>
    </row>
    <row r="32" spans="2:14" s="769" customFormat="1" ht="14.25" customHeight="1">
      <c r="B32" s="777"/>
      <c r="C32" s="771"/>
      <c r="D32" s="772"/>
      <c r="E32" s="773"/>
      <c r="F32" s="774"/>
      <c r="G32" s="775">
        <f t="shared" si="0"/>
        <v>0</v>
      </c>
      <c r="H32" s="800"/>
      <c r="I32" s="800"/>
      <c r="J32" s="805"/>
      <c r="K32" s="776"/>
      <c r="L32" s="805">
        <f t="shared" si="2"/>
        <v>0</v>
      </c>
      <c r="M32" s="776">
        <f t="shared" si="3"/>
        <v>0</v>
      </c>
      <c r="N32" s="809">
        <f t="shared" si="1"/>
        <v>0</v>
      </c>
    </row>
    <row r="33" spans="2:14" s="769" customFormat="1" ht="14.25" customHeight="1">
      <c r="B33" s="777"/>
      <c r="C33" s="771"/>
      <c r="D33" s="779"/>
      <c r="E33" s="780"/>
      <c r="F33" s="781"/>
      <c r="G33" s="782">
        <f t="shared" si="0"/>
        <v>0</v>
      </c>
      <c r="H33" s="801"/>
      <c r="I33" s="801"/>
      <c r="J33" s="804"/>
      <c r="K33" s="783"/>
      <c r="L33" s="804">
        <f t="shared" si="2"/>
        <v>0</v>
      </c>
      <c r="M33" s="783">
        <f t="shared" si="3"/>
        <v>0</v>
      </c>
      <c r="N33" s="810">
        <f t="shared" si="1"/>
        <v>0</v>
      </c>
    </row>
    <row r="34" spans="2:14" s="769" customFormat="1" ht="14.25" customHeight="1">
      <c r="B34" s="777"/>
      <c r="C34" s="771"/>
      <c r="D34" s="772"/>
      <c r="E34" s="773"/>
      <c r="F34" s="774"/>
      <c r="G34" s="775">
        <f t="shared" si="0"/>
        <v>0</v>
      </c>
      <c r="H34" s="800"/>
      <c r="I34" s="800"/>
      <c r="J34" s="805"/>
      <c r="K34" s="776"/>
      <c r="L34" s="805">
        <f t="shared" si="2"/>
        <v>0</v>
      </c>
      <c r="M34" s="776">
        <f t="shared" si="3"/>
        <v>0</v>
      </c>
      <c r="N34" s="809">
        <f t="shared" si="1"/>
        <v>0</v>
      </c>
    </row>
    <row r="35" spans="2:14" s="769" customFormat="1" ht="14.25" customHeight="1">
      <c r="B35" s="777"/>
      <c r="C35" s="771"/>
      <c r="D35" s="779"/>
      <c r="E35" s="780"/>
      <c r="F35" s="781"/>
      <c r="G35" s="782">
        <f t="shared" si="0"/>
        <v>0</v>
      </c>
      <c r="H35" s="801"/>
      <c r="I35" s="801"/>
      <c r="J35" s="804"/>
      <c r="K35" s="783"/>
      <c r="L35" s="804">
        <f t="shared" si="2"/>
        <v>0</v>
      </c>
      <c r="M35" s="783">
        <f t="shared" si="3"/>
        <v>0</v>
      </c>
      <c r="N35" s="810">
        <f t="shared" si="1"/>
        <v>0</v>
      </c>
    </row>
    <row r="36" spans="2:14" s="769" customFormat="1" ht="14.25" customHeight="1">
      <c r="B36" s="777"/>
      <c r="C36" s="771"/>
      <c r="D36" s="772"/>
      <c r="E36" s="773"/>
      <c r="F36" s="774"/>
      <c r="G36" s="775">
        <f t="shared" si="0"/>
        <v>0</v>
      </c>
      <c r="H36" s="800"/>
      <c r="I36" s="800"/>
      <c r="J36" s="805"/>
      <c r="K36" s="776"/>
      <c r="L36" s="805">
        <f t="shared" si="2"/>
        <v>0</v>
      </c>
      <c r="M36" s="776">
        <f t="shared" si="3"/>
        <v>0</v>
      </c>
      <c r="N36" s="809">
        <f t="shared" si="1"/>
        <v>0</v>
      </c>
    </row>
    <row r="37" spans="2:14" s="769" customFormat="1" ht="14.25" customHeight="1">
      <c r="B37" s="777"/>
      <c r="C37" s="771"/>
      <c r="D37" s="779"/>
      <c r="E37" s="780"/>
      <c r="F37" s="781"/>
      <c r="G37" s="782">
        <f t="shared" si="0"/>
        <v>0</v>
      </c>
      <c r="H37" s="801"/>
      <c r="I37" s="801"/>
      <c r="J37" s="804"/>
      <c r="K37" s="783"/>
      <c r="L37" s="804">
        <f t="shared" si="2"/>
        <v>0</v>
      </c>
      <c r="M37" s="783">
        <f t="shared" si="3"/>
        <v>0</v>
      </c>
      <c r="N37" s="810">
        <f t="shared" si="1"/>
        <v>0</v>
      </c>
    </row>
    <row r="38" spans="2:14" s="769" customFormat="1" ht="14.25" customHeight="1">
      <c r="B38" s="777"/>
      <c r="C38" s="771"/>
      <c r="D38" s="772"/>
      <c r="E38" s="773"/>
      <c r="F38" s="774"/>
      <c r="G38" s="775">
        <f t="shared" si="0"/>
        <v>0</v>
      </c>
      <c r="H38" s="800"/>
      <c r="I38" s="800"/>
      <c r="J38" s="805"/>
      <c r="K38" s="776"/>
      <c r="L38" s="805">
        <f t="shared" si="2"/>
        <v>0</v>
      </c>
      <c r="M38" s="776">
        <f t="shared" si="3"/>
        <v>0</v>
      </c>
      <c r="N38" s="809">
        <f t="shared" si="1"/>
        <v>0</v>
      </c>
    </row>
    <row r="39" spans="2:14" s="769" customFormat="1" ht="14.25" customHeight="1">
      <c r="B39" s="777"/>
      <c r="C39" s="771"/>
      <c r="D39" s="779"/>
      <c r="E39" s="780"/>
      <c r="F39" s="781"/>
      <c r="G39" s="782">
        <f t="shared" si="0"/>
        <v>0</v>
      </c>
      <c r="H39" s="801"/>
      <c r="I39" s="801"/>
      <c r="J39" s="804"/>
      <c r="K39" s="783"/>
      <c r="L39" s="804">
        <f t="shared" si="2"/>
        <v>0</v>
      </c>
      <c r="M39" s="783">
        <f t="shared" si="3"/>
        <v>0</v>
      </c>
      <c r="N39" s="810">
        <f t="shared" si="1"/>
        <v>0</v>
      </c>
    </row>
    <row r="40" spans="2:14" s="769" customFormat="1" ht="14.25" customHeight="1">
      <c r="B40" s="777"/>
      <c r="C40" s="771"/>
      <c r="D40" s="772"/>
      <c r="E40" s="773"/>
      <c r="F40" s="774"/>
      <c r="G40" s="775">
        <f t="shared" si="0"/>
        <v>0</v>
      </c>
      <c r="H40" s="800"/>
      <c r="I40" s="800"/>
      <c r="J40" s="805"/>
      <c r="K40" s="776"/>
      <c r="L40" s="805">
        <f t="shared" si="2"/>
        <v>0</v>
      </c>
      <c r="M40" s="776">
        <f t="shared" si="3"/>
        <v>0</v>
      </c>
      <c r="N40" s="809">
        <f t="shared" si="1"/>
        <v>0</v>
      </c>
    </row>
    <row r="41" spans="2:14" s="769" customFormat="1" ht="14.25" customHeight="1">
      <c r="B41" s="777"/>
      <c r="C41" s="771"/>
      <c r="D41" s="779"/>
      <c r="E41" s="780"/>
      <c r="F41" s="781"/>
      <c r="G41" s="782">
        <f t="shared" si="0"/>
        <v>0</v>
      </c>
      <c r="H41" s="801"/>
      <c r="I41" s="801"/>
      <c r="J41" s="804"/>
      <c r="K41" s="783"/>
      <c r="L41" s="804">
        <f t="shared" si="2"/>
        <v>0</v>
      </c>
      <c r="M41" s="783">
        <f t="shared" si="3"/>
        <v>0</v>
      </c>
      <c r="N41" s="810">
        <f t="shared" si="1"/>
        <v>0</v>
      </c>
    </row>
    <row r="42" spans="2:14" s="769" customFormat="1" ht="14.25" customHeight="1">
      <c r="B42" s="777"/>
      <c r="C42" s="771"/>
      <c r="D42" s="772"/>
      <c r="E42" s="773"/>
      <c r="F42" s="774"/>
      <c r="G42" s="775">
        <f t="shared" si="0"/>
        <v>0</v>
      </c>
      <c r="H42" s="800"/>
      <c r="I42" s="800"/>
      <c r="J42" s="805"/>
      <c r="K42" s="776"/>
      <c r="L42" s="805">
        <f t="shared" si="2"/>
        <v>0</v>
      </c>
      <c r="M42" s="776">
        <f t="shared" si="3"/>
        <v>0</v>
      </c>
      <c r="N42" s="809">
        <f t="shared" si="1"/>
        <v>0</v>
      </c>
    </row>
    <row r="43" spans="2:14" s="769" customFormat="1" ht="14.25" customHeight="1">
      <c r="B43" s="777"/>
      <c r="C43" s="771"/>
      <c r="D43" s="779"/>
      <c r="E43" s="780"/>
      <c r="F43" s="781"/>
      <c r="G43" s="782">
        <f t="shared" si="0"/>
        <v>0</v>
      </c>
      <c r="H43" s="801"/>
      <c r="I43" s="801"/>
      <c r="J43" s="804"/>
      <c r="K43" s="783"/>
      <c r="L43" s="804">
        <f t="shared" si="2"/>
        <v>0</v>
      </c>
      <c r="M43" s="783">
        <f t="shared" si="3"/>
        <v>0</v>
      </c>
      <c r="N43" s="810">
        <f t="shared" si="1"/>
        <v>0</v>
      </c>
    </row>
    <row r="44" spans="2:14" s="769" customFormat="1" ht="14.25" customHeight="1">
      <c r="B44" s="777"/>
      <c r="C44" s="771"/>
      <c r="D44" s="772"/>
      <c r="E44" s="773"/>
      <c r="F44" s="774"/>
      <c r="G44" s="775">
        <f t="shared" si="0"/>
        <v>0</v>
      </c>
      <c r="H44" s="800"/>
      <c r="I44" s="800"/>
      <c r="J44" s="805"/>
      <c r="K44" s="776"/>
      <c r="L44" s="805">
        <f t="shared" si="2"/>
        <v>0</v>
      </c>
      <c r="M44" s="776">
        <f t="shared" si="3"/>
        <v>0</v>
      </c>
      <c r="N44" s="809">
        <f t="shared" si="1"/>
        <v>0</v>
      </c>
    </row>
    <row r="45" spans="2:14" s="769" customFormat="1" ht="14.25" customHeight="1">
      <c r="B45" s="777"/>
      <c r="C45" s="771"/>
      <c r="D45" s="779"/>
      <c r="E45" s="780"/>
      <c r="F45" s="781"/>
      <c r="G45" s="782">
        <f t="shared" si="0"/>
        <v>0</v>
      </c>
      <c r="H45" s="801"/>
      <c r="I45" s="801"/>
      <c r="J45" s="804"/>
      <c r="K45" s="783"/>
      <c r="L45" s="804">
        <f t="shared" si="2"/>
        <v>0</v>
      </c>
      <c r="M45" s="783">
        <f t="shared" si="3"/>
        <v>0</v>
      </c>
      <c r="N45" s="810">
        <f t="shared" si="1"/>
        <v>0</v>
      </c>
    </row>
    <row r="46" spans="2:14" s="769" customFormat="1" ht="14.25" customHeight="1">
      <c r="B46" s="777"/>
      <c r="C46" s="771"/>
      <c r="D46" s="772"/>
      <c r="E46" s="773"/>
      <c r="F46" s="774"/>
      <c r="G46" s="775">
        <f t="shared" si="0"/>
        <v>0</v>
      </c>
      <c r="H46" s="800"/>
      <c r="I46" s="800"/>
      <c r="J46" s="805"/>
      <c r="K46" s="776"/>
      <c r="L46" s="805">
        <f t="shared" si="2"/>
        <v>0</v>
      </c>
      <c r="M46" s="776">
        <f t="shared" si="3"/>
        <v>0</v>
      </c>
      <c r="N46" s="809">
        <f t="shared" si="1"/>
        <v>0</v>
      </c>
    </row>
    <row r="47" spans="2:14" s="769" customFormat="1" ht="14.25" customHeight="1">
      <c r="B47" s="777"/>
      <c r="C47" s="771"/>
      <c r="D47" s="779"/>
      <c r="E47" s="780"/>
      <c r="F47" s="781"/>
      <c r="G47" s="782">
        <f t="shared" si="0"/>
        <v>0</v>
      </c>
      <c r="H47" s="801"/>
      <c r="I47" s="801"/>
      <c r="J47" s="804"/>
      <c r="K47" s="783"/>
      <c r="L47" s="804">
        <f t="shared" si="2"/>
        <v>0</v>
      </c>
      <c r="M47" s="783">
        <f t="shared" si="3"/>
        <v>0</v>
      </c>
      <c r="N47" s="810">
        <f t="shared" si="1"/>
        <v>0</v>
      </c>
    </row>
    <row r="48" spans="2:14" s="769" customFormat="1" ht="14.25" customHeight="1">
      <c r="B48" s="777"/>
      <c r="C48" s="771"/>
      <c r="D48" s="772"/>
      <c r="E48" s="773"/>
      <c r="F48" s="774"/>
      <c r="G48" s="775">
        <f t="shared" si="0"/>
        <v>0</v>
      </c>
      <c r="H48" s="800"/>
      <c r="I48" s="800"/>
      <c r="J48" s="805"/>
      <c r="K48" s="776"/>
      <c r="L48" s="805">
        <f t="shared" si="2"/>
        <v>0</v>
      </c>
      <c r="M48" s="776">
        <f t="shared" si="3"/>
        <v>0</v>
      </c>
      <c r="N48" s="809">
        <f t="shared" si="1"/>
        <v>0</v>
      </c>
    </row>
    <row r="49" spans="2:14" ht="14.25" customHeight="1">
      <c r="B49" s="777"/>
      <c r="C49" s="771"/>
      <c r="D49" s="779"/>
      <c r="E49" s="780"/>
      <c r="F49" s="781"/>
      <c r="G49" s="782">
        <f t="shared" ref="G49:G77" si="4">ROUND(E49*F49,0)</f>
        <v>0</v>
      </c>
      <c r="H49" s="801"/>
      <c r="I49" s="801"/>
      <c r="J49" s="804"/>
      <c r="K49" s="783"/>
      <c r="L49" s="804">
        <f t="shared" ref="L49:L77" si="5">G49*I49*J49/1000</f>
        <v>0</v>
      </c>
      <c r="M49" s="783">
        <f t="shared" ref="M49:M77" si="6">G49*I49*K49/1000</f>
        <v>0</v>
      </c>
      <c r="N49" s="810">
        <f t="shared" ref="N49:N77" si="7">L49-M49</f>
        <v>0</v>
      </c>
    </row>
    <row r="50" spans="2:14" ht="14.25" customHeight="1">
      <c r="B50" s="777"/>
      <c r="C50" s="771"/>
      <c r="D50" s="772"/>
      <c r="E50" s="773"/>
      <c r="F50" s="774"/>
      <c r="G50" s="775">
        <f t="shared" si="4"/>
        <v>0</v>
      </c>
      <c r="H50" s="800"/>
      <c r="I50" s="800"/>
      <c r="J50" s="805"/>
      <c r="K50" s="776"/>
      <c r="L50" s="805">
        <f t="shared" si="5"/>
        <v>0</v>
      </c>
      <c r="M50" s="776">
        <f t="shared" si="6"/>
        <v>0</v>
      </c>
      <c r="N50" s="809">
        <f t="shared" si="7"/>
        <v>0</v>
      </c>
    </row>
    <row r="51" spans="2:14" ht="14.25" customHeight="1">
      <c r="B51" s="777"/>
      <c r="C51" s="771"/>
      <c r="D51" s="779"/>
      <c r="E51" s="780"/>
      <c r="F51" s="781"/>
      <c r="G51" s="782">
        <f t="shared" si="4"/>
        <v>0</v>
      </c>
      <c r="H51" s="801"/>
      <c r="I51" s="801"/>
      <c r="J51" s="804"/>
      <c r="K51" s="783"/>
      <c r="L51" s="804">
        <f t="shared" si="5"/>
        <v>0</v>
      </c>
      <c r="M51" s="783">
        <f t="shared" si="6"/>
        <v>0</v>
      </c>
      <c r="N51" s="810">
        <f t="shared" si="7"/>
        <v>0</v>
      </c>
    </row>
    <row r="52" spans="2:14" ht="14.25" customHeight="1">
      <c r="B52" s="777"/>
      <c r="C52" s="771"/>
      <c r="D52" s="772"/>
      <c r="E52" s="773"/>
      <c r="F52" s="774"/>
      <c r="G52" s="775">
        <f t="shared" si="4"/>
        <v>0</v>
      </c>
      <c r="H52" s="800"/>
      <c r="I52" s="800"/>
      <c r="J52" s="805"/>
      <c r="K52" s="776"/>
      <c r="L52" s="805">
        <f t="shared" si="5"/>
        <v>0</v>
      </c>
      <c r="M52" s="776">
        <f t="shared" si="6"/>
        <v>0</v>
      </c>
      <c r="N52" s="809">
        <f t="shared" si="7"/>
        <v>0</v>
      </c>
    </row>
    <row r="53" spans="2:14" ht="14.25" customHeight="1">
      <c r="B53" s="777"/>
      <c r="C53" s="771"/>
      <c r="D53" s="779"/>
      <c r="E53" s="780"/>
      <c r="F53" s="781"/>
      <c r="G53" s="782">
        <f t="shared" si="4"/>
        <v>0</v>
      </c>
      <c r="H53" s="801"/>
      <c r="I53" s="801"/>
      <c r="J53" s="804"/>
      <c r="K53" s="783"/>
      <c r="L53" s="804">
        <f t="shared" si="5"/>
        <v>0</v>
      </c>
      <c r="M53" s="783">
        <f t="shared" si="6"/>
        <v>0</v>
      </c>
      <c r="N53" s="810">
        <f t="shared" si="7"/>
        <v>0</v>
      </c>
    </row>
    <row r="54" spans="2:14" ht="14.25" customHeight="1">
      <c r="B54" s="777"/>
      <c r="C54" s="771"/>
      <c r="D54" s="772"/>
      <c r="E54" s="773"/>
      <c r="F54" s="774"/>
      <c r="G54" s="775">
        <f t="shared" si="4"/>
        <v>0</v>
      </c>
      <c r="H54" s="800"/>
      <c r="I54" s="800"/>
      <c r="J54" s="805"/>
      <c r="K54" s="776"/>
      <c r="L54" s="805">
        <f t="shared" si="5"/>
        <v>0</v>
      </c>
      <c r="M54" s="776">
        <f t="shared" si="6"/>
        <v>0</v>
      </c>
      <c r="N54" s="809">
        <f t="shared" si="7"/>
        <v>0</v>
      </c>
    </row>
    <row r="55" spans="2:14" ht="14.25" customHeight="1">
      <c r="B55" s="777"/>
      <c r="C55" s="771"/>
      <c r="D55" s="779"/>
      <c r="E55" s="780"/>
      <c r="F55" s="781"/>
      <c r="G55" s="782">
        <f t="shared" si="4"/>
        <v>0</v>
      </c>
      <c r="H55" s="801"/>
      <c r="I55" s="801"/>
      <c r="J55" s="804"/>
      <c r="K55" s="783"/>
      <c r="L55" s="804">
        <f t="shared" si="5"/>
        <v>0</v>
      </c>
      <c r="M55" s="783">
        <f t="shared" si="6"/>
        <v>0</v>
      </c>
      <c r="N55" s="810">
        <f t="shared" si="7"/>
        <v>0</v>
      </c>
    </row>
    <row r="56" spans="2:14" ht="14.25" customHeight="1">
      <c r="B56" s="777"/>
      <c r="C56" s="771"/>
      <c r="D56" s="772"/>
      <c r="E56" s="773"/>
      <c r="F56" s="774"/>
      <c r="G56" s="775">
        <f t="shared" si="4"/>
        <v>0</v>
      </c>
      <c r="H56" s="800"/>
      <c r="I56" s="800"/>
      <c r="J56" s="805"/>
      <c r="K56" s="776"/>
      <c r="L56" s="805">
        <f t="shared" si="5"/>
        <v>0</v>
      </c>
      <c r="M56" s="776">
        <f t="shared" si="6"/>
        <v>0</v>
      </c>
      <c r="N56" s="809">
        <f t="shared" si="7"/>
        <v>0</v>
      </c>
    </row>
    <row r="57" spans="2:14" ht="14.25" customHeight="1">
      <c r="B57" s="777"/>
      <c r="C57" s="771"/>
      <c r="D57" s="779"/>
      <c r="E57" s="780"/>
      <c r="F57" s="781"/>
      <c r="G57" s="782">
        <f t="shared" si="4"/>
        <v>0</v>
      </c>
      <c r="H57" s="801"/>
      <c r="I57" s="801"/>
      <c r="J57" s="804"/>
      <c r="K57" s="783"/>
      <c r="L57" s="804">
        <f t="shared" si="5"/>
        <v>0</v>
      </c>
      <c r="M57" s="783">
        <f t="shared" si="6"/>
        <v>0</v>
      </c>
      <c r="N57" s="810">
        <f t="shared" si="7"/>
        <v>0</v>
      </c>
    </row>
    <row r="58" spans="2:14" ht="14.25" customHeight="1">
      <c r="B58" s="777"/>
      <c r="C58" s="771"/>
      <c r="D58" s="772"/>
      <c r="E58" s="773"/>
      <c r="F58" s="774"/>
      <c r="G58" s="775">
        <f t="shared" si="4"/>
        <v>0</v>
      </c>
      <c r="H58" s="800"/>
      <c r="I58" s="800"/>
      <c r="J58" s="805"/>
      <c r="K58" s="776"/>
      <c r="L58" s="805">
        <f t="shared" si="5"/>
        <v>0</v>
      </c>
      <c r="M58" s="776">
        <f t="shared" si="6"/>
        <v>0</v>
      </c>
      <c r="N58" s="809">
        <f t="shared" si="7"/>
        <v>0</v>
      </c>
    </row>
    <row r="59" spans="2:14" ht="14.25" customHeight="1">
      <c r="B59" s="777"/>
      <c r="C59" s="771"/>
      <c r="D59" s="779"/>
      <c r="E59" s="780"/>
      <c r="F59" s="781"/>
      <c r="G59" s="782">
        <f t="shared" si="4"/>
        <v>0</v>
      </c>
      <c r="H59" s="801"/>
      <c r="I59" s="801"/>
      <c r="J59" s="804"/>
      <c r="K59" s="783"/>
      <c r="L59" s="804">
        <f t="shared" si="5"/>
        <v>0</v>
      </c>
      <c r="M59" s="783">
        <f t="shared" si="6"/>
        <v>0</v>
      </c>
      <c r="N59" s="810">
        <f t="shared" si="7"/>
        <v>0</v>
      </c>
    </row>
    <row r="60" spans="2:14" ht="14.25" customHeight="1">
      <c r="B60" s="777"/>
      <c r="C60" s="771"/>
      <c r="D60" s="772"/>
      <c r="E60" s="773"/>
      <c r="F60" s="774"/>
      <c r="G60" s="775">
        <f t="shared" si="4"/>
        <v>0</v>
      </c>
      <c r="H60" s="800"/>
      <c r="I60" s="800"/>
      <c r="J60" s="805"/>
      <c r="K60" s="776"/>
      <c r="L60" s="805">
        <f t="shared" si="5"/>
        <v>0</v>
      </c>
      <c r="M60" s="776">
        <f t="shared" si="6"/>
        <v>0</v>
      </c>
      <c r="N60" s="809">
        <f t="shared" si="7"/>
        <v>0</v>
      </c>
    </row>
    <row r="61" spans="2:14" ht="14.25" customHeight="1">
      <c r="B61" s="777"/>
      <c r="C61" s="771"/>
      <c r="D61" s="779"/>
      <c r="E61" s="780"/>
      <c r="F61" s="781"/>
      <c r="G61" s="782">
        <f t="shared" si="4"/>
        <v>0</v>
      </c>
      <c r="H61" s="801"/>
      <c r="I61" s="801"/>
      <c r="J61" s="804"/>
      <c r="K61" s="783"/>
      <c r="L61" s="804">
        <f t="shared" si="5"/>
        <v>0</v>
      </c>
      <c r="M61" s="783">
        <f t="shared" si="6"/>
        <v>0</v>
      </c>
      <c r="N61" s="810">
        <f t="shared" si="7"/>
        <v>0</v>
      </c>
    </row>
    <row r="62" spans="2:14" ht="14.25" customHeight="1">
      <c r="B62" s="777"/>
      <c r="C62" s="771"/>
      <c r="D62" s="772"/>
      <c r="E62" s="773"/>
      <c r="F62" s="774"/>
      <c r="G62" s="775">
        <f t="shared" si="4"/>
        <v>0</v>
      </c>
      <c r="H62" s="800"/>
      <c r="I62" s="800"/>
      <c r="J62" s="805"/>
      <c r="K62" s="776"/>
      <c r="L62" s="805">
        <f t="shared" si="5"/>
        <v>0</v>
      </c>
      <c r="M62" s="776">
        <f t="shared" si="6"/>
        <v>0</v>
      </c>
      <c r="N62" s="809">
        <f t="shared" si="7"/>
        <v>0</v>
      </c>
    </row>
    <row r="63" spans="2:14" ht="14.25" customHeight="1">
      <c r="B63" s="777"/>
      <c r="C63" s="771"/>
      <c r="D63" s="779"/>
      <c r="E63" s="780"/>
      <c r="F63" s="781"/>
      <c r="G63" s="782">
        <f t="shared" si="4"/>
        <v>0</v>
      </c>
      <c r="H63" s="801"/>
      <c r="I63" s="801"/>
      <c r="J63" s="804"/>
      <c r="K63" s="783"/>
      <c r="L63" s="804">
        <f t="shared" si="5"/>
        <v>0</v>
      </c>
      <c r="M63" s="783">
        <f t="shared" si="6"/>
        <v>0</v>
      </c>
      <c r="N63" s="810">
        <f t="shared" si="7"/>
        <v>0</v>
      </c>
    </row>
    <row r="64" spans="2:14" ht="14.25" customHeight="1">
      <c r="B64" s="777"/>
      <c r="C64" s="771"/>
      <c r="D64" s="772"/>
      <c r="E64" s="773"/>
      <c r="F64" s="774"/>
      <c r="G64" s="775">
        <f t="shared" si="4"/>
        <v>0</v>
      </c>
      <c r="H64" s="800"/>
      <c r="I64" s="800"/>
      <c r="J64" s="805"/>
      <c r="K64" s="776"/>
      <c r="L64" s="805">
        <f t="shared" si="5"/>
        <v>0</v>
      </c>
      <c r="M64" s="776">
        <f t="shared" si="6"/>
        <v>0</v>
      </c>
      <c r="N64" s="809">
        <f t="shared" si="7"/>
        <v>0</v>
      </c>
    </row>
    <row r="65" spans="2:14" ht="14.25" customHeight="1">
      <c r="B65" s="777"/>
      <c r="C65" s="771"/>
      <c r="D65" s="779"/>
      <c r="E65" s="780"/>
      <c r="F65" s="781"/>
      <c r="G65" s="782">
        <f t="shared" si="4"/>
        <v>0</v>
      </c>
      <c r="H65" s="801"/>
      <c r="I65" s="801"/>
      <c r="J65" s="804"/>
      <c r="K65" s="783"/>
      <c r="L65" s="804">
        <f t="shared" si="5"/>
        <v>0</v>
      </c>
      <c r="M65" s="783">
        <f t="shared" si="6"/>
        <v>0</v>
      </c>
      <c r="N65" s="810">
        <f t="shared" si="7"/>
        <v>0</v>
      </c>
    </row>
    <row r="66" spans="2:14" ht="14.25" customHeight="1">
      <c r="B66" s="777"/>
      <c r="C66" s="771"/>
      <c r="D66" s="772"/>
      <c r="E66" s="773"/>
      <c r="F66" s="774"/>
      <c r="G66" s="775">
        <f t="shared" si="4"/>
        <v>0</v>
      </c>
      <c r="H66" s="800"/>
      <c r="I66" s="800"/>
      <c r="J66" s="805"/>
      <c r="K66" s="776"/>
      <c r="L66" s="805">
        <f t="shared" si="5"/>
        <v>0</v>
      </c>
      <c r="M66" s="776">
        <f t="shared" si="6"/>
        <v>0</v>
      </c>
      <c r="N66" s="809">
        <f t="shared" si="7"/>
        <v>0</v>
      </c>
    </row>
    <row r="67" spans="2:14" ht="14.25" customHeight="1">
      <c r="B67" s="777"/>
      <c r="C67" s="771"/>
      <c r="D67" s="779"/>
      <c r="E67" s="780"/>
      <c r="F67" s="781"/>
      <c r="G67" s="782">
        <f t="shared" si="4"/>
        <v>0</v>
      </c>
      <c r="H67" s="801"/>
      <c r="I67" s="801"/>
      <c r="J67" s="804"/>
      <c r="K67" s="783"/>
      <c r="L67" s="804">
        <f t="shared" si="5"/>
        <v>0</v>
      </c>
      <c r="M67" s="783">
        <f t="shared" si="6"/>
        <v>0</v>
      </c>
      <c r="N67" s="810">
        <f t="shared" si="7"/>
        <v>0</v>
      </c>
    </row>
    <row r="68" spans="2:14" ht="14.25" customHeight="1">
      <c r="B68" s="777"/>
      <c r="C68" s="771"/>
      <c r="D68" s="772"/>
      <c r="E68" s="773"/>
      <c r="F68" s="774"/>
      <c r="G68" s="775">
        <f t="shared" si="4"/>
        <v>0</v>
      </c>
      <c r="H68" s="800"/>
      <c r="I68" s="800"/>
      <c r="J68" s="805"/>
      <c r="K68" s="776"/>
      <c r="L68" s="805">
        <f t="shared" si="5"/>
        <v>0</v>
      </c>
      <c r="M68" s="776">
        <f t="shared" si="6"/>
        <v>0</v>
      </c>
      <c r="N68" s="809">
        <f t="shared" si="7"/>
        <v>0</v>
      </c>
    </row>
    <row r="69" spans="2:14" ht="14.25" customHeight="1">
      <c r="B69" s="777"/>
      <c r="C69" s="771"/>
      <c r="D69" s="779"/>
      <c r="E69" s="780"/>
      <c r="F69" s="781"/>
      <c r="G69" s="782">
        <f t="shared" si="4"/>
        <v>0</v>
      </c>
      <c r="H69" s="801"/>
      <c r="I69" s="801"/>
      <c r="J69" s="804"/>
      <c r="K69" s="783"/>
      <c r="L69" s="804">
        <f t="shared" si="5"/>
        <v>0</v>
      </c>
      <c r="M69" s="783">
        <f t="shared" si="6"/>
        <v>0</v>
      </c>
      <c r="N69" s="810">
        <f t="shared" si="7"/>
        <v>0</v>
      </c>
    </row>
    <row r="70" spans="2:14" ht="14.25" customHeight="1">
      <c r="B70" s="777"/>
      <c r="C70" s="771"/>
      <c r="D70" s="772"/>
      <c r="E70" s="773"/>
      <c r="F70" s="774"/>
      <c r="G70" s="775">
        <f t="shared" si="4"/>
        <v>0</v>
      </c>
      <c r="H70" s="800"/>
      <c r="I70" s="800"/>
      <c r="J70" s="805"/>
      <c r="K70" s="776"/>
      <c r="L70" s="805">
        <f t="shared" si="5"/>
        <v>0</v>
      </c>
      <c r="M70" s="776">
        <f t="shared" si="6"/>
        <v>0</v>
      </c>
      <c r="N70" s="809">
        <f t="shared" si="7"/>
        <v>0</v>
      </c>
    </row>
    <row r="71" spans="2:14" ht="14.25" customHeight="1">
      <c r="B71" s="777"/>
      <c r="C71" s="771"/>
      <c r="D71" s="779"/>
      <c r="E71" s="780"/>
      <c r="F71" s="781"/>
      <c r="G71" s="782">
        <f t="shared" si="4"/>
        <v>0</v>
      </c>
      <c r="H71" s="801"/>
      <c r="I71" s="801"/>
      <c r="J71" s="804"/>
      <c r="K71" s="783"/>
      <c r="L71" s="804">
        <f t="shared" si="5"/>
        <v>0</v>
      </c>
      <c r="M71" s="783">
        <f t="shared" si="6"/>
        <v>0</v>
      </c>
      <c r="N71" s="810">
        <f t="shared" si="7"/>
        <v>0</v>
      </c>
    </row>
    <row r="72" spans="2:14" ht="14.25" customHeight="1">
      <c r="B72" s="777"/>
      <c r="C72" s="771"/>
      <c r="D72" s="772"/>
      <c r="E72" s="773"/>
      <c r="F72" s="774"/>
      <c r="G72" s="775">
        <f t="shared" si="4"/>
        <v>0</v>
      </c>
      <c r="H72" s="800"/>
      <c r="I72" s="800"/>
      <c r="J72" s="805"/>
      <c r="K72" s="776"/>
      <c r="L72" s="805">
        <f t="shared" si="5"/>
        <v>0</v>
      </c>
      <c r="M72" s="776">
        <f t="shared" si="6"/>
        <v>0</v>
      </c>
      <c r="N72" s="809">
        <f t="shared" si="7"/>
        <v>0</v>
      </c>
    </row>
    <row r="73" spans="2:14" ht="14.25" customHeight="1">
      <c r="B73" s="777"/>
      <c r="C73" s="771"/>
      <c r="D73" s="779"/>
      <c r="E73" s="780"/>
      <c r="F73" s="781"/>
      <c r="G73" s="782">
        <f t="shared" si="4"/>
        <v>0</v>
      </c>
      <c r="H73" s="801"/>
      <c r="I73" s="801"/>
      <c r="J73" s="804"/>
      <c r="K73" s="783"/>
      <c r="L73" s="804">
        <f t="shared" si="5"/>
        <v>0</v>
      </c>
      <c r="M73" s="783">
        <f t="shared" si="6"/>
        <v>0</v>
      </c>
      <c r="N73" s="810">
        <f t="shared" si="7"/>
        <v>0</v>
      </c>
    </row>
    <row r="74" spans="2:14" ht="14.25" customHeight="1">
      <c r="B74" s="777"/>
      <c r="C74" s="771"/>
      <c r="D74" s="772"/>
      <c r="E74" s="773"/>
      <c r="F74" s="774"/>
      <c r="G74" s="775">
        <f t="shared" si="4"/>
        <v>0</v>
      </c>
      <c r="H74" s="800"/>
      <c r="I74" s="800"/>
      <c r="J74" s="805"/>
      <c r="K74" s="776"/>
      <c r="L74" s="805">
        <f t="shared" si="5"/>
        <v>0</v>
      </c>
      <c r="M74" s="776">
        <f t="shared" si="6"/>
        <v>0</v>
      </c>
      <c r="N74" s="809">
        <f t="shared" si="7"/>
        <v>0</v>
      </c>
    </row>
    <row r="75" spans="2:14" ht="14.25" customHeight="1">
      <c r="B75" s="777"/>
      <c r="C75" s="771"/>
      <c r="D75" s="779"/>
      <c r="E75" s="780"/>
      <c r="F75" s="781"/>
      <c r="G75" s="782">
        <f t="shared" si="4"/>
        <v>0</v>
      </c>
      <c r="H75" s="801"/>
      <c r="I75" s="801"/>
      <c r="J75" s="804"/>
      <c r="K75" s="783"/>
      <c r="L75" s="804">
        <f t="shared" si="5"/>
        <v>0</v>
      </c>
      <c r="M75" s="783">
        <f t="shared" si="6"/>
        <v>0</v>
      </c>
      <c r="N75" s="810">
        <f t="shared" si="7"/>
        <v>0</v>
      </c>
    </row>
    <row r="76" spans="2:14" ht="14.25" customHeight="1">
      <c r="B76" s="777"/>
      <c r="C76" s="771"/>
      <c r="D76" s="772"/>
      <c r="E76" s="773"/>
      <c r="F76" s="774"/>
      <c r="G76" s="775">
        <f t="shared" si="4"/>
        <v>0</v>
      </c>
      <c r="H76" s="800"/>
      <c r="I76" s="800"/>
      <c r="J76" s="805"/>
      <c r="K76" s="776"/>
      <c r="L76" s="805">
        <f t="shared" si="5"/>
        <v>0</v>
      </c>
      <c r="M76" s="776">
        <f t="shared" si="6"/>
        <v>0</v>
      </c>
      <c r="N76" s="809">
        <f t="shared" si="7"/>
        <v>0</v>
      </c>
    </row>
    <row r="77" spans="2:14" ht="14.25" customHeight="1" thickBot="1">
      <c r="B77" s="777"/>
      <c r="C77" s="771"/>
      <c r="D77" s="779"/>
      <c r="E77" s="780"/>
      <c r="F77" s="781"/>
      <c r="G77" s="782">
        <f t="shared" si="4"/>
        <v>0</v>
      </c>
      <c r="H77" s="802"/>
      <c r="I77" s="802"/>
      <c r="J77" s="804"/>
      <c r="K77" s="808"/>
      <c r="L77" s="804">
        <f t="shared" si="5"/>
        <v>0</v>
      </c>
      <c r="M77" s="783">
        <f t="shared" si="6"/>
        <v>0</v>
      </c>
      <c r="N77" s="810">
        <f t="shared" si="7"/>
        <v>0</v>
      </c>
    </row>
    <row r="78" spans="2:14" ht="14.25" customHeight="1" thickTop="1">
      <c r="B78" s="784" t="s">
        <v>593</v>
      </c>
      <c r="C78" s="785"/>
      <c r="D78" s="786"/>
      <c r="E78" s="787"/>
      <c r="F78" s="788"/>
      <c r="G78" s="789"/>
      <c r="H78" s="803"/>
      <c r="I78" s="806"/>
      <c r="J78" s="807"/>
      <c r="K78" s="788"/>
      <c r="L78" s="790"/>
      <c r="M78" s="791"/>
      <c r="N78" s="792">
        <f>SUM(N8:N77)</f>
        <v>0</v>
      </c>
    </row>
    <row r="79" spans="2:14" ht="14.25" customHeight="1">
      <c r="B79" s="793"/>
      <c r="C79" s="793"/>
      <c r="D79" s="793"/>
      <c r="E79" s="793"/>
      <c r="F79" s="793"/>
      <c r="G79" s="793"/>
      <c r="H79" s="793"/>
      <c r="I79" s="793"/>
      <c r="J79" s="793"/>
      <c r="K79" s="793"/>
      <c r="L79" s="793"/>
      <c r="M79" s="793"/>
      <c r="N79" s="793"/>
    </row>
    <row r="80" spans="2:14" ht="14.25" customHeight="1">
      <c r="B80" s="793"/>
      <c r="C80" s="794"/>
      <c r="D80" s="793"/>
      <c r="E80" s="793"/>
      <c r="F80" s="793"/>
      <c r="G80" s="793"/>
      <c r="H80" s="793"/>
      <c r="I80" s="793"/>
      <c r="J80" s="793"/>
      <c r="K80" s="793"/>
      <c r="L80" s="793"/>
      <c r="M80" s="793"/>
      <c r="N80" s="793"/>
    </row>
    <row r="81" spans="2:14" ht="14.25" customHeight="1">
      <c r="B81" s="793"/>
      <c r="C81" s="794"/>
      <c r="D81" s="793"/>
      <c r="E81" s="793"/>
      <c r="F81" s="793"/>
      <c r="G81" s="793"/>
      <c r="H81" s="793"/>
      <c r="I81" s="793"/>
      <c r="J81" s="793"/>
      <c r="K81" s="793"/>
      <c r="L81" s="793"/>
      <c r="M81" s="793"/>
      <c r="N81" s="793"/>
    </row>
    <row r="82" spans="2:14" s="798" customFormat="1" ht="14.25" customHeight="1">
      <c r="B82" s="795"/>
      <c r="C82" s="794"/>
      <c r="D82" s="796"/>
      <c r="E82" s="797"/>
      <c r="F82" s="797"/>
      <c r="G82" s="797"/>
      <c r="H82" s="797"/>
      <c r="I82" s="797"/>
      <c r="J82" s="797"/>
      <c r="K82" s="797"/>
      <c r="L82" s="797"/>
      <c r="M82" s="797"/>
      <c r="N82" s="797"/>
    </row>
    <row r="83" spans="2:14" s="798" customFormat="1" ht="14.25" customHeight="1">
      <c r="B83" s="799"/>
      <c r="C83" s="794"/>
      <c r="D83" s="796"/>
      <c r="E83" s="797"/>
      <c r="F83" s="797"/>
      <c r="G83" s="797"/>
      <c r="H83" s="797"/>
      <c r="I83" s="797"/>
      <c r="J83" s="797"/>
      <c r="K83" s="797"/>
      <c r="L83" s="797"/>
      <c r="M83" s="797"/>
      <c r="N83" s="797"/>
    </row>
    <row r="84" spans="2:14" s="798" customFormat="1" ht="14.25" customHeight="1">
      <c r="B84" s="799"/>
      <c r="C84" s="794"/>
      <c r="D84" s="796"/>
      <c r="E84" s="797"/>
      <c r="F84" s="797"/>
      <c r="G84" s="797"/>
      <c r="H84" s="797"/>
      <c r="I84" s="797"/>
      <c r="J84" s="797"/>
      <c r="K84" s="797"/>
      <c r="L84" s="797"/>
      <c r="M84" s="797"/>
      <c r="N84" s="797"/>
    </row>
  </sheetData>
  <mergeCells count="16">
    <mergeCell ref="B5:B7"/>
    <mergeCell ref="C5:C7"/>
    <mergeCell ref="D5:D7"/>
    <mergeCell ref="E5:G5"/>
    <mergeCell ref="H5:H7"/>
    <mergeCell ref="N6:N7"/>
    <mergeCell ref="J5:K5"/>
    <mergeCell ref="L5:M5"/>
    <mergeCell ref="E6:E7"/>
    <mergeCell ref="F6:F7"/>
    <mergeCell ref="G6:G7"/>
    <mergeCell ref="J6:J7"/>
    <mergeCell ref="K6:K7"/>
    <mergeCell ref="L6:L7"/>
    <mergeCell ref="M6:M7"/>
    <mergeCell ref="I5:I7"/>
  </mergeCells>
  <phoneticPr fontId="5"/>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様式10-2-11</vt:lpstr>
      <vt:lpstr>様式10-3-1</vt:lpstr>
      <vt:lpstr>様式10-3-2</vt:lpstr>
      <vt:lpstr>様式10-3-3</vt:lpstr>
      <vt:lpstr>様式10-4</vt:lpstr>
      <vt:lpstr>様式11 </vt:lpstr>
      <vt:lpstr>様式12</vt:lpstr>
      <vt:lpstr>様式13</vt:lpstr>
      <vt:lpstr>様式14</vt:lpstr>
      <vt:lpstr>様式15</vt:lpstr>
      <vt:lpstr>様式16</vt:lpstr>
      <vt:lpstr>参考１）行政財産</vt:lpstr>
      <vt:lpstr>参考２）工事費利益加算</vt:lpstr>
      <vt:lpstr>参考３）消費電力量計算シート</vt:lpstr>
      <vt:lpstr>'参考１）行政財産'!Print_Area</vt:lpstr>
      <vt:lpstr>'参考３）消費電力量計算シート'!Print_Area</vt:lpstr>
      <vt:lpstr>'様式10-1'!Print_Area</vt:lpstr>
      <vt:lpstr>'様式10-2-1'!Print_Area</vt:lpstr>
      <vt:lpstr>'様式10-2-10'!Print_Area</vt:lpstr>
      <vt:lpstr>'様式10-2-11'!Print_Area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2024-03-18T05:18:43Z</dcterms:modified>
</cp:coreProperties>
</file>