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4A1555B-DAA6-4520-831C-79D581717D31}" xr6:coauthVersionLast="47" xr6:coauthVersionMax="47" xr10:uidLastSave="{00000000-0000-0000-0000-000000000000}"/>
  <bookViews>
    <workbookView xWindow="-120" yWindow="-120" windowWidth="20730" windowHeight="11310" tabRatio="508" xr2:uid="{00000000-000D-0000-FFFF-FFFF00000000}"/>
  </bookViews>
  <sheets>
    <sheet name="損益・貸借増減表 (H30) " sheetId="16" r:id="rId1"/>
  </sheets>
  <definedNames>
    <definedName name="_xlnm.Print_Area" localSheetId="0">'損益・貸借増減表 (H30) '!$A$1:$P$35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6" l="1"/>
  <c r="F23" i="16"/>
  <c r="F19" i="16"/>
  <c r="F27" i="16" s="1"/>
  <c r="O32" i="16"/>
  <c r="O28" i="16"/>
  <c r="O22" i="16"/>
  <c r="O19" i="16"/>
  <c r="O35" i="16" s="1"/>
  <c r="F9" i="16"/>
  <c r="F4" i="16" s="1"/>
  <c r="F13" i="16" s="1"/>
  <c r="F5" i="16"/>
  <c r="O9" i="16"/>
  <c r="O5" i="16"/>
  <c r="O4" i="16"/>
  <c r="O15" i="16" s="1"/>
  <c r="G12" i="16"/>
  <c r="N32" i="16"/>
  <c r="N28" i="16"/>
  <c r="P28" i="16" s="1"/>
  <c r="N22" i="16"/>
  <c r="N19" i="16"/>
  <c r="E19" i="16"/>
  <c r="E23" i="16"/>
  <c r="E5" i="16"/>
  <c r="E9" i="16"/>
  <c r="N9" i="16"/>
  <c r="N4" i="16" s="1"/>
  <c r="N15" i="16" s="1"/>
  <c r="N5" i="16"/>
  <c r="P6" i="16"/>
  <c r="P7" i="16"/>
  <c r="P8" i="16"/>
  <c r="P10" i="16"/>
  <c r="P11" i="16"/>
  <c r="P12" i="16"/>
  <c r="P13" i="16"/>
  <c r="G20" i="16"/>
  <c r="G21" i="16"/>
  <c r="G22" i="16"/>
  <c r="G24" i="16"/>
  <c r="G25" i="16"/>
  <c r="G26" i="16"/>
  <c r="G11" i="16"/>
  <c r="G10" i="16"/>
  <c r="G8" i="16"/>
  <c r="G7" i="16"/>
  <c r="G6" i="16"/>
  <c r="P20" i="16"/>
  <c r="P21" i="16"/>
  <c r="P23" i="16"/>
  <c r="P24" i="16"/>
  <c r="P25" i="16"/>
  <c r="P26" i="16"/>
  <c r="P27" i="16"/>
  <c r="P29" i="16"/>
  <c r="P30" i="16"/>
  <c r="P31" i="16"/>
  <c r="P33" i="16"/>
  <c r="P34" i="16"/>
  <c r="E4" i="16" l="1"/>
  <c r="E13" i="16" s="1"/>
  <c r="E27" i="16"/>
  <c r="G27" i="16" s="1"/>
  <c r="N35" i="16"/>
  <c r="P35" i="16" s="1"/>
  <c r="P22" i="16"/>
  <c r="P19" i="16"/>
  <c r="P32" i="16"/>
  <c r="G23" i="16"/>
  <c r="G19" i="16"/>
  <c r="G9" i="16"/>
  <c r="G5" i="16"/>
  <c r="P9" i="16"/>
  <c r="G13" i="16" l="1"/>
  <c r="G4" i="16"/>
  <c r="P15" i="16" l="1"/>
  <c r="P4" i="16"/>
  <c r="P5" i="16"/>
</calcChain>
</file>

<file path=xl/sharedStrings.xml><?xml version="1.0" encoding="utf-8"?>
<sst xmlns="http://schemas.openxmlformats.org/spreadsheetml/2006/main" count="73" uniqueCount="55">
  <si>
    <t>収益の部</t>
  </si>
  <si>
    <t>営業収益</t>
    <rPh sb="0" eb="2">
      <t>エイギョウ</t>
    </rPh>
    <rPh sb="2" eb="4">
      <t>シュウエキ</t>
    </rPh>
    <phoneticPr fontId="2"/>
  </si>
  <si>
    <t>売上高割使用料</t>
    <rPh sb="0" eb="2">
      <t>ウリアゲ</t>
    </rPh>
    <rPh sb="2" eb="3">
      <t>タカ</t>
    </rPh>
    <rPh sb="3" eb="4">
      <t>ワリ</t>
    </rPh>
    <rPh sb="4" eb="6">
      <t>シヨウ</t>
    </rPh>
    <rPh sb="6" eb="7">
      <t>リョウ</t>
    </rPh>
    <phoneticPr fontId="2"/>
  </si>
  <si>
    <t>施設使用料</t>
    <rPh sb="0" eb="2">
      <t>シセツ</t>
    </rPh>
    <rPh sb="2" eb="4">
      <t>シヨウ</t>
    </rPh>
    <rPh sb="4" eb="5">
      <t>リョウ</t>
    </rPh>
    <phoneticPr fontId="2"/>
  </si>
  <si>
    <t>雑収益</t>
    <rPh sb="0" eb="1">
      <t>ザツ</t>
    </rPh>
    <rPh sb="1" eb="3">
      <t>シュウエキ</t>
    </rPh>
    <phoneticPr fontId="2"/>
  </si>
  <si>
    <t>営業外収益</t>
    <rPh sb="0" eb="2">
      <t>エイギョウ</t>
    </rPh>
    <rPh sb="2" eb="3">
      <t>ソト</t>
    </rPh>
    <rPh sb="3" eb="5">
      <t>シュウエキ</t>
    </rPh>
    <phoneticPr fontId="2"/>
  </si>
  <si>
    <t>他会計補助金</t>
    <rPh sb="0" eb="1">
      <t>タ</t>
    </rPh>
    <rPh sb="1" eb="3">
      <t>カイケイ</t>
    </rPh>
    <rPh sb="3" eb="5">
      <t>ホジョ</t>
    </rPh>
    <rPh sb="5" eb="6">
      <t>キン</t>
    </rPh>
    <phoneticPr fontId="2"/>
  </si>
  <si>
    <t>合計</t>
    <rPh sb="0" eb="2">
      <t>ゴウケイ</t>
    </rPh>
    <phoneticPr fontId="2"/>
  </si>
  <si>
    <t>費用の部</t>
    <rPh sb="0" eb="2">
      <t>ヒヨウ</t>
    </rPh>
    <rPh sb="3" eb="4">
      <t>ブ</t>
    </rPh>
    <phoneticPr fontId="2"/>
  </si>
  <si>
    <t>営業費用</t>
    <rPh sb="0" eb="2">
      <t>エイギョウ</t>
    </rPh>
    <rPh sb="2" eb="4">
      <t>ヒヨウ</t>
    </rPh>
    <phoneticPr fontId="2"/>
  </si>
  <si>
    <t>市場管理費</t>
    <rPh sb="0" eb="2">
      <t>シジョウ</t>
    </rPh>
    <rPh sb="2" eb="4">
      <t>カンリ</t>
    </rPh>
    <rPh sb="4" eb="5">
      <t>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</si>
  <si>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</si>
  <si>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資産減耗費</t>
    <rPh sb="0" eb="2">
      <t>シサン</t>
    </rPh>
    <rPh sb="2" eb="4">
      <t>ゲンモウ</t>
    </rPh>
    <rPh sb="4" eb="5">
      <t>ヒ</t>
    </rPh>
    <phoneticPr fontId="2"/>
  </si>
  <si>
    <t>営業外費用</t>
    <rPh sb="0" eb="2">
      <t>エイギョウ</t>
    </rPh>
    <rPh sb="2" eb="3">
      <t>ソト</t>
    </rPh>
    <rPh sb="3" eb="5">
      <t>ヒヨウ</t>
    </rPh>
    <phoneticPr fontId="2"/>
  </si>
  <si>
    <t>雑支出</t>
    <rPh sb="0" eb="1">
      <t>ザツ</t>
    </rPh>
    <rPh sb="1" eb="3">
      <t>シシュツ</t>
    </rPh>
    <phoneticPr fontId="2"/>
  </si>
  <si>
    <t>現金・預金</t>
  </si>
  <si>
    <t>借方</t>
    <rPh sb="0" eb="2">
      <t>カリカタ</t>
    </rPh>
    <phoneticPr fontId="2"/>
  </si>
  <si>
    <t>固定資産</t>
    <rPh sb="0" eb="2">
      <t>コテイ</t>
    </rPh>
    <rPh sb="2" eb="4">
      <t>シサン</t>
    </rPh>
    <phoneticPr fontId="2"/>
  </si>
  <si>
    <t>有形固定資産</t>
    <rPh sb="0" eb="2">
      <t>ユウケイ</t>
    </rPh>
    <rPh sb="2" eb="4">
      <t>コテイ</t>
    </rPh>
    <rPh sb="4" eb="6">
      <t>シサン</t>
    </rPh>
    <phoneticPr fontId="2"/>
  </si>
  <si>
    <t>無形固定資産</t>
    <rPh sb="0" eb="2">
      <t>ムケイ</t>
    </rPh>
    <rPh sb="2" eb="4">
      <t>コテイ</t>
    </rPh>
    <rPh sb="4" eb="6">
      <t>シサン</t>
    </rPh>
    <phoneticPr fontId="2"/>
  </si>
  <si>
    <t>投資</t>
    <rPh sb="0" eb="2">
      <t>トウシ</t>
    </rPh>
    <phoneticPr fontId="2"/>
  </si>
  <si>
    <t>流動資産</t>
    <rPh sb="0" eb="2">
      <t>リュウドウ</t>
    </rPh>
    <rPh sb="2" eb="4">
      <t>シサン</t>
    </rPh>
    <phoneticPr fontId="2"/>
  </si>
  <si>
    <t>未収金</t>
    <rPh sb="0" eb="3">
      <t>ミシュウキン</t>
    </rPh>
    <phoneticPr fontId="2"/>
  </si>
  <si>
    <t>その他流動資産</t>
    <rPh sb="2" eb="3">
      <t>タ</t>
    </rPh>
    <rPh sb="3" eb="5">
      <t>リュウドウ</t>
    </rPh>
    <rPh sb="5" eb="7">
      <t>シサン</t>
    </rPh>
    <phoneticPr fontId="2"/>
  </si>
  <si>
    <t>貸方</t>
    <rPh sb="0" eb="2">
      <t>カシカタ</t>
    </rPh>
    <phoneticPr fontId="2"/>
  </si>
  <si>
    <t>流動負債</t>
    <rPh sb="0" eb="2">
      <t>リュウドウ</t>
    </rPh>
    <rPh sb="2" eb="4">
      <t>フサイ</t>
    </rPh>
    <phoneticPr fontId="2"/>
  </si>
  <si>
    <t>その他流動負債</t>
    <rPh sb="2" eb="3">
      <t>タ</t>
    </rPh>
    <rPh sb="3" eb="5">
      <t>リュウドウ</t>
    </rPh>
    <rPh sb="5" eb="7">
      <t>フサイ</t>
    </rPh>
    <phoneticPr fontId="2"/>
  </si>
  <si>
    <t>剰余金</t>
    <rPh sb="0" eb="3">
      <t>ジョウヨキン</t>
    </rPh>
    <phoneticPr fontId="2"/>
  </si>
  <si>
    <t>資本剰余金</t>
    <rPh sb="0" eb="2">
      <t>シホン</t>
    </rPh>
    <rPh sb="2" eb="4">
      <t>ジョウヨ</t>
    </rPh>
    <rPh sb="4" eb="5">
      <t>キン</t>
    </rPh>
    <phoneticPr fontId="2"/>
  </si>
  <si>
    <t>欠  損  金（△）　</t>
    <rPh sb="0" eb="1">
      <t>ケツ</t>
    </rPh>
    <rPh sb="3" eb="4">
      <t>ソン</t>
    </rPh>
    <rPh sb="6" eb="7">
      <t>キン</t>
    </rPh>
    <phoneticPr fontId="2"/>
  </si>
  <si>
    <t>受取利息及び配当金</t>
    <rPh sb="0" eb="2">
      <t>ウケト</t>
    </rPh>
    <rPh sb="2" eb="4">
      <t>リソク</t>
    </rPh>
    <rPh sb="4" eb="5">
      <t>オヨ</t>
    </rPh>
    <rPh sb="6" eb="9">
      <t>ハイトウキン</t>
    </rPh>
    <phoneticPr fontId="2"/>
  </si>
  <si>
    <t>支払利息及び企業債取扱諸費</t>
    <rPh sb="0" eb="2">
      <t>シハライ</t>
    </rPh>
    <rPh sb="2" eb="4">
      <t>リソク</t>
    </rPh>
    <rPh sb="4" eb="5">
      <t>オヨ</t>
    </rPh>
    <rPh sb="6" eb="8">
      <t>キギョウ</t>
    </rPh>
    <rPh sb="8" eb="9">
      <t>サイ</t>
    </rPh>
    <rPh sb="9" eb="11">
      <t>トリアツカイ</t>
    </rPh>
    <rPh sb="11" eb="12">
      <t>ショ</t>
    </rPh>
    <rPh sb="12" eb="13">
      <t>ヒ</t>
    </rPh>
    <phoneticPr fontId="2"/>
  </si>
  <si>
    <t>【損益計算書】</t>
    <rPh sb="1" eb="3">
      <t>ソンエキ</t>
    </rPh>
    <rPh sb="3" eb="5">
      <t>ケイサン</t>
    </rPh>
    <rPh sb="5" eb="6">
      <t>ショ</t>
    </rPh>
    <phoneticPr fontId="1"/>
  </si>
  <si>
    <t>【貸借対照表】</t>
    <rPh sb="1" eb="3">
      <t>タイシャク</t>
    </rPh>
    <rPh sb="3" eb="6">
      <t>タイショウヒョウ</t>
    </rPh>
    <phoneticPr fontId="1"/>
  </si>
  <si>
    <t>市場事業収益</t>
    <rPh sb="0" eb="2">
      <t>シジョウ</t>
    </rPh>
    <rPh sb="2" eb="4">
      <t>ジギョウ</t>
    </rPh>
    <rPh sb="4" eb="6">
      <t>シュウエキ</t>
    </rPh>
    <phoneticPr fontId="1"/>
  </si>
  <si>
    <t>市場事業費用</t>
    <rPh sb="0" eb="2">
      <t>シジョウ</t>
    </rPh>
    <rPh sb="2" eb="4">
      <t>ジギョウ</t>
    </rPh>
    <rPh sb="4" eb="6">
      <t>ヒヨウ</t>
    </rPh>
    <phoneticPr fontId="1"/>
  </si>
  <si>
    <r>
      <t xml:space="preserve">増　　減
</t>
    </r>
    <r>
      <rPr>
        <sz val="9"/>
        <rFont val="ＭＳ ゴシック"/>
        <family val="3"/>
        <charset val="128"/>
      </rPr>
      <t>②-①</t>
    </r>
    <rPh sb="0" eb="1">
      <t>ゾウ</t>
    </rPh>
    <rPh sb="3" eb="4">
      <t>ゲン</t>
    </rPh>
    <phoneticPr fontId="1"/>
  </si>
  <si>
    <t>長期前受金</t>
    <rPh sb="0" eb="2">
      <t>チョウキ</t>
    </rPh>
    <rPh sb="2" eb="5">
      <t>マエウケキン</t>
    </rPh>
    <phoneticPr fontId="2"/>
  </si>
  <si>
    <t>長期前受金戻入</t>
    <rPh sb="0" eb="2">
      <t>チョウキ</t>
    </rPh>
    <rPh sb="2" eb="5">
      <t>マエウケキン</t>
    </rPh>
    <rPh sb="5" eb="7">
      <t>レイニュウ</t>
    </rPh>
    <phoneticPr fontId="2"/>
  </si>
  <si>
    <t>固定負債</t>
    <rPh sb="0" eb="2">
      <t>コテイ</t>
    </rPh>
    <rPh sb="2" eb="4">
      <t>フサイ</t>
    </rPh>
    <phoneticPr fontId="2"/>
  </si>
  <si>
    <t>企業債</t>
    <rPh sb="0" eb="2">
      <t>キギョウ</t>
    </rPh>
    <rPh sb="2" eb="3">
      <t>サイ</t>
    </rPh>
    <phoneticPr fontId="2"/>
  </si>
  <si>
    <t>引当金</t>
    <rPh sb="0" eb="2">
      <t>ヒキアテ</t>
    </rPh>
    <rPh sb="2" eb="3">
      <t>キン</t>
    </rPh>
    <phoneticPr fontId="2"/>
  </si>
  <si>
    <t>未払金</t>
    <rPh sb="0" eb="2">
      <t>ミハライ</t>
    </rPh>
    <rPh sb="2" eb="3">
      <t>キン</t>
    </rPh>
    <phoneticPr fontId="2"/>
  </si>
  <si>
    <t>未払費用</t>
    <rPh sb="0" eb="2">
      <t>ミハライ</t>
    </rPh>
    <rPh sb="2" eb="4">
      <t>ヒヨウ</t>
    </rPh>
    <phoneticPr fontId="2"/>
  </si>
  <si>
    <t>繰延収益</t>
    <rPh sb="0" eb="2">
      <t>クリノベ</t>
    </rPh>
    <rPh sb="2" eb="4">
      <t>シュウエキ</t>
    </rPh>
    <phoneticPr fontId="2"/>
  </si>
  <si>
    <t>長期前受金収益化累計額</t>
    <rPh sb="0" eb="2">
      <t>チョウキ</t>
    </rPh>
    <rPh sb="2" eb="5">
      <t>マエウケキン</t>
    </rPh>
    <rPh sb="5" eb="8">
      <t>シュウエキカ</t>
    </rPh>
    <rPh sb="8" eb="11">
      <t>ルイケイガク</t>
    </rPh>
    <phoneticPr fontId="2"/>
  </si>
  <si>
    <t>資本金</t>
    <rPh sb="0" eb="3">
      <t>シホンキン</t>
    </rPh>
    <phoneticPr fontId="2"/>
  </si>
  <si>
    <t>当年度純利益</t>
    <rPh sb="0" eb="1">
      <t>トウ</t>
    </rPh>
    <rPh sb="1" eb="3">
      <t>ネンド</t>
    </rPh>
    <rPh sb="3" eb="4">
      <t>ジュン</t>
    </rPh>
    <rPh sb="4" eb="6">
      <t>リエキ</t>
    </rPh>
    <phoneticPr fontId="2"/>
  </si>
  <si>
    <t>(単位：円)</t>
    <rPh sb="1" eb="3">
      <t>タンイ</t>
    </rPh>
    <rPh sb="4" eb="5">
      <t>エン</t>
    </rPh>
    <phoneticPr fontId="1"/>
  </si>
  <si>
    <t>-</t>
    <phoneticPr fontId="1"/>
  </si>
  <si>
    <t>当年度純損失</t>
    <rPh sb="0" eb="3">
      <t>トウネンド</t>
    </rPh>
    <rPh sb="3" eb="6">
      <t>ジュンソンシツ</t>
    </rPh>
    <phoneticPr fontId="1"/>
  </si>
  <si>
    <r>
      <t xml:space="preserve">令和30年度
</t>
    </r>
    <r>
      <rPr>
        <sz val="9"/>
        <rFont val="ＭＳ ゴシック"/>
        <family val="3"/>
        <charset val="128"/>
      </rPr>
      <t>②</t>
    </r>
    <rPh sb="0" eb="2">
      <t>レイワ</t>
    </rPh>
    <rPh sb="4" eb="6">
      <t>ネンド</t>
    </rPh>
    <rPh sb="5" eb="6">
      <t>ド</t>
    </rPh>
    <phoneticPr fontId="1"/>
  </si>
  <si>
    <t>大阪府中央卸売市場事業会計　平成30年度決算（対前年度比）</t>
    <rPh sb="0" eb="3">
      <t>オオサカフ</t>
    </rPh>
    <rPh sb="3" eb="5">
      <t>チュウオウ</t>
    </rPh>
    <rPh sb="5" eb="7">
      <t>オロシウリ</t>
    </rPh>
    <rPh sb="7" eb="9">
      <t>シジョウ</t>
    </rPh>
    <rPh sb="9" eb="11">
      <t>ジギョウ</t>
    </rPh>
    <rPh sb="11" eb="13">
      <t>カイケイ</t>
    </rPh>
    <rPh sb="14" eb="16">
      <t>ヘイセイ</t>
    </rPh>
    <rPh sb="18" eb="20">
      <t>ネンド</t>
    </rPh>
    <rPh sb="20" eb="22">
      <t>ケッサン</t>
    </rPh>
    <rPh sb="23" eb="24">
      <t>タイ</t>
    </rPh>
    <rPh sb="24" eb="27">
      <t>ゼンネンド</t>
    </rPh>
    <rPh sb="27" eb="28">
      <t>ヒ</t>
    </rPh>
    <phoneticPr fontId="1"/>
  </si>
  <si>
    <r>
      <t xml:space="preserve">平成29年度
</t>
    </r>
    <r>
      <rPr>
        <sz val="9"/>
        <rFont val="ＭＳ ゴシック"/>
        <family val="3"/>
        <charset val="128"/>
      </rPr>
      <t>①</t>
    </r>
    <rPh sb="0" eb="2">
      <t>ヘイセイ</t>
    </rPh>
    <rPh sb="4" eb="6">
      <t>ネンド</t>
    </rPh>
    <phoneticPr fontId="1"/>
  </si>
  <si>
    <r>
      <t xml:space="preserve">平成29年度
</t>
    </r>
    <r>
      <rPr>
        <sz val="9"/>
        <rFont val="ＭＳ ゴシック"/>
        <family val="3"/>
        <charset val="128"/>
      </rPr>
      <t>①</t>
    </r>
    <rPh sb="0" eb="2">
      <t>ヘイセイ</t>
    </rPh>
    <rPh sb="4" eb="6">
      <t>ネンド</t>
    </rPh>
    <rPh sb="5" eb="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</si>
</sst>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;&quot;△ &quot;#,##0"/>
  </numFmts>
  <fonts count="16"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Arial"/>
      <family val="2"/>
    </font>
    <font>
      <sz val="9"/>
      <name val="ＭＳ ゴシック"/>
      <family val="3"/>
      <charset val="128"/>
    </font>
    <font>
      <sz val="18"/>
      <name val="ＭＳ ゴシック"/>
      <family val="3"/>
      <charset val="128"/>
    </font>
    <font>
      <sz val="10.5"/>
      <name val="明朝体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137">
    <xf numFmtId="0" fontId="0" fillId="0" borderId="0" xfId="0"/>
    <xf numFmtId="0" fontId="3" fillId="0" borderId="0" xfId="0" applyFont="1"/>
    <xf numFmtId="0" fontId="5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/>
    <xf numFmtId="0" fontId="11" fillId="0" borderId="1" xfId="0" applyFont="1" applyBorder="1" applyAlignment="1">
      <alignment vertical="center"/>
    </xf>
    <xf numFmtId="176" fontId="12" fillId="0" borderId="2" xfId="0" applyNumberFormat="1" applyFont="1" applyFill="1" applyBorder="1" applyAlignment="1">
      <alignment vertical="center"/>
    </xf>
    <xf numFmtId="176" fontId="12" fillId="0" borderId="3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distributed" vertical="center" wrapText="1" justifyLastLine="1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distributed" vertical="center" justifyLastLine="1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 justifyLastLine="1"/>
    </xf>
    <xf numFmtId="176" fontId="12" fillId="0" borderId="0" xfId="0" applyNumberFormat="1" applyFont="1" applyFill="1" applyBorder="1" applyAlignment="1">
      <alignment vertical="center"/>
    </xf>
    <xf numFmtId="0" fontId="11" fillId="0" borderId="0" xfId="0" applyFont="1" applyBorder="1"/>
    <xf numFmtId="0" fontId="12" fillId="0" borderId="0" xfId="0" applyFont="1" applyFill="1" applyBorder="1"/>
    <xf numFmtId="0" fontId="11" fillId="0" borderId="0" xfId="0" applyFont="1" applyFill="1" applyBorder="1" applyAlignment="1">
      <alignment horizontal="distributed" vertical="center" justifyLastLine="1"/>
    </xf>
    <xf numFmtId="0" fontId="12" fillId="0" borderId="0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7" fillId="0" borderId="0" xfId="0" applyFont="1" applyFill="1" applyAlignment="1">
      <alignment horizontal="right"/>
    </xf>
    <xf numFmtId="176" fontId="12" fillId="0" borderId="9" xfId="0" applyNumberFormat="1" applyFont="1" applyFill="1" applyBorder="1" applyAlignment="1">
      <alignment vertical="center"/>
    </xf>
    <xf numFmtId="176" fontId="12" fillId="0" borderId="10" xfId="0" applyNumberFormat="1" applyFont="1" applyFill="1" applyBorder="1" applyAlignment="1">
      <alignment vertical="center"/>
    </xf>
    <xf numFmtId="176" fontId="12" fillId="0" borderId="4" xfId="0" applyNumberFormat="1" applyFont="1" applyFill="1" applyBorder="1" applyAlignment="1">
      <alignment vertical="center"/>
    </xf>
    <xf numFmtId="177" fontId="12" fillId="0" borderId="2" xfId="0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horizontal="distributed" vertical="center" wrapText="1" justifyLastLine="1"/>
    </xf>
    <xf numFmtId="0" fontId="11" fillId="0" borderId="10" xfId="0" applyFont="1" applyFill="1" applyBorder="1" applyAlignment="1">
      <alignment horizontal="center" vertical="center" wrapText="1" justifyLastLine="1"/>
    </xf>
    <xf numFmtId="176" fontId="12" fillId="0" borderId="11" xfId="0" applyNumberFormat="1" applyFont="1" applyFill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1" fillId="0" borderId="16" xfId="0" applyFont="1" applyFill="1" applyBorder="1" applyAlignment="1">
      <alignment horizontal="left" vertical="center"/>
    </xf>
    <xf numFmtId="176" fontId="12" fillId="0" borderId="10" xfId="0" applyNumberFormat="1" applyFont="1" applyFill="1" applyBorder="1" applyAlignment="1">
      <alignment horizontal="right" vertical="center" wrapText="1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distributed" vertical="center" wrapText="1" justifyLastLine="1"/>
    </xf>
    <xf numFmtId="0" fontId="9" fillId="0" borderId="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11" fillId="0" borderId="12" xfId="0" applyFont="1" applyFill="1" applyBorder="1" applyAlignment="1">
      <alignment horizontal="center" vertical="center" wrapText="1" justifyLastLine="1"/>
    </xf>
    <xf numFmtId="0" fontId="10" fillId="0" borderId="0" xfId="0" applyFont="1" applyBorder="1" applyAlignment="1">
      <alignment vertical="center"/>
    </xf>
    <xf numFmtId="176" fontId="12" fillId="0" borderId="1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12" fillId="0" borderId="12" xfId="0" applyNumberFormat="1" applyFont="1" applyFill="1" applyBorder="1" applyAlignment="1">
      <alignment horizontal="right" vertical="center"/>
    </xf>
    <xf numFmtId="0" fontId="12" fillId="0" borderId="12" xfId="0" applyFont="1" applyFill="1" applyBorder="1" applyAlignment="1"/>
    <xf numFmtId="0" fontId="3" fillId="0" borderId="0" xfId="0" applyFont="1" applyBorder="1"/>
    <xf numFmtId="0" fontId="11" fillId="0" borderId="1" xfId="0" applyFont="1" applyFill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1" fillId="0" borderId="22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7" xfId="0" applyBorder="1" applyAlignment="1">
      <alignment vertical="center"/>
    </xf>
    <xf numFmtId="0" fontId="11" fillId="0" borderId="22" xfId="0" applyFont="1" applyFill="1" applyBorder="1" applyAlignment="1">
      <alignment vertical="center" justifyLastLine="1"/>
    </xf>
    <xf numFmtId="0" fontId="11" fillId="0" borderId="23" xfId="0" applyFont="1" applyFill="1" applyBorder="1" applyAlignment="1">
      <alignment vertical="center" justifyLastLine="1"/>
    </xf>
    <xf numFmtId="0" fontId="3" fillId="0" borderId="12" xfId="0" applyFont="1" applyFill="1" applyBorder="1"/>
    <xf numFmtId="0" fontId="3" fillId="0" borderId="0" xfId="0" applyFont="1" applyFill="1" applyBorder="1"/>
    <xf numFmtId="0" fontId="11" fillId="0" borderId="23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1" fillId="0" borderId="0" xfId="0" applyFont="1" applyBorder="1" applyAlignment="1">
      <alignment horizontal="distributed" vertical="center"/>
    </xf>
    <xf numFmtId="176" fontId="12" fillId="0" borderId="7" xfId="0" applyNumberFormat="1" applyFont="1" applyFill="1" applyBorder="1" applyAlignment="1">
      <alignment vertical="center"/>
    </xf>
    <xf numFmtId="0" fontId="12" fillId="0" borderId="0" xfId="0" applyFont="1" applyFill="1" applyBorder="1" applyAlignment="1"/>
    <xf numFmtId="0" fontId="12" fillId="0" borderId="7" xfId="0" applyFont="1" applyFill="1" applyBorder="1"/>
    <xf numFmtId="176" fontId="12" fillId="0" borderId="24" xfId="0" applyNumberFormat="1" applyFont="1" applyFill="1" applyBorder="1" applyAlignment="1">
      <alignment vertical="center"/>
    </xf>
    <xf numFmtId="176" fontId="12" fillId="0" borderId="25" xfId="0" applyNumberFormat="1" applyFont="1" applyFill="1" applyBorder="1" applyAlignment="1">
      <alignment vertical="center"/>
    </xf>
    <xf numFmtId="176" fontId="12" fillId="0" borderId="26" xfId="0" applyNumberFormat="1" applyFont="1" applyFill="1" applyBorder="1" applyAlignment="1">
      <alignment horizontal="right" vertical="center" wrapText="1"/>
    </xf>
    <xf numFmtId="176" fontId="12" fillId="0" borderId="3" xfId="0" applyNumberFormat="1" applyFont="1" applyFill="1" applyBorder="1" applyAlignment="1">
      <alignment horizontal="right" vertical="center" wrapText="1"/>
    </xf>
    <xf numFmtId="176" fontId="12" fillId="0" borderId="9" xfId="0" applyNumberFormat="1" applyFont="1" applyFill="1" applyBorder="1" applyAlignment="1">
      <alignment horizontal="right" vertical="center" wrapText="1"/>
    </xf>
    <xf numFmtId="176" fontId="12" fillId="0" borderId="24" xfId="0" applyNumberFormat="1" applyFont="1" applyFill="1" applyBorder="1" applyAlignment="1">
      <alignment horizontal="right" vertical="center" wrapText="1"/>
    </xf>
    <xf numFmtId="176" fontId="12" fillId="0" borderId="4" xfId="0" applyNumberFormat="1" applyFont="1" applyFill="1" applyBorder="1" applyAlignment="1">
      <alignment horizontal="right" vertical="center" wrapText="1"/>
    </xf>
    <xf numFmtId="0" fontId="11" fillId="0" borderId="20" xfId="0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 justifyLastLine="1"/>
    </xf>
    <xf numFmtId="0" fontId="9" fillId="0" borderId="27" xfId="0" applyFont="1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176" fontId="12" fillId="0" borderId="11" xfId="0" applyNumberFormat="1" applyFont="1" applyFill="1" applyBorder="1" applyAlignment="1">
      <alignment horizontal="right" vertical="center" wrapText="1"/>
    </xf>
    <xf numFmtId="0" fontId="11" fillId="0" borderId="29" xfId="0" applyFont="1" applyBorder="1" applyAlignment="1">
      <alignment vertical="center" justifyLastLine="1"/>
    </xf>
    <xf numFmtId="0" fontId="11" fillId="0" borderId="0" xfId="0" applyFont="1" applyBorder="1" applyAlignment="1">
      <alignment vertical="center" justifyLastLine="1"/>
    </xf>
    <xf numFmtId="38" fontId="12" fillId="0" borderId="11" xfId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6" fontId="12" fillId="0" borderId="3" xfId="0" applyNumberFormat="1" applyFont="1" applyFill="1" applyBorder="1" applyAlignment="1">
      <alignment horizontal="right" vertical="center"/>
    </xf>
    <xf numFmtId="0" fontId="11" fillId="0" borderId="22" xfId="0" applyFont="1" applyFill="1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9" fillId="0" borderId="33" xfId="0" applyFont="1" applyFill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9" fillId="0" borderId="37" xfId="0" applyFont="1" applyFill="1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11" fillId="0" borderId="27" xfId="0" applyFont="1" applyFill="1" applyBorder="1" applyAlignment="1">
      <alignment horizontal="distributed" vertical="center" justifyLastLine="1"/>
    </xf>
    <xf numFmtId="0" fontId="11" fillId="0" borderId="28" xfId="0" applyFont="1" applyFill="1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11" fillId="0" borderId="5" xfId="0" applyFont="1" applyFill="1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9" fillId="0" borderId="1" xfId="0" applyFont="1" applyFill="1" applyBorder="1" applyAlignment="1">
      <alignment horizontal="distributed" vertical="center"/>
    </xf>
    <xf numFmtId="0" fontId="11" fillId="0" borderId="23" xfId="0" applyFont="1" applyFill="1" applyBorder="1" applyAlignment="1">
      <alignment horizontal="distributed" vertical="center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distributed" vertical="center"/>
    </xf>
    <xf numFmtId="0" fontId="9" fillId="0" borderId="32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0" fontId="11" fillId="0" borderId="36" xfId="0" applyFont="1" applyFill="1" applyBorder="1" applyAlignment="1">
      <alignment horizontal="distributed" vertical="center"/>
    </xf>
    <xf numFmtId="0" fontId="11" fillId="0" borderId="1" xfId="0" applyFont="1" applyFill="1" applyBorder="1" applyAlignment="1">
      <alignment horizontal="distributed" vertical="center"/>
    </xf>
    <xf numFmtId="0" fontId="11" fillId="0" borderId="5" xfId="0" applyFont="1" applyBorder="1" applyAlignment="1">
      <alignment horizontal="distributed" vertical="center" justifyLastLine="1"/>
    </xf>
    <xf numFmtId="0" fontId="11" fillId="0" borderId="6" xfId="0" applyFont="1" applyBorder="1" applyAlignment="1">
      <alignment horizontal="distributed" vertical="center" justifyLastLine="1"/>
    </xf>
    <xf numFmtId="0" fontId="11" fillId="0" borderId="30" xfId="0" applyFont="1" applyBorder="1" applyAlignment="1">
      <alignment horizontal="distributed" vertical="center" justifyLastLine="1"/>
    </xf>
    <xf numFmtId="0" fontId="8" fillId="0" borderId="0" xfId="0" applyFont="1" applyFill="1" applyAlignment="1">
      <alignment horizontal="left" vertical="center"/>
    </xf>
    <xf numFmtId="0" fontId="11" fillId="0" borderId="31" xfId="0" applyFont="1" applyFill="1" applyBorder="1" applyAlignment="1">
      <alignment horizontal="distributed" vertical="center"/>
    </xf>
    <xf numFmtId="0" fontId="11" fillId="0" borderId="7" xfId="0" applyFont="1" applyFill="1" applyBorder="1" applyAlignment="1">
      <alignment horizontal="distributed" vertical="center"/>
    </xf>
    <xf numFmtId="0" fontId="11" fillId="0" borderId="34" xfId="0" applyFont="1" applyFill="1" applyBorder="1" applyAlignment="1">
      <alignment horizontal="distributed" vertical="center"/>
    </xf>
    <xf numFmtId="0" fontId="11" fillId="0" borderId="35" xfId="0" applyFont="1" applyFill="1" applyBorder="1" applyAlignment="1">
      <alignment horizontal="distributed" vertical="center"/>
    </xf>
    <xf numFmtId="0" fontId="9" fillId="0" borderId="33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9" fillId="0" borderId="1" xfId="0" applyFont="1" applyBorder="1" applyAlignment="1">
      <alignment horizontal="distributed" vertical="center"/>
    </xf>
    <xf numFmtId="0" fontId="11" fillId="0" borderId="32" xfId="0" applyFont="1" applyBorder="1" applyAlignment="1">
      <alignment horizontal="distributed" vertical="center"/>
    </xf>
    <xf numFmtId="0" fontId="11" fillId="0" borderId="23" xfId="0" applyFont="1" applyBorder="1" applyAlignment="1">
      <alignment horizontal="distributed" vertical="center"/>
    </xf>
    <xf numFmtId="0" fontId="11" fillId="0" borderId="1" xfId="0" applyFont="1" applyBorder="1" applyAlignment="1">
      <alignment horizontal="distributed" vertical="center"/>
    </xf>
    <xf numFmtId="0" fontId="6" fillId="0" borderId="33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9" fillId="0" borderId="23" xfId="0" applyFont="1" applyBorder="1" applyAlignment="1">
      <alignment horizontal="distributed" vertical="center"/>
    </xf>
    <xf numFmtId="0" fontId="9" fillId="0" borderId="13" xfId="0" applyFont="1" applyBorder="1" applyAlignment="1">
      <alignment horizontal="distributed" vertical="center"/>
    </xf>
    <xf numFmtId="0" fontId="9" fillId="0" borderId="32" xfId="0" applyFont="1" applyBorder="1" applyAlignment="1">
      <alignment horizontal="distributed" vertical="center"/>
    </xf>
    <xf numFmtId="0" fontId="11" fillId="0" borderId="34" xfId="0" applyFont="1" applyBorder="1" applyAlignment="1">
      <alignment horizontal="distributed" vertical="center"/>
    </xf>
    <xf numFmtId="0" fontId="11" fillId="0" borderId="35" xfId="0" applyFont="1" applyBorder="1" applyAlignment="1">
      <alignment horizontal="distributed" vertical="center"/>
    </xf>
    <xf numFmtId="0" fontId="14" fillId="0" borderId="0" xfId="0" applyFont="1" applyBorder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11" fillId="0" borderId="31" xfId="0" applyFont="1" applyBorder="1" applyAlignment="1">
      <alignment horizontal="distributed" vertical="center" justifyLastLine="1"/>
    </xf>
    <xf numFmtId="0" fontId="11" fillId="0" borderId="7" xfId="0" applyFont="1" applyBorder="1" applyAlignment="1">
      <alignment horizontal="distributed" vertical="center" justifyLastLine="1"/>
    </xf>
    <xf numFmtId="0" fontId="11" fillId="0" borderId="12" xfId="0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0556" name="Line 1">
          <a:extLst>
            <a:ext uri="{FF2B5EF4-FFF2-40B4-BE49-F238E27FC236}">
              <a16:creationId xmlns:a16="http://schemas.microsoft.com/office/drawing/2014/main" id="{00000000-0008-0000-0000-00004C500000}"/>
            </a:ext>
          </a:extLst>
        </xdr:cNvPr>
        <xdr:cNvSpPr>
          <a:spLocks noChangeShapeType="1"/>
        </xdr:cNvSpPr>
      </xdr:nvSpPr>
      <xdr:spPr bwMode="auto">
        <a:xfrm>
          <a:off x="20764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0557" name="Line 2">
          <a:extLst>
            <a:ext uri="{FF2B5EF4-FFF2-40B4-BE49-F238E27FC236}">
              <a16:creationId xmlns:a16="http://schemas.microsoft.com/office/drawing/2014/main" id="{00000000-0008-0000-0000-00004D500000}"/>
            </a:ext>
          </a:extLst>
        </xdr:cNvPr>
        <xdr:cNvSpPr>
          <a:spLocks noChangeShapeType="1"/>
        </xdr:cNvSpPr>
      </xdr:nvSpPr>
      <xdr:spPr bwMode="auto">
        <a:xfrm>
          <a:off x="20764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0558" name="Line 3">
          <a:extLst>
            <a:ext uri="{FF2B5EF4-FFF2-40B4-BE49-F238E27FC236}">
              <a16:creationId xmlns:a16="http://schemas.microsoft.com/office/drawing/2014/main" id="{00000000-0008-0000-0000-00004E500000}"/>
            </a:ext>
          </a:extLst>
        </xdr:cNvPr>
        <xdr:cNvSpPr>
          <a:spLocks noChangeShapeType="1"/>
        </xdr:cNvSpPr>
      </xdr:nvSpPr>
      <xdr:spPr bwMode="auto">
        <a:xfrm>
          <a:off x="20764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0559" name="Line 4">
          <a:extLst>
            <a:ext uri="{FF2B5EF4-FFF2-40B4-BE49-F238E27FC236}">
              <a16:creationId xmlns:a16="http://schemas.microsoft.com/office/drawing/2014/main" id="{00000000-0008-0000-0000-00004F500000}"/>
            </a:ext>
          </a:extLst>
        </xdr:cNvPr>
        <xdr:cNvSpPr>
          <a:spLocks noChangeShapeType="1"/>
        </xdr:cNvSpPr>
      </xdr:nvSpPr>
      <xdr:spPr bwMode="auto">
        <a:xfrm>
          <a:off x="20764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0560" name="Line 5">
          <a:extLst>
            <a:ext uri="{FF2B5EF4-FFF2-40B4-BE49-F238E27FC236}">
              <a16:creationId xmlns:a16="http://schemas.microsoft.com/office/drawing/2014/main" id="{00000000-0008-0000-0000-000050500000}"/>
            </a:ext>
          </a:extLst>
        </xdr:cNvPr>
        <xdr:cNvSpPr>
          <a:spLocks noChangeShapeType="1"/>
        </xdr:cNvSpPr>
      </xdr:nvSpPr>
      <xdr:spPr bwMode="auto">
        <a:xfrm>
          <a:off x="20764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0561" name="Line 6">
          <a:extLst>
            <a:ext uri="{FF2B5EF4-FFF2-40B4-BE49-F238E27FC236}">
              <a16:creationId xmlns:a16="http://schemas.microsoft.com/office/drawing/2014/main" id="{00000000-0008-0000-0000-000051500000}"/>
            </a:ext>
          </a:extLst>
        </xdr:cNvPr>
        <xdr:cNvSpPr>
          <a:spLocks noChangeShapeType="1"/>
        </xdr:cNvSpPr>
      </xdr:nvSpPr>
      <xdr:spPr bwMode="auto">
        <a:xfrm>
          <a:off x="20764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0562" name="Line 7">
          <a:extLst>
            <a:ext uri="{FF2B5EF4-FFF2-40B4-BE49-F238E27FC236}">
              <a16:creationId xmlns:a16="http://schemas.microsoft.com/office/drawing/2014/main" id="{00000000-0008-0000-0000-000052500000}"/>
            </a:ext>
          </a:extLst>
        </xdr:cNvPr>
        <xdr:cNvSpPr>
          <a:spLocks noChangeShapeType="1"/>
        </xdr:cNvSpPr>
      </xdr:nvSpPr>
      <xdr:spPr bwMode="auto">
        <a:xfrm>
          <a:off x="20764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0563" name="Line 8">
          <a:extLst>
            <a:ext uri="{FF2B5EF4-FFF2-40B4-BE49-F238E27FC236}">
              <a16:creationId xmlns:a16="http://schemas.microsoft.com/office/drawing/2014/main" id="{00000000-0008-0000-0000-000053500000}"/>
            </a:ext>
          </a:extLst>
        </xdr:cNvPr>
        <xdr:cNvSpPr>
          <a:spLocks noChangeShapeType="1"/>
        </xdr:cNvSpPr>
      </xdr:nvSpPr>
      <xdr:spPr bwMode="auto">
        <a:xfrm>
          <a:off x="20764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200025</xdr:rowOff>
    </xdr:from>
    <xdr:to>
      <xdr:col>4</xdr:col>
      <xdr:colOff>0</xdr:colOff>
      <xdr:row>12</xdr:row>
      <xdr:rowOff>200025</xdr:rowOff>
    </xdr:to>
    <xdr:sp macro="" textlink="">
      <xdr:nvSpPr>
        <xdr:cNvPr id="20564" name="Line 9">
          <a:extLst>
            <a:ext uri="{FF2B5EF4-FFF2-40B4-BE49-F238E27FC236}">
              <a16:creationId xmlns:a16="http://schemas.microsoft.com/office/drawing/2014/main" id="{00000000-0008-0000-0000-000054500000}"/>
            </a:ext>
          </a:extLst>
        </xdr:cNvPr>
        <xdr:cNvSpPr>
          <a:spLocks noChangeShapeType="1"/>
        </xdr:cNvSpPr>
      </xdr:nvSpPr>
      <xdr:spPr bwMode="auto">
        <a:xfrm>
          <a:off x="2076450" y="321945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200025</xdr:rowOff>
    </xdr:from>
    <xdr:to>
      <xdr:col>4</xdr:col>
      <xdr:colOff>0</xdr:colOff>
      <xdr:row>12</xdr:row>
      <xdr:rowOff>200025</xdr:rowOff>
    </xdr:to>
    <xdr:sp macro="" textlink="">
      <xdr:nvSpPr>
        <xdr:cNvPr id="20565" name="Line 10">
          <a:extLst>
            <a:ext uri="{FF2B5EF4-FFF2-40B4-BE49-F238E27FC236}">
              <a16:creationId xmlns:a16="http://schemas.microsoft.com/office/drawing/2014/main" id="{00000000-0008-0000-0000-000055500000}"/>
            </a:ext>
          </a:extLst>
        </xdr:cNvPr>
        <xdr:cNvSpPr>
          <a:spLocks noChangeShapeType="1"/>
        </xdr:cNvSpPr>
      </xdr:nvSpPr>
      <xdr:spPr bwMode="auto">
        <a:xfrm>
          <a:off x="2076450" y="321945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16</xdr:row>
      <xdr:rowOff>219075</xdr:rowOff>
    </xdr:from>
    <xdr:to>
      <xdr:col>5</xdr:col>
      <xdr:colOff>0</xdr:colOff>
      <xdr:row>22</xdr:row>
      <xdr:rowOff>0</xdr:rowOff>
    </xdr:to>
    <xdr:sp macro="" textlink="">
      <xdr:nvSpPr>
        <xdr:cNvPr id="20566" name="Line 12">
          <a:extLst>
            <a:ext uri="{FF2B5EF4-FFF2-40B4-BE49-F238E27FC236}">
              <a16:creationId xmlns:a16="http://schemas.microsoft.com/office/drawing/2014/main" id="{00000000-0008-0000-0000-000056500000}"/>
            </a:ext>
          </a:extLst>
        </xdr:cNvPr>
        <xdr:cNvSpPr>
          <a:spLocks noChangeShapeType="1"/>
        </xdr:cNvSpPr>
      </xdr:nvSpPr>
      <xdr:spPr bwMode="auto">
        <a:xfrm flipV="1">
          <a:off x="3124200" y="4010025"/>
          <a:ext cx="0" cy="12287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0567" name="Line 15">
          <a:extLst>
            <a:ext uri="{FF2B5EF4-FFF2-40B4-BE49-F238E27FC236}">
              <a16:creationId xmlns:a16="http://schemas.microsoft.com/office/drawing/2014/main" id="{00000000-0008-0000-0000-000057500000}"/>
            </a:ext>
          </a:extLst>
        </xdr:cNvPr>
        <xdr:cNvSpPr>
          <a:spLocks noChangeShapeType="1"/>
        </xdr:cNvSpPr>
      </xdr:nvSpPr>
      <xdr:spPr bwMode="auto">
        <a:xfrm>
          <a:off x="31242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0568" name="Line 16">
          <a:extLst>
            <a:ext uri="{FF2B5EF4-FFF2-40B4-BE49-F238E27FC236}">
              <a16:creationId xmlns:a16="http://schemas.microsoft.com/office/drawing/2014/main" id="{00000000-0008-0000-0000-000058500000}"/>
            </a:ext>
          </a:extLst>
        </xdr:cNvPr>
        <xdr:cNvSpPr>
          <a:spLocks noChangeShapeType="1"/>
        </xdr:cNvSpPr>
      </xdr:nvSpPr>
      <xdr:spPr bwMode="auto">
        <a:xfrm>
          <a:off x="31242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0569" name="Line 17">
          <a:extLst>
            <a:ext uri="{FF2B5EF4-FFF2-40B4-BE49-F238E27FC236}">
              <a16:creationId xmlns:a16="http://schemas.microsoft.com/office/drawing/2014/main" id="{00000000-0008-0000-0000-000059500000}"/>
            </a:ext>
          </a:extLst>
        </xdr:cNvPr>
        <xdr:cNvSpPr>
          <a:spLocks noChangeShapeType="1"/>
        </xdr:cNvSpPr>
      </xdr:nvSpPr>
      <xdr:spPr bwMode="auto">
        <a:xfrm>
          <a:off x="31242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0570" name="Line 18">
          <a:extLst>
            <a:ext uri="{FF2B5EF4-FFF2-40B4-BE49-F238E27FC236}">
              <a16:creationId xmlns:a16="http://schemas.microsoft.com/office/drawing/2014/main" id="{00000000-0008-0000-0000-00005A500000}"/>
            </a:ext>
          </a:extLst>
        </xdr:cNvPr>
        <xdr:cNvSpPr>
          <a:spLocks noChangeShapeType="1"/>
        </xdr:cNvSpPr>
      </xdr:nvSpPr>
      <xdr:spPr bwMode="auto">
        <a:xfrm>
          <a:off x="31242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0571" name="Line 19">
          <a:extLst>
            <a:ext uri="{FF2B5EF4-FFF2-40B4-BE49-F238E27FC236}">
              <a16:creationId xmlns:a16="http://schemas.microsoft.com/office/drawing/2014/main" id="{00000000-0008-0000-0000-00005B500000}"/>
            </a:ext>
          </a:extLst>
        </xdr:cNvPr>
        <xdr:cNvSpPr>
          <a:spLocks noChangeShapeType="1"/>
        </xdr:cNvSpPr>
      </xdr:nvSpPr>
      <xdr:spPr bwMode="auto">
        <a:xfrm>
          <a:off x="31242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0572" name="Line 20">
          <a:extLst>
            <a:ext uri="{FF2B5EF4-FFF2-40B4-BE49-F238E27FC236}">
              <a16:creationId xmlns:a16="http://schemas.microsoft.com/office/drawing/2014/main" id="{00000000-0008-0000-0000-00005C500000}"/>
            </a:ext>
          </a:extLst>
        </xdr:cNvPr>
        <xdr:cNvSpPr>
          <a:spLocks noChangeShapeType="1"/>
        </xdr:cNvSpPr>
      </xdr:nvSpPr>
      <xdr:spPr bwMode="auto">
        <a:xfrm>
          <a:off x="31242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0573" name="Line 21">
          <a:extLst>
            <a:ext uri="{FF2B5EF4-FFF2-40B4-BE49-F238E27FC236}">
              <a16:creationId xmlns:a16="http://schemas.microsoft.com/office/drawing/2014/main" id="{00000000-0008-0000-0000-00005D500000}"/>
            </a:ext>
          </a:extLst>
        </xdr:cNvPr>
        <xdr:cNvSpPr>
          <a:spLocks noChangeShapeType="1"/>
        </xdr:cNvSpPr>
      </xdr:nvSpPr>
      <xdr:spPr bwMode="auto">
        <a:xfrm>
          <a:off x="31242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0574" name="Line 22">
          <a:extLst>
            <a:ext uri="{FF2B5EF4-FFF2-40B4-BE49-F238E27FC236}">
              <a16:creationId xmlns:a16="http://schemas.microsoft.com/office/drawing/2014/main" id="{00000000-0008-0000-0000-00005E500000}"/>
            </a:ext>
          </a:extLst>
        </xdr:cNvPr>
        <xdr:cNvSpPr>
          <a:spLocks noChangeShapeType="1"/>
        </xdr:cNvSpPr>
      </xdr:nvSpPr>
      <xdr:spPr bwMode="auto">
        <a:xfrm>
          <a:off x="31242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200025</xdr:rowOff>
    </xdr:from>
    <xdr:to>
      <xdr:col>4</xdr:col>
      <xdr:colOff>0</xdr:colOff>
      <xdr:row>12</xdr:row>
      <xdr:rowOff>200025</xdr:rowOff>
    </xdr:to>
    <xdr:sp macro="" textlink="">
      <xdr:nvSpPr>
        <xdr:cNvPr id="20575" name="Line 23">
          <a:extLst>
            <a:ext uri="{FF2B5EF4-FFF2-40B4-BE49-F238E27FC236}">
              <a16:creationId xmlns:a16="http://schemas.microsoft.com/office/drawing/2014/main" id="{00000000-0008-0000-0000-00005F500000}"/>
            </a:ext>
          </a:extLst>
        </xdr:cNvPr>
        <xdr:cNvSpPr>
          <a:spLocks noChangeShapeType="1"/>
        </xdr:cNvSpPr>
      </xdr:nvSpPr>
      <xdr:spPr bwMode="auto">
        <a:xfrm>
          <a:off x="2076450" y="321945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200025</xdr:rowOff>
    </xdr:from>
    <xdr:to>
      <xdr:col>4</xdr:col>
      <xdr:colOff>0</xdr:colOff>
      <xdr:row>12</xdr:row>
      <xdr:rowOff>200025</xdr:rowOff>
    </xdr:to>
    <xdr:sp macro="" textlink="">
      <xdr:nvSpPr>
        <xdr:cNvPr id="20576" name="Line 24">
          <a:extLst>
            <a:ext uri="{FF2B5EF4-FFF2-40B4-BE49-F238E27FC236}">
              <a16:creationId xmlns:a16="http://schemas.microsoft.com/office/drawing/2014/main" id="{00000000-0008-0000-0000-000060500000}"/>
            </a:ext>
          </a:extLst>
        </xdr:cNvPr>
        <xdr:cNvSpPr>
          <a:spLocks noChangeShapeType="1"/>
        </xdr:cNvSpPr>
      </xdr:nvSpPr>
      <xdr:spPr bwMode="auto">
        <a:xfrm>
          <a:off x="2076450" y="321945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20577" name="Line 41">
          <a:extLst>
            <a:ext uri="{FF2B5EF4-FFF2-40B4-BE49-F238E27FC236}">
              <a16:creationId xmlns:a16="http://schemas.microsoft.com/office/drawing/2014/main" id="{00000000-0008-0000-0000-000061500000}"/>
            </a:ext>
          </a:extLst>
        </xdr:cNvPr>
        <xdr:cNvSpPr>
          <a:spLocks noChangeShapeType="1"/>
        </xdr:cNvSpPr>
      </xdr:nvSpPr>
      <xdr:spPr bwMode="auto">
        <a:xfrm>
          <a:off x="2076450" y="664845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20578" name="Line 42">
          <a:extLst>
            <a:ext uri="{FF2B5EF4-FFF2-40B4-BE49-F238E27FC236}">
              <a16:creationId xmlns:a16="http://schemas.microsoft.com/office/drawing/2014/main" id="{00000000-0008-0000-0000-000062500000}"/>
            </a:ext>
          </a:extLst>
        </xdr:cNvPr>
        <xdr:cNvSpPr>
          <a:spLocks noChangeShapeType="1"/>
        </xdr:cNvSpPr>
      </xdr:nvSpPr>
      <xdr:spPr bwMode="auto">
        <a:xfrm>
          <a:off x="2076450" y="664845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238125</xdr:colOff>
      <xdr:row>29</xdr:row>
      <xdr:rowOff>0</xdr:rowOff>
    </xdr:from>
    <xdr:to>
      <xdr:col>4</xdr:col>
      <xdr:colOff>9525</xdr:colOff>
      <xdr:row>29</xdr:row>
      <xdr:rowOff>0</xdr:rowOff>
    </xdr:to>
    <xdr:sp macro="" textlink="">
      <xdr:nvSpPr>
        <xdr:cNvPr id="20579" name="Line 43">
          <a:extLst>
            <a:ext uri="{FF2B5EF4-FFF2-40B4-BE49-F238E27FC236}">
              <a16:creationId xmlns:a16="http://schemas.microsoft.com/office/drawing/2014/main" id="{00000000-0008-0000-0000-000063500000}"/>
            </a:ext>
          </a:extLst>
        </xdr:cNvPr>
        <xdr:cNvSpPr>
          <a:spLocks noChangeShapeType="1"/>
        </xdr:cNvSpPr>
      </xdr:nvSpPr>
      <xdr:spPr bwMode="auto">
        <a:xfrm flipV="1">
          <a:off x="2066925" y="6648450"/>
          <a:ext cx="19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20580" name="Line 44">
          <a:extLst>
            <a:ext uri="{FF2B5EF4-FFF2-40B4-BE49-F238E27FC236}">
              <a16:creationId xmlns:a16="http://schemas.microsoft.com/office/drawing/2014/main" id="{00000000-0008-0000-0000-000064500000}"/>
            </a:ext>
          </a:extLst>
        </xdr:cNvPr>
        <xdr:cNvSpPr>
          <a:spLocks noChangeShapeType="1"/>
        </xdr:cNvSpPr>
      </xdr:nvSpPr>
      <xdr:spPr bwMode="auto">
        <a:xfrm flipV="1">
          <a:off x="3124200" y="664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20581" name="Line 45">
          <a:extLst>
            <a:ext uri="{FF2B5EF4-FFF2-40B4-BE49-F238E27FC236}">
              <a16:creationId xmlns:a16="http://schemas.microsoft.com/office/drawing/2014/main" id="{00000000-0008-0000-0000-000065500000}"/>
            </a:ext>
          </a:extLst>
        </xdr:cNvPr>
        <xdr:cNvSpPr>
          <a:spLocks noChangeShapeType="1"/>
        </xdr:cNvSpPr>
      </xdr:nvSpPr>
      <xdr:spPr bwMode="auto">
        <a:xfrm>
          <a:off x="2076450" y="664845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20582" name="Line 46">
          <a:extLst>
            <a:ext uri="{FF2B5EF4-FFF2-40B4-BE49-F238E27FC236}">
              <a16:creationId xmlns:a16="http://schemas.microsoft.com/office/drawing/2014/main" id="{00000000-0008-0000-0000-000066500000}"/>
            </a:ext>
          </a:extLst>
        </xdr:cNvPr>
        <xdr:cNvSpPr>
          <a:spLocks noChangeShapeType="1"/>
        </xdr:cNvSpPr>
      </xdr:nvSpPr>
      <xdr:spPr bwMode="auto">
        <a:xfrm>
          <a:off x="2076450" y="664845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20583" name="Line 47">
          <a:extLst>
            <a:ext uri="{FF2B5EF4-FFF2-40B4-BE49-F238E27FC236}">
              <a16:creationId xmlns:a16="http://schemas.microsoft.com/office/drawing/2014/main" id="{00000000-0008-0000-0000-000067500000}"/>
            </a:ext>
          </a:extLst>
        </xdr:cNvPr>
        <xdr:cNvSpPr>
          <a:spLocks noChangeShapeType="1"/>
        </xdr:cNvSpPr>
      </xdr:nvSpPr>
      <xdr:spPr bwMode="auto">
        <a:xfrm flipV="1">
          <a:off x="3124200" y="664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0584" name="Line 49">
          <a:extLst>
            <a:ext uri="{FF2B5EF4-FFF2-40B4-BE49-F238E27FC236}">
              <a16:creationId xmlns:a16="http://schemas.microsoft.com/office/drawing/2014/main" id="{00000000-0008-0000-0000-000068500000}"/>
            </a:ext>
          </a:extLst>
        </xdr:cNvPr>
        <xdr:cNvSpPr>
          <a:spLocks noChangeShapeType="1"/>
        </xdr:cNvSpPr>
      </xdr:nvSpPr>
      <xdr:spPr bwMode="auto">
        <a:xfrm flipV="1">
          <a:off x="2076450" y="866775"/>
          <a:ext cx="0" cy="15716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200025</xdr:rowOff>
    </xdr:from>
    <xdr:to>
      <xdr:col>13</xdr:col>
      <xdr:colOff>0</xdr:colOff>
      <xdr:row>12</xdr:row>
      <xdr:rowOff>200025</xdr:rowOff>
    </xdr:to>
    <xdr:sp macro="" textlink="">
      <xdr:nvSpPr>
        <xdr:cNvPr id="20585" name="Line 55">
          <a:extLst>
            <a:ext uri="{FF2B5EF4-FFF2-40B4-BE49-F238E27FC236}">
              <a16:creationId xmlns:a16="http://schemas.microsoft.com/office/drawing/2014/main" id="{00000000-0008-0000-0000-000069500000}"/>
            </a:ext>
          </a:extLst>
        </xdr:cNvPr>
        <xdr:cNvSpPr>
          <a:spLocks noChangeShapeType="1"/>
        </xdr:cNvSpPr>
      </xdr:nvSpPr>
      <xdr:spPr bwMode="auto">
        <a:xfrm>
          <a:off x="7620000" y="321945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200025</xdr:rowOff>
    </xdr:from>
    <xdr:to>
      <xdr:col>13</xdr:col>
      <xdr:colOff>0</xdr:colOff>
      <xdr:row>12</xdr:row>
      <xdr:rowOff>200025</xdr:rowOff>
    </xdr:to>
    <xdr:sp macro="" textlink="">
      <xdr:nvSpPr>
        <xdr:cNvPr id="20586" name="Line 56">
          <a:extLst>
            <a:ext uri="{FF2B5EF4-FFF2-40B4-BE49-F238E27FC236}">
              <a16:creationId xmlns:a16="http://schemas.microsoft.com/office/drawing/2014/main" id="{00000000-0008-0000-0000-00006A500000}"/>
            </a:ext>
          </a:extLst>
        </xdr:cNvPr>
        <xdr:cNvSpPr>
          <a:spLocks noChangeShapeType="1"/>
        </xdr:cNvSpPr>
      </xdr:nvSpPr>
      <xdr:spPr bwMode="auto">
        <a:xfrm>
          <a:off x="7620000" y="321945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14</xdr:col>
      <xdr:colOff>0</xdr:colOff>
      <xdr:row>14</xdr:row>
      <xdr:rowOff>361950</xdr:rowOff>
    </xdr:to>
    <xdr:sp macro="" textlink="">
      <xdr:nvSpPr>
        <xdr:cNvPr id="20587" name="Line 58">
          <a:extLst>
            <a:ext uri="{FF2B5EF4-FFF2-40B4-BE49-F238E27FC236}">
              <a16:creationId xmlns:a16="http://schemas.microsoft.com/office/drawing/2014/main" id="{00000000-0008-0000-0000-00006B500000}"/>
            </a:ext>
          </a:extLst>
        </xdr:cNvPr>
        <xdr:cNvSpPr>
          <a:spLocks noChangeShapeType="1"/>
        </xdr:cNvSpPr>
      </xdr:nvSpPr>
      <xdr:spPr bwMode="auto">
        <a:xfrm flipV="1">
          <a:off x="8753475" y="866775"/>
          <a:ext cx="0" cy="2733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200025</xdr:rowOff>
    </xdr:from>
    <xdr:to>
      <xdr:col>13</xdr:col>
      <xdr:colOff>0</xdr:colOff>
      <xdr:row>12</xdr:row>
      <xdr:rowOff>200025</xdr:rowOff>
    </xdr:to>
    <xdr:sp macro="" textlink="">
      <xdr:nvSpPr>
        <xdr:cNvPr id="20588" name="Line 59">
          <a:extLst>
            <a:ext uri="{FF2B5EF4-FFF2-40B4-BE49-F238E27FC236}">
              <a16:creationId xmlns:a16="http://schemas.microsoft.com/office/drawing/2014/main" id="{00000000-0008-0000-0000-00006C500000}"/>
            </a:ext>
          </a:extLst>
        </xdr:cNvPr>
        <xdr:cNvSpPr>
          <a:spLocks noChangeShapeType="1"/>
        </xdr:cNvSpPr>
      </xdr:nvSpPr>
      <xdr:spPr bwMode="auto">
        <a:xfrm>
          <a:off x="7620000" y="321945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200025</xdr:rowOff>
    </xdr:from>
    <xdr:to>
      <xdr:col>13</xdr:col>
      <xdr:colOff>0</xdr:colOff>
      <xdr:row>12</xdr:row>
      <xdr:rowOff>200025</xdr:rowOff>
    </xdr:to>
    <xdr:sp macro="" textlink="">
      <xdr:nvSpPr>
        <xdr:cNvPr id="20589" name="Line 60">
          <a:extLst>
            <a:ext uri="{FF2B5EF4-FFF2-40B4-BE49-F238E27FC236}">
              <a16:creationId xmlns:a16="http://schemas.microsoft.com/office/drawing/2014/main" id="{00000000-0008-0000-0000-00006D500000}"/>
            </a:ext>
          </a:extLst>
        </xdr:cNvPr>
        <xdr:cNvSpPr>
          <a:spLocks noChangeShapeType="1"/>
        </xdr:cNvSpPr>
      </xdr:nvSpPr>
      <xdr:spPr bwMode="auto">
        <a:xfrm>
          <a:off x="7620000" y="321945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14</xdr:col>
      <xdr:colOff>0</xdr:colOff>
      <xdr:row>15</xdr:row>
      <xdr:rowOff>0</xdr:rowOff>
    </xdr:to>
    <xdr:sp macro="" textlink="">
      <xdr:nvSpPr>
        <xdr:cNvPr id="20590" name="Line 61">
          <a:extLst>
            <a:ext uri="{FF2B5EF4-FFF2-40B4-BE49-F238E27FC236}">
              <a16:creationId xmlns:a16="http://schemas.microsoft.com/office/drawing/2014/main" id="{00000000-0008-0000-0000-00006E500000}"/>
            </a:ext>
          </a:extLst>
        </xdr:cNvPr>
        <xdr:cNvSpPr>
          <a:spLocks noChangeShapeType="1"/>
        </xdr:cNvSpPr>
      </xdr:nvSpPr>
      <xdr:spPr bwMode="auto">
        <a:xfrm flipV="1">
          <a:off x="8753475" y="866775"/>
          <a:ext cx="0" cy="2733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"/>
  <sheetViews>
    <sheetView tabSelected="1" zoomScaleNormal="100" zoomScaleSheetLayoutView="100" workbookViewId="0"/>
  </sheetViews>
  <sheetFormatPr defaultRowHeight="16.5"/>
  <cols>
    <col min="1" max="1" width="3.42578125" style="3" customWidth="1"/>
    <col min="2" max="2" width="3.7109375" style="18" customWidth="1"/>
    <col min="3" max="3" width="20.28515625" style="18" customWidth="1"/>
    <col min="4" max="4" width="3.7109375" style="18" customWidth="1"/>
    <col min="5" max="7" width="19.7109375" style="19" customWidth="1"/>
    <col min="8" max="8" width="2.28515625" style="19" customWidth="1"/>
    <col min="9" max="9" width="2.28515625" style="1" customWidth="1"/>
    <col min="10" max="11" width="3.7109375" style="3" customWidth="1"/>
    <col min="12" max="12" width="20.28515625" style="3" customWidth="1"/>
    <col min="13" max="13" width="3.7109375" style="3" customWidth="1"/>
    <col min="14" max="16" width="19.7109375" style="4" customWidth="1"/>
    <col min="17" max="16384" width="9.140625" style="3"/>
  </cols>
  <sheetData>
    <row r="1" spans="1:18" ht="33" customHeight="1">
      <c r="B1" s="131" t="s">
        <v>52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8" s="2" customFormat="1" ht="18.75">
      <c r="A2" s="132" t="s">
        <v>32</v>
      </c>
      <c r="B2" s="132"/>
      <c r="C2" s="132"/>
      <c r="D2" s="132"/>
      <c r="E2" s="132"/>
      <c r="F2" s="132"/>
      <c r="G2" s="23" t="s">
        <v>48</v>
      </c>
      <c r="H2" s="47"/>
      <c r="I2" s="48"/>
      <c r="J2" s="86"/>
      <c r="K2" s="86"/>
      <c r="L2" s="86"/>
      <c r="M2" s="86"/>
      <c r="N2" s="86"/>
      <c r="O2" s="86"/>
      <c r="P2" s="23" t="s">
        <v>48</v>
      </c>
    </row>
    <row r="3" spans="1:18" s="11" customFormat="1" ht="30.75" customHeight="1">
      <c r="A3" s="110" t="s">
        <v>8</v>
      </c>
      <c r="B3" s="111"/>
      <c r="C3" s="111"/>
      <c r="D3" s="112"/>
      <c r="E3" s="8" t="s">
        <v>53</v>
      </c>
      <c r="F3" s="8" t="s">
        <v>51</v>
      </c>
      <c r="G3" s="79" t="s">
        <v>36</v>
      </c>
      <c r="H3" s="49"/>
      <c r="I3" s="50"/>
      <c r="J3" s="133" t="s">
        <v>0</v>
      </c>
      <c r="K3" s="134"/>
      <c r="L3" s="134"/>
      <c r="M3" s="112"/>
      <c r="N3" s="28" t="s">
        <v>53</v>
      </c>
      <c r="O3" s="28" t="s">
        <v>51</v>
      </c>
      <c r="P3" s="29" t="s">
        <v>36</v>
      </c>
    </row>
    <row r="4" spans="1:18" s="11" customFormat="1" ht="20.25" customHeight="1">
      <c r="A4" s="135" t="s">
        <v>35</v>
      </c>
      <c r="B4" s="136"/>
      <c r="C4" s="136"/>
      <c r="D4" s="78"/>
      <c r="E4" s="73">
        <f>SUM(E5,E9)</f>
        <v>852319972</v>
      </c>
      <c r="F4" s="73">
        <f>SUM(F5,F9)</f>
        <v>720502664</v>
      </c>
      <c r="G4" s="73">
        <f>F4-E4</f>
        <v>-131817308</v>
      </c>
      <c r="H4" s="51"/>
      <c r="I4" s="52"/>
      <c r="J4" s="114" t="s">
        <v>34</v>
      </c>
      <c r="K4" s="115"/>
      <c r="L4" s="115"/>
      <c r="M4" s="36"/>
      <c r="N4" s="37">
        <f>SUM(N5,N9)</f>
        <v>754774587</v>
      </c>
      <c r="O4" s="37">
        <f>SUM(O5,O9)</f>
        <v>718426926</v>
      </c>
      <c r="P4" s="76">
        <f>O4-N4</f>
        <v>-36347661</v>
      </c>
    </row>
    <row r="5" spans="1:18" s="11" customFormat="1" ht="20.25" customHeight="1">
      <c r="A5" s="40"/>
      <c r="B5" s="121" t="s">
        <v>9</v>
      </c>
      <c r="C5" s="122"/>
      <c r="D5" s="15"/>
      <c r="E5" s="24">
        <f>SUM(E6:E8)</f>
        <v>839845677</v>
      </c>
      <c r="F5" s="24">
        <f>SUM(F6:F8)</f>
        <v>707645446</v>
      </c>
      <c r="G5" s="41">
        <f t="shared" ref="G5:G11" si="0">F5-E5</f>
        <v>-132200231</v>
      </c>
      <c r="H5" s="51"/>
      <c r="I5" s="52"/>
      <c r="J5" s="32"/>
      <c r="K5" s="121" t="s">
        <v>1</v>
      </c>
      <c r="L5" s="122"/>
      <c r="M5" s="33"/>
      <c r="N5" s="85">
        <f>SUM(N6:N8)</f>
        <v>0</v>
      </c>
      <c r="O5" s="85">
        <f>SUM(O6:O8)</f>
        <v>0</v>
      </c>
      <c r="P5" s="41">
        <f t="shared" ref="P5:P15" si="1">O5-N5</f>
        <v>0</v>
      </c>
    </row>
    <row r="6" spans="1:18" s="11" customFormat="1" ht="20.25" customHeight="1">
      <c r="A6" s="40"/>
      <c r="B6" s="38"/>
      <c r="C6" s="118" t="s">
        <v>10</v>
      </c>
      <c r="D6" s="119"/>
      <c r="E6" s="6">
        <v>332028103</v>
      </c>
      <c r="F6" s="6">
        <v>349632264</v>
      </c>
      <c r="G6" s="41">
        <f t="shared" si="0"/>
        <v>17604161</v>
      </c>
      <c r="H6" s="51"/>
      <c r="I6" s="52"/>
      <c r="J6" s="32"/>
      <c r="K6" s="34"/>
      <c r="L6" s="120" t="s">
        <v>2</v>
      </c>
      <c r="M6" s="119"/>
      <c r="N6" s="6">
        <v>0</v>
      </c>
      <c r="O6" s="6">
        <v>0</v>
      </c>
      <c r="P6" s="75">
        <f t="shared" si="1"/>
        <v>0</v>
      </c>
    </row>
    <row r="7" spans="1:18" s="11" customFormat="1" ht="20.25" customHeight="1">
      <c r="A7" s="40"/>
      <c r="B7" s="38"/>
      <c r="C7" s="118" t="s">
        <v>11</v>
      </c>
      <c r="D7" s="119"/>
      <c r="E7" s="6">
        <v>476440197</v>
      </c>
      <c r="F7" s="6">
        <v>323056448</v>
      </c>
      <c r="G7" s="41">
        <f t="shared" si="0"/>
        <v>-153383749</v>
      </c>
      <c r="H7" s="51"/>
      <c r="I7" s="52"/>
      <c r="J7" s="32"/>
      <c r="K7" s="34"/>
      <c r="L7" s="120" t="s">
        <v>3</v>
      </c>
      <c r="M7" s="119"/>
      <c r="N7" s="6">
        <v>0</v>
      </c>
      <c r="O7" s="6">
        <v>0</v>
      </c>
      <c r="P7" s="41">
        <f t="shared" si="1"/>
        <v>0</v>
      </c>
    </row>
    <row r="8" spans="1:18" s="11" customFormat="1" ht="20.25" customHeight="1">
      <c r="A8" s="40"/>
      <c r="B8" s="39"/>
      <c r="C8" s="118" t="s">
        <v>12</v>
      </c>
      <c r="D8" s="119"/>
      <c r="E8" s="6">
        <v>31377377</v>
      </c>
      <c r="F8" s="6">
        <v>34956734</v>
      </c>
      <c r="G8" s="41">
        <f t="shared" si="0"/>
        <v>3579357</v>
      </c>
      <c r="H8" s="51"/>
      <c r="I8" s="52"/>
      <c r="J8" s="32"/>
      <c r="K8" s="35"/>
      <c r="L8" s="120" t="s">
        <v>4</v>
      </c>
      <c r="M8" s="119"/>
      <c r="N8" s="6">
        <v>0</v>
      </c>
      <c r="O8" s="6">
        <v>0</v>
      </c>
      <c r="P8" s="75">
        <f t="shared" si="1"/>
        <v>0</v>
      </c>
    </row>
    <row r="9" spans="1:18" s="11" customFormat="1" ht="20.25" customHeight="1">
      <c r="A9" s="40"/>
      <c r="B9" s="121" t="s">
        <v>13</v>
      </c>
      <c r="C9" s="122"/>
      <c r="D9" s="5"/>
      <c r="E9" s="6">
        <f>SUM(E10:E11)</f>
        <v>12474295</v>
      </c>
      <c r="F9" s="6">
        <f>SUM(F10:F11)</f>
        <v>12857218</v>
      </c>
      <c r="G9" s="41">
        <f t="shared" si="0"/>
        <v>382923</v>
      </c>
      <c r="H9" s="53"/>
      <c r="I9" s="52"/>
      <c r="J9" s="32"/>
      <c r="K9" s="121" t="s">
        <v>5</v>
      </c>
      <c r="L9" s="123"/>
      <c r="M9" s="31"/>
      <c r="N9" s="6">
        <f>SUM(N10:N13)</f>
        <v>754774587</v>
      </c>
      <c r="O9" s="6">
        <f>SUM(O10:O13)</f>
        <v>718426926</v>
      </c>
      <c r="P9" s="41">
        <f t="shared" si="1"/>
        <v>-36347661</v>
      </c>
    </row>
    <row r="10" spans="1:18" s="11" customFormat="1" ht="20.25" customHeight="1">
      <c r="A10" s="40"/>
      <c r="B10" s="38"/>
      <c r="C10" s="124" t="s">
        <v>31</v>
      </c>
      <c r="D10" s="125"/>
      <c r="E10" s="6">
        <v>10373040</v>
      </c>
      <c r="F10" s="6">
        <v>10076959</v>
      </c>
      <c r="G10" s="41">
        <f t="shared" si="0"/>
        <v>-296081</v>
      </c>
      <c r="H10" s="51"/>
      <c r="I10" s="52"/>
      <c r="J10" s="32"/>
      <c r="K10" s="34"/>
      <c r="L10" s="126" t="s">
        <v>30</v>
      </c>
      <c r="M10" s="127"/>
      <c r="N10" s="6">
        <v>59178</v>
      </c>
      <c r="O10" s="6">
        <v>7314</v>
      </c>
      <c r="P10" s="75">
        <f t="shared" si="1"/>
        <v>-51864</v>
      </c>
    </row>
    <row r="11" spans="1:18" s="11" customFormat="1" ht="20.25" customHeight="1">
      <c r="A11" s="40"/>
      <c r="B11" s="38"/>
      <c r="C11" s="128" t="s">
        <v>14</v>
      </c>
      <c r="D11" s="127"/>
      <c r="E11" s="30">
        <v>2101255</v>
      </c>
      <c r="F11" s="30">
        <v>2780259</v>
      </c>
      <c r="G11" s="82">
        <f t="shared" si="0"/>
        <v>679004</v>
      </c>
      <c r="H11" s="51"/>
      <c r="I11" s="52"/>
      <c r="J11" s="32"/>
      <c r="K11" s="34"/>
      <c r="L11" s="120" t="s">
        <v>6</v>
      </c>
      <c r="M11" s="119"/>
      <c r="N11" s="6">
        <v>44651000</v>
      </c>
      <c r="O11" s="6">
        <v>124633000</v>
      </c>
      <c r="P11" s="41">
        <f t="shared" si="1"/>
        <v>79982000</v>
      </c>
    </row>
    <row r="12" spans="1:18" s="11" customFormat="1" ht="20.25" customHeight="1">
      <c r="A12" s="129" t="s">
        <v>47</v>
      </c>
      <c r="B12" s="130"/>
      <c r="C12" s="130"/>
      <c r="D12" s="83"/>
      <c r="E12" s="87" t="s">
        <v>49</v>
      </c>
      <c r="F12" s="87" t="s">
        <v>49</v>
      </c>
      <c r="G12" s="74" t="str">
        <f>+F12</f>
        <v>-</v>
      </c>
      <c r="H12" s="51"/>
      <c r="I12" s="52"/>
      <c r="J12" s="32"/>
      <c r="K12" s="34"/>
      <c r="L12" s="120" t="s">
        <v>38</v>
      </c>
      <c r="M12" s="119"/>
      <c r="N12" s="6">
        <v>90621931</v>
      </c>
      <c r="O12" s="6">
        <v>59234582</v>
      </c>
      <c r="P12" s="41">
        <f t="shared" si="1"/>
        <v>-31387349</v>
      </c>
    </row>
    <row r="13" spans="1:18" s="11" customFormat="1" ht="20.25" customHeight="1">
      <c r="A13" s="110" t="s">
        <v>7</v>
      </c>
      <c r="B13" s="111"/>
      <c r="C13" s="111"/>
      <c r="D13" s="112"/>
      <c r="E13" s="26">
        <f>SUM(E4,E12)</f>
        <v>852319972</v>
      </c>
      <c r="F13" s="26">
        <f>SUM(F4,F12)</f>
        <v>720502664</v>
      </c>
      <c r="G13" s="77">
        <f>F13-E13</f>
        <v>-131817308</v>
      </c>
      <c r="H13" s="17"/>
      <c r="I13" s="52"/>
      <c r="J13" s="32"/>
      <c r="K13" s="34"/>
      <c r="L13" s="126" t="s">
        <v>4</v>
      </c>
      <c r="M13" s="127"/>
      <c r="N13" s="6">
        <v>619442478</v>
      </c>
      <c r="O13" s="6">
        <v>534552030</v>
      </c>
      <c r="P13" s="41">
        <f t="shared" si="1"/>
        <v>-84890448</v>
      </c>
    </row>
    <row r="14" spans="1:18" s="11" customFormat="1" ht="20.25" customHeight="1">
      <c r="A14" s="15"/>
      <c r="B14" s="67"/>
      <c r="C14" s="67"/>
      <c r="D14" s="67"/>
      <c r="E14" s="17"/>
      <c r="F14" s="17"/>
      <c r="G14" s="17"/>
      <c r="H14" s="17"/>
      <c r="I14" s="52"/>
      <c r="J14" s="116" t="s">
        <v>50</v>
      </c>
      <c r="K14" s="117"/>
      <c r="L14" s="117"/>
      <c r="M14" s="57"/>
      <c r="N14" s="30">
        <v>97545385</v>
      </c>
      <c r="O14" s="30">
        <v>2075738</v>
      </c>
      <c r="P14" s="41">
        <f>O14-N14</f>
        <v>-95469647</v>
      </c>
    </row>
    <row r="15" spans="1:18" s="11" customFormat="1" ht="20.25" customHeight="1">
      <c r="A15" s="84"/>
      <c r="B15" s="84"/>
      <c r="C15" s="84"/>
      <c r="D15" s="84"/>
      <c r="E15" s="17"/>
      <c r="F15" s="17"/>
      <c r="G15" s="17"/>
      <c r="H15" s="17"/>
      <c r="I15" s="52"/>
      <c r="J15" s="110" t="s">
        <v>7</v>
      </c>
      <c r="K15" s="111"/>
      <c r="L15" s="111"/>
      <c r="M15" s="112"/>
      <c r="N15" s="26">
        <f>SUM(N4,N14)</f>
        <v>852319972</v>
      </c>
      <c r="O15" s="26">
        <f>SUM(O4,O14)</f>
        <v>720502664</v>
      </c>
      <c r="P15" s="77">
        <f t="shared" si="1"/>
        <v>-131817308</v>
      </c>
      <c r="R15" s="17"/>
    </row>
    <row r="16" spans="1:18" s="11" customFormat="1" ht="21" customHeight="1">
      <c r="B16" s="15"/>
      <c r="C16" s="15"/>
      <c r="D16" s="15"/>
      <c r="E16" s="21"/>
      <c r="F16" s="21"/>
      <c r="G16" s="17"/>
      <c r="H16" s="16"/>
      <c r="I16" s="52"/>
      <c r="J16" s="13"/>
      <c r="K16" s="13"/>
      <c r="L16" s="20"/>
      <c r="M16" s="13"/>
      <c r="N16" s="17"/>
      <c r="O16" s="17"/>
      <c r="P16" s="68"/>
    </row>
    <row r="17" spans="1:16" s="11" customFormat="1" ht="21" customHeight="1">
      <c r="A17" s="113" t="s">
        <v>33</v>
      </c>
      <c r="B17" s="113"/>
      <c r="C17" s="113"/>
      <c r="D17" s="113"/>
      <c r="E17" s="113"/>
      <c r="F17" s="113"/>
      <c r="G17" s="23" t="s">
        <v>48</v>
      </c>
      <c r="H17" s="17"/>
      <c r="I17" s="50"/>
      <c r="J17" s="13"/>
      <c r="K17" s="13"/>
      <c r="L17" s="20"/>
      <c r="M17" s="13"/>
      <c r="N17" s="42"/>
      <c r="O17" s="42"/>
      <c r="P17" s="23" t="s">
        <v>48</v>
      </c>
    </row>
    <row r="18" spans="1:16" s="11" customFormat="1" ht="30.75" customHeight="1">
      <c r="A18" s="9"/>
      <c r="B18" s="10"/>
      <c r="C18" s="14" t="s">
        <v>16</v>
      </c>
      <c r="D18" s="10"/>
      <c r="E18" s="28" t="s">
        <v>53</v>
      </c>
      <c r="F18" s="28" t="s">
        <v>51</v>
      </c>
      <c r="G18" s="29" t="s">
        <v>36</v>
      </c>
      <c r="H18" s="51"/>
      <c r="I18" s="52"/>
      <c r="J18" s="9"/>
      <c r="K18" s="10"/>
      <c r="L18" s="14" t="s">
        <v>24</v>
      </c>
      <c r="M18" s="10"/>
      <c r="N18" s="28" t="s">
        <v>54</v>
      </c>
      <c r="O18" s="28" t="s">
        <v>51</v>
      </c>
      <c r="P18" s="29" t="s">
        <v>36</v>
      </c>
    </row>
    <row r="19" spans="1:16" s="11" customFormat="1" ht="20.25" customHeight="1">
      <c r="A19" s="114" t="s">
        <v>17</v>
      </c>
      <c r="B19" s="115"/>
      <c r="C19" s="115"/>
      <c r="D19" s="12"/>
      <c r="E19" s="25">
        <f>SUM(E20:E22)</f>
        <v>8209414320</v>
      </c>
      <c r="F19" s="25">
        <f>SUM(F20:F22)</f>
        <v>8155501325</v>
      </c>
      <c r="G19" s="71">
        <f>F19-E19</f>
        <v>-53912995</v>
      </c>
      <c r="H19" s="51"/>
      <c r="I19" s="52"/>
      <c r="J19" s="114" t="s">
        <v>39</v>
      </c>
      <c r="K19" s="115"/>
      <c r="L19" s="115"/>
      <c r="M19" s="12"/>
      <c r="N19" s="71">
        <f>SUM(N20:N21)</f>
        <v>947946548</v>
      </c>
      <c r="O19" s="71">
        <f>SUM(O20:O21)</f>
        <v>961219320</v>
      </c>
      <c r="P19" s="71">
        <f>O19-N19</f>
        <v>13272772</v>
      </c>
    </row>
    <row r="20" spans="1:16" s="11" customFormat="1" ht="20.25" customHeight="1">
      <c r="A20" s="45"/>
      <c r="B20" s="43"/>
      <c r="C20" s="90" t="s">
        <v>18</v>
      </c>
      <c r="D20" s="105"/>
      <c r="E20" s="6">
        <v>8206968920</v>
      </c>
      <c r="F20" s="6">
        <v>8153055925</v>
      </c>
      <c r="G20" s="6">
        <f t="shared" ref="G20:G27" si="2">F20-E20</f>
        <v>-53912995</v>
      </c>
      <c r="H20" s="51"/>
      <c r="I20" s="52"/>
      <c r="J20" s="45"/>
      <c r="K20" s="43"/>
      <c r="L20" s="90" t="s">
        <v>40</v>
      </c>
      <c r="M20" s="101"/>
      <c r="N20" s="6">
        <v>939987722</v>
      </c>
      <c r="O20" s="6">
        <v>953260494</v>
      </c>
      <c r="P20" s="6">
        <f t="shared" ref="P20:P35" si="3">O20-N20</f>
        <v>13272772</v>
      </c>
    </row>
    <row r="21" spans="1:16" s="11" customFormat="1" ht="20.25" customHeight="1">
      <c r="A21" s="45"/>
      <c r="B21" s="43"/>
      <c r="C21" s="90" t="s">
        <v>19</v>
      </c>
      <c r="D21" s="105"/>
      <c r="E21" s="6">
        <v>645400</v>
      </c>
      <c r="F21" s="6">
        <v>645400</v>
      </c>
      <c r="G21" s="6">
        <f t="shared" si="2"/>
        <v>0</v>
      </c>
      <c r="H21" s="51"/>
      <c r="I21" s="52"/>
      <c r="J21" s="45"/>
      <c r="K21" s="43"/>
      <c r="L21" s="106" t="s">
        <v>41</v>
      </c>
      <c r="M21" s="107"/>
      <c r="N21" s="6">
        <v>7958826</v>
      </c>
      <c r="O21" s="6">
        <v>7958826</v>
      </c>
      <c r="P21" s="6">
        <f t="shared" si="3"/>
        <v>0</v>
      </c>
    </row>
    <row r="22" spans="1:16" s="11" customFormat="1" ht="20.25" customHeight="1">
      <c r="A22" s="46"/>
      <c r="B22" s="44"/>
      <c r="C22" s="90" t="s">
        <v>20</v>
      </c>
      <c r="D22" s="105"/>
      <c r="E22" s="6">
        <v>1800000</v>
      </c>
      <c r="F22" s="6">
        <v>1800000</v>
      </c>
      <c r="G22" s="6">
        <f t="shared" si="2"/>
        <v>0</v>
      </c>
      <c r="H22" s="53"/>
      <c r="I22" s="52"/>
      <c r="J22" s="108" t="s">
        <v>25</v>
      </c>
      <c r="K22" s="109"/>
      <c r="L22" s="109"/>
      <c r="M22" s="66"/>
      <c r="N22" s="6">
        <f>SUM(N23:N27)</f>
        <v>612651482</v>
      </c>
      <c r="O22" s="6">
        <f>SUM(O23:O27)</f>
        <v>317254750</v>
      </c>
      <c r="P22" s="6">
        <f t="shared" si="3"/>
        <v>-295396732</v>
      </c>
    </row>
    <row r="23" spans="1:16" s="11" customFormat="1" ht="20.25" customHeight="1">
      <c r="A23" s="88" t="s">
        <v>21</v>
      </c>
      <c r="B23" s="102"/>
      <c r="C23" s="102"/>
      <c r="D23" s="22"/>
      <c r="E23" s="6">
        <f>SUM(E24:E26)</f>
        <v>1907095218</v>
      </c>
      <c r="F23" s="6">
        <f>SUM(F24:F26)</f>
        <v>1699868933</v>
      </c>
      <c r="G23" s="6">
        <f t="shared" si="2"/>
        <v>-207226285</v>
      </c>
      <c r="H23" s="51"/>
      <c r="I23" s="52"/>
      <c r="J23" s="58"/>
      <c r="K23" s="59"/>
      <c r="L23" s="90" t="s">
        <v>40</v>
      </c>
      <c r="M23" s="101"/>
      <c r="N23" s="6">
        <v>93751921</v>
      </c>
      <c r="O23" s="6">
        <v>89727228</v>
      </c>
      <c r="P23" s="6">
        <f t="shared" si="3"/>
        <v>-4024693</v>
      </c>
    </row>
    <row r="24" spans="1:16" s="11" customFormat="1" ht="20.25" customHeight="1">
      <c r="A24" s="45"/>
      <c r="B24" s="43"/>
      <c r="C24" s="90" t="s">
        <v>15</v>
      </c>
      <c r="D24" s="105"/>
      <c r="E24" s="6">
        <v>1785115126</v>
      </c>
      <c r="F24" s="6">
        <v>1626916607</v>
      </c>
      <c r="G24" s="6">
        <f t="shared" si="2"/>
        <v>-158198519</v>
      </c>
      <c r="H24" s="51"/>
      <c r="I24" s="52"/>
      <c r="J24" s="45"/>
      <c r="K24" s="43"/>
      <c r="L24" s="90" t="s">
        <v>42</v>
      </c>
      <c r="M24" s="101"/>
      <c r="N24" s="6">
        <v>314686513</v>
      </c>
      <c r="O24" s="6">
        <v>25971120</v>
      </c>
      <c r="P24" s="6">
        <f t="shared" si="3"/>
        <v>-288715393</v>
      </c>
    </row>
    <row r="25" spans="1:16" s="11" customFormat="1" ht="20.25" customHeight="1">
      <c r="A25" s="45"/>
      <c r="B25" s="43"/>
      <c r="C25" s="90" t="s">
        <v>22</v>
      </c>
      <c r="D25" s="105"/>
      <c r="E25" s="6">
        <v>113980092</v>
      </c>
      <c r="F25" s="6">
        <v>64952326</v>
      </c>
      <c r="G25" s="6">
        <f t="shared" si="2"/>
        <v>-49027766</v>
      </c>
      <c r="H25" s="51"/>
      <c r="I25" s="52"/>
      <c r="J25" s="45"/>
      <c r="K25" s="43"/>
      <c r="L25" s="90" t="s">
        <v>43</v>
      </c>
      <c r="M25" s="101"/>
      <c r="N25" s="6">
        <v>409815</v>
      </c>
      <c r="O25" s="6">
        <v>376032</v>
      </c>
      <c r="P25" s="6">
        <f t="shared" si="3"/>
        <v>-33783</v>
      </c>
    </row>
    <row r="26" spans="1:16" s="11" customFormat="1" ht="20.25" customHeight="1">
      <c r="A26" s="46"/>
      <c r="B26" s="44"/>
      <c r="C26" s="90" t="s">
        <v>23</v>
      </c>
      <c r="D26" s="105"/>
      <c r="E26" s="6">
        <v>8000000</v>
      </c>
      <c r="F26" s="6">
        <v>8000000</v>
      </c>
      <c r="G26" s="24">
        <f t="shared" si="2"/>
        <v>0</v>
      </c>
      <c r="H26" s="51"/>
      <c r="I26" s="52"/>
      <c r="J26" s="32"/>
      <c r="K26" s="60"/>
      <c r="L26" s="90" t="s">
        <v>41</v>
      </c>
      <c r="M26" s="101"/>
      <c r="N26" s="27">
        <v>9488000</v>
      </c>
      <c r="O26" s="27">
        <v>10138000</v>
      </c>
      <c r="P26" s="6">
        <f t="shared" si="3"/>
        <v>650000</v>
      </c>
    </row>
    <row r="27" spans="1:16" s="11" customFormat="1" ht="20.25" customHeight="1">
      <c r="A27" s="98" t="s">
        <v>7</v>
      </c>
      <c r="B27" s="99"/>
      <c r="C27" s="99"/>
      <c r="D27" s="100"/>
      <c r="E27" s="26">
        <f>SUM(E19,E23)</f>
        <v>10116509538</v>
      </c>
      <c r="F27" s="26">
        <f>SUM(F19,F23)</f>
        <v>9855370258</v>
      </c>
      <c r="G27" s="25">
        <f t="shared" si="2"/>
        <v>-261139280</v>
      </c>
      <c r="H27" s="54"/>
      <c r="I27" s="52"/>
      <c r="J27" s="45"/>
      <c r="K27" s="43"/>
      <c r="L27" s="90" t="s">
        <v>26</v>
      </c>
      <c r="M27" s="101"/>
      <c r="N27" s="6">
        <v>194315233</v>
      </c>
      <c r="O27" s="6">
        <v>191042370</v>
      </c>
      <c r="P27" s="6">
        <f t="shared" si="3"/>
        <v>-3272863</v>
      </c>
    </row>
    <row r="28" spans="1:16" s="11" customFormat="1" ht="20.25" customHeight="1">
      <c r="A28" s="3"/>
      <c r="B28" s="18"/>
      <c r="C28" s="18"/>
      <c r="D28" s="18"/>
      <c r="E28" s="19"/>
      <c r="F28" s="19"/>
      <c r="G28" s="70"/>
      <c r="H28" s="69"/>
      <c r="I28" s="52"/>
      <c r="J28" s="88" t="s">
        <v>44</v>
      </c>
      <c r="K28" s="102"/>
      <c r="L28" s="102"/>
      <c r="M28" s="59"/>
      <c r="N28" s="6">
        <f>SUM(N29:N30)</f>
        <v>624028861</v>
      </c>
      <c r="O28" s="6">
        <f>SUM(O29:O30)</f>
        <v>600214279</v>
      </c>
      <c r="P28" s="6">
        <f t="shared" si="3"/>
        <v>-23814582</v>
      </c>
    </row>
    <row r="29" spans="1:16" s="11" customFormat="1" ht="20.25" customHeight="1">
      <c r="A29" s="3"/>
      <c r="B29" s="18"/>
      <c r="C29" s="18"/>
      <c r="D29" s="18"/>
      <c r="E29" s="19"/>
      <c r="F29" s="19"/>
      <c r="G29" s="19"/>
      <c r="H29" s="69"/>
      <c r="I29" s="55"/>
      <c r="J29" s="61"/>
      <c r="K29" s="62"/>
      <c r="L29" s="90" t="s">
        <v>37</v>
      </c>
      <c r="M29" s="101"/>
      <c r="N29" s="6">
        <v>6759822295</v>
      </c>
      <c r="O29" s="6">
        <v>6736764337</v>
      </c>
      <c r="P29" s="6">
        <f t="shared" si="3"/>
        <v>-23057958</v>
      </c>
    </row>
    <row r="30" spans="1:16" ht="20.25" customHeight="1">
      <c r="J30" s="63"/>
      <c r="K30" s="64"/>
      <c r="L30" s="103" t="s">
        <v>45</v>
      </c>
      <c r="M30" s="104"/>
      <c r="N30" s="6">
        <v>-6135793434</v>
      </c>
      <c r="O30" s="6">
        <v>-6136550058</v>
      </c>
      <c r="P30" s="6">
        <f t="shared" si="3"/>
        <v>-756624</v>
      </c>
    </row>
    <row r="31" spans="1:16" ht="20.25" customHeight="1">
      <c r="J31" s="88" t="s">
        <v>46</v>
      </c>
      <c r="K31" s="102"/>
      <c r="L31" s="102"/>
      <c r="M31" s="65"/>
      <c r="N31" s="6">
        <v>21793750640</v>
      </c>
      <c r="O31" s="6">
        <v>21840625640</v>
      </c>
      <c r="P31" s="6">
        <f t="shared" si="3"/>
        <v>46875000</v>
      </c>
    </row>
    <row r="32" spans="1:16" ht="20.25" customHeight="1">
      <c r="J32" s="88" t="s">
        <v>27</v>
      </c>
      <c r="K32" s="89"/>
      <c r="L32" s="89"/>
      <c r="M32" s="56"/>
      <c r="N32" s="6">
        <f>+N33-N34</f>
        <v>-13861867993</v>
      </c>
      <c r="O32" s="6">
        <f>+O33-O34</f>
        <v>-13863943731</v>
      </c>
      <c r="P32" s="6">
        <f t="shared" si="3"/>
        <v>-2075738</v>
      </c>
    </row>
    <row r="33" spans="10:16" ht="20.25" customHeight="1">
      <c r="J33" s="45"/>
      <c r="K33" s="43"/>
      <c r="L33" s="90" t="s">
        <v>28</v>
      </c>
      <c r="M33" s="91"/>
      <c r="N33" s="6">
        <v>186659000</v>
      </c>
      <c r="O33" s="6">
        <v>186659000</v>
      </c>
      <c r="P33" s="6">
        <f t="shared" si="3"/>
        <v>0</v>
      </c>
    </row>
    <row r="34" spans="10:16" ht="20.25" customHeight="1">
      <c r="J34" s="80"/>
      <c r="K34" s="81"/>
      <c r="L34" s="92" t="s">
        <v>29</v>
      </c>
      <c r="M34" s="93"/>
      <c r="N34" s="7">
        <v>14048526993</v>
      </c>
      <c r="O34" s="7">
        <v>14050602731</v>
      </c>
      <c r="P34" s="7">
        <f t="shared" si="3"/>
        <v>2075738</v>
      </c>
    </row>
    <row r="35" spans="10:16" ht="20.25" customHeight="1">
      <c r="J35" s="94" t="s">
        <v>7</v>
      </c>
      <c r="K35" s="95"/>
      <c r="L35" s="96"/>
      <c r="M35" s="97"/>
      <c r="N35" s="72">
        <f>SUM(N19,N22,N28,N31,N32)</f>
        <v>10116509538</v>
      </c>
      <c r="O35" s="72">
        <f>SUM(O19,O22,O28,O31,O32)</f>
        <v>9855370258</v>
      </c>
      <c r="P35" s="72">
        <f t="shared" si="3"/>
        <v>-261139280</v>
      </c>
    </row>
    <row r="36" spans="10:16" ht="27" customHeight="1"/>
  </sheetData>
  <mergeCells count="53">
    <mergeCell ref="B1:P1"/>
    <mergeCell ref="A2:F2"/>
    <mergeCell ref="A3:D3"/>
    <mergeCell ref="J3:M3"/>
    <mergeCell ref="A4:C4"/>
    <mergeCell ref="J4:L4"/>
    <mergeCell ref="B5:C5"/>
    <mergeCell ref="K5:L5"/>
    <mergeCell ref="C6:D6"/>
    <mergeCell ref="L6:M6"/>
    <mergeCell ref="C7:D7"/>
    <mergeCell ref="L7:M7"/>
    <mergeCell ref="J14:L14"/>
    <mergeCell ref="C8:D8"/>
    <mergeCell ref="L8:M8"/>
    <mergeCell ref="B9:C9"/>
    <mergeCell ref="K9:L9"/>
    <mergeCell ref="C10:D10"/>
    <mergeCell ref="L10:M10"/>
    <mergeCell ref="C11:D11"/>
    <mergeCell ref="L11:M11"/>
    <mergeCell ref="L12:M12"/>
    <mergeCell ref="L13:M13"/>
    <mergeCell ref="A13:D13"/>
    <mergeCell ref="A12:C12"/>
    <mergeCell ref="J15:M15"/>
    <mergeCell ref="A17:F17"/>
    <mergeCell ref="A19:C19"/>
    <mergeCell ref="J19:L19"/>
    <mergeCell ref="C20:D20"/>
    <mergeCell ref="L20:M20"/>
    <mergeCell ref="C21:D21"/>
    <mergeCell ref="L21:M21"/>
    <mergeCell ref="C22:D22"/>
    <mergeCell ref="J22:L22"/>
    <mergeCell ref="A23:C23"/>
    <mergeCell ref="L23:M23"/>
    <mergeCell ref="C24:D24"/>
    <mergeCell ref="L24:M24"/>
    <mergeCell ref="C25:D25"/>
    <mergeCell ref="L25:M25"/>
    <mergeCell ref="C26:D26"/>
    <mergeCell ref="L26:M26"/>
    <mergeCell ref="J32:L32"/>
    <mergeCell ref="L33:M33"/>
    <mergeCell ref="L34:M34"/>
    <mergeCell ref="J35:M35"/>
    <mergeCell ref="A27:D27"/>
    <mergeCell ref="L27:M27"/>
    <mergeCell ref="J28:L28"/>
    <mergeCell ref="L29:M29"/>
    <mergeCell ref="L30:M30"/>
    <mergeCell ref="J31:L31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scale="73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損益・貸借増減表 (H30) </vt:lpstr>
      <vt:lpstr>'損益・貸借増減表 (H30)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2019-07-16T04:33:30Z</dcterms:created>
  <dcterms:modified xsi:type="dcterms:W3CDTF">2023-10-27T02:27:59Z</dcterms:modified>
</cp:coreProperties>
</file>