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JgwnEzB7SZ/i8nUb1lcTRMInw5706AwGo97nGpKlImiHxkns0PzTFtguoS7pEDZiQettdnYfABNYsAFOpPKxrQ==" workbookSaltValue="+ZjfVhL4VnF8WzrFUE6pXA==" workbookSpinCount="100000" lockStructure="1"/>
  <bookViews>
    <workbookView xWindow="480" yWindow="45" windowWidth="8475" windowHeight="4710" tabRatio="645"/>
  </bookViews>
  <sheets>
    <sheet name="類似団体比較" sheetId="2" r:id="rId1"/>
  </sheets>
  <definedNames>
    <definedName name="_xlnm.Print_Area" localSheetId="0">類似団体比較!$A$1:$M$27</definedName>
  </definedNames>
  <calcPr calcId="162913"/>
</workbook>
</file>

<file path=xl/calcChain.xml><?xml version="1.0" encoding="utf-8"?>
<calcChain xmlns="http://schemas.openxmlformats.org/spreadsheetml/2006/main">
  <c r="G17" i="2" l="1"/>
  <c r="G15" i="2"/>
  <c r="G11" i="2"/>
  <c r="L10" i="2" l="1"/>
  <c r="J10" i="2"/>
  <c r="H10" i="2" l="1"/>
  <c r="G16" i="2" l="1"/>
  <c r="G13" i="2" l="1"/>
  <c r="G12" i="2"/>
  <c r="K16" i="2" l="1"/>
  <c r="K17" i="2"/>
  <c r="G9" i="2"/>
  <c r="I10" i="2"/>
  <c r="K10" i="2"/>
  <c r="M10" i="2"/>
  <c r="G10" i="2"/>
  <c r="M11" i="2"/>
  <c r="M12" i="2"/>
  <c r="M17" i="2"/>
  <c r="M16" i="2"/>
  <c r="M15" i="2"/>
  <c r="M13" i="2"/>
  <c r="M9" i="2"/>
  <c r="K15" i="2"/>
  <c r="K13" i="2"/>
  <c r="K12" i="2"/>
  <c r="K11" i="2"/>
  <c r="K9" i="2"/>
  <c r="I17" i="2"/>
  <c r="I16" i="2"/>
  <c r="I15" i="2"/>
  <c r="I13" i="2"/>
  <c r="I12" i="2"/>
  <c r="I9" i="2"/>
</calcChain>
</file>

<file path=xl/sharedStrings.xml><?xml version="1.0" encoding="utf-8"?>
<sst xmlns="http://schemas.openxmlformats.org/spreadsheetml/2006/main" count="40" uniqueCount="31">
  <si>
    <t>歳入決算額</t>
    <rPh sb="0" eb="2">
      <t>サイニュウ</t>
    </rPh>
    <rPh sb="2" eb="4">
      <t>ケッサン</t>
    </rPh>
    <rPh sb="4" eb="5">
      <t>ガク</t>
    </rPh>
    <phoneticPr fontId="1"/>
  </si>
  <si>
    <t>歳出決算額</t>
    <rPh sb="0" eb="2">
      <t>サイシュツ</t>
    </rPh>
    <rPh sb="2" eb="4">
      <t>ケッサン</t>
    </rPh>
    <rPh sb="4" eb="5">
      <t>ガク</t>
    </rPh>
    <phoneticPr fontId="1"/>
  </si>
  <si>
    <t>経常収支比率</t>
    <rPh sb="0" eb="2">
      <t>ケイジョウ</t>
    </rPh>
    <rPh sb="2" eb="4">
      <t>シュウシ</t>
    </rPh>
    <rPh sb="4" eb="6">
      <t>ヒリツ</t>
    </rPh>
    <phoneticPr fontId="1"/>
  </si>
  <si>
    <t>財政力指数</t>
    <rPh sb="0" eb="3">
      <t>ザイセイリョク</t>
    </rPh>
    <rPh sb="3" eb="5">
      <t>シスウ</t>
    </rPh>
    <phoneticPr fontId="1"/>
  </si>
  <si>
    <t>標準財政規模</t>
    <rPh sb="0" eb="2">
      <t>ヒョウジュン</t>
    </rPh>
    <rPh sb="2" eb="4">
      <t>ザイセイ</t>
    </rPh>
    <rPh sb="4" eb="6">
      <t>キボ</t>
    </rPh>
    <phoneticPr fontId="1"/>
  </si>
  <si>
    <t>（法人２税）</t>
    <rPh sb="1" eb="3">
      <t>ホウジン</t>
    </rPh>
    <rPh sb="4" eb="5">
      <t>ゼイ</t>
    </rPh>
    <phoneticPr fontId="1"/>
  </si>
  <si>
    <t>都道府県税</t>
    <rPh sb="0" eb="4">
      <t>トドウフケン</t>
    </rPh>
    <rPh sb="4" eb="5">
      <t>ゼイ</t>
    </rPh>
    <phoneticPr fontId="1"/>
  </si>
  <si>
    <t>地方交付税</t>
    <rPh sb="0" eb="2">
      <t>チホウ</t>
    </rPh>
    <rPh sb="2" eb="5">
      <t>コウフゼイ</t>
    </rPh>
    <phoneticPr fontId="1"/>
  </si>
  <si>
    <t>国庫支出金</t>
    <rPh sb="0" eb="2">
      <t>コッコ</t>
    </rPh>
    <rPh sb="2" eb="5">
      <t>シシュツキン</t>
    </rPh>
    <phoneticPr fontId="1"/>
  </si>
  <si>
    <t>地方債</t>
    <rPh sb="0" eb="2">
      <t>チホウ</t>
    </rPh>
    <rPh sb="2" eb="3">
      <t>サイ</t>
    </rPh>
    <phoneticPr fontId="1"/>
  </si>
  <si>
    <t>人件費</t>
    <rPh sb="0" eb="3">
      <t>ジンケンヒ</t>
    </rPh>
    <phoneticPr fontId="1"/>
  </si>
  <si>
    <t>公債費</t>
    <rPh sb="0" eb="3">
      <t>コウサイヒ</t>
    </rPh>
    <phoneticPr fontId="1"/>
  </si>
  <si>
    <t>普通建設事業費</t>
    <rPh sb="0" eb="2">
      <t>フツウ</t>
    </rPh>
    <rPh sb="2" eb="4">
      <t>ケンセツ</t>
    </rPh>
    <rPh sb="4" eb="7">
      <t>ジギョウヒ</t>
    </rPh>
    <phoneticPr fontId="1"/>
  </si>
  <si>
    <t>構成比</t>
    <rPh sb="0" eb="3">
      <t>コウセイヒ</t>
    </rPh>
    <phoneticPr fontId="1"/>
  </si>
  <si>
    <t>大　阪　府</t>
    <rPh sb="0" eb="1">
      <t>ダイ</t>
    </rPh>
    <rPh sb="2" eb="3">
      <t>サカ</t>
    </rPh>
    <rPh sb="4" eb="5">
      <t>フ</t>
    </rPh>
    <phoneticPr fontId="1"/>
  </si>
  <si>
    <t>実質収支</t>
    <rPh sb="0" eb="2">
      <t>ジッシツ</t>
    </rPh>
    <rPh sb="2" eb="4">
      <t>シュウシ</t>
    </rPh>
    <phoneticPr fontId="1"/>
  </si>
  <si>
    <t>地方債現在高</t>
    <rPh sb="0" eb="3">
      <t>チホウサイ</t>
    </rPh>
    <rPh sb="3" eb="5">
      <t>ゲンザイ</t>
    </rPh>
    <rPh sb="5" eb="6">
      <t>タカ</t>
    </rPh>
    <phoneticPr fontId="1"/>
  </si>
  <si>
    <t>実質赤字比率</t>
    <rPh sb="0" eb="2">
      <t>ジッシツ</t>
    </rPh>
    <rPh sb="2" eb="4">
      <t>アカジ</t>
    </rPh>
    <rPh sb="4" eb="6">
      <t>ヒリツ</t>
    </rPh>
    <phoneticPr fontId="1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</si>
  <si>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"/>
  </si>
  <si>
    <t>実質公債費比率</t>
    <rPh sb="0" eb="2">
      <t>ジッシツ</t>
    </rPh>
    <rPh sb="2" eb="5">
      <t>コウサイヒ</t>
    </rPh>
    <rPh sb="5" eb="7">
      <t>ヒリツ</t>
    </rPh>
    <phoneticPr fontId="1"/>
  </si>
  <si>
    <t>将来負担比率</t>
    <rPh sb="0" eb="2">
      <t>ショウライ</t>
    </rPh>
    <rPh sb="2" eb="4">
      <t>フタン</t>
    </rPh>
    <rPh sb="4" eb="6">
      <t>ヒリツ</t>
    </rPh>
    <phoneticPr fontId="1"/>
  </si>
  <si>
    <t>－</t>
    <phoneticPr fontId="1"/>
  </si>
  <si>
    <t>－</t>
    <phoneticPr fontId="1"/>
  </si>
  <si>
    <t>（単位：億円、％）</t>
    <rPh sb="1" eb="3">
      <t>タンイ</t>
    </rPh>
    <rPh sb="4" eb="6">
      <t>オクエン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</si>
  <si>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</si>
  <si>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</si>
  <si>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愛知県</t>
    <rPh sb="0" eb="3">
      <t>アイチケン</t>
    </rPh>
    <phoneticPr fontId="1"/>
  </si>
  <si>
    <t>暫定値</t>
    <rPh sb="0" eb="3">
      <t>ザンテイチ</t>
    </rPh>
    <phoneticPr fontId="1"/>
  </si>
  <si>
    <t>―</t>
    <phoneticPr fontId="1"/>
  </si>
  <si>
    <t>―</t>
    <phoneticPr fontId="1"/>
  </si>
  <si>
    <t>５．類似団体比較表①（令和３年度普通会計決算見込）</t>
    <rPh sb="2" eb="4">
      <t>ルイジ</t>
    </rPh>
    <rPh sb="4" eb="6">
      <t>ダンタイ</t>
    </rPh>
    <rPh sb="6" eb="8">
      <t>ヒカク</t>
    </rPh>
    <rPh sb="8" eb="9">
      <t>ヒョウ</t>
    </rPh>
    <rPh sb="11" eb="1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</si>
</sst>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;&quot;△ &quot;#,##0"/>
    <numFmt numFmtId="178" formatCode="#,##0_);[Red]\(#,##0\)"/>
    <numFmt numFmtId="179" formatCode="0.0_ "/>
    <numFmt numFmtId="180" formatCode="0.000_);[Red]\(0.000\)"/>
    <numFmt numFmtId="181" formatCode="#,##0.0;&quot;△ &quot;#,##0.0"/>
    <numFmt numFmtId="182" formatCode="#,##0.00_);[Red]\(#,##0.00\)"/>
    <numFmt numFmtId="183" formatCode="#,##0.0_);[Red]\(#,##0.0\)"/>
    <numFmt numFmtId="184" formatCode="\(#,##0\);\(&quot;△ &quot;#,##0\)"/>
    <numFmt numFmtId="185" formatCode="0.0"/>
    <numFmt numFmtId="186" formatCode="&quot;(&quot;#,##0.0&quot;)&quot;;&quot;(△ &quot;#,##0.0&quot;)&quot;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ゴシック"/>
      <family val="3"/>
      <charset val="128"/>
    </font>
    <font>
      <sz val="22"/>
      <name val="ＭＳ 明朝"/>
      <family val="1"/>
      <charset val="128"/>
    </font>
    <font>
      <b/>
      <sz val="2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78" fontId="7" fillId="0" borderId="3" xfId="0" applyNumberFormat="1" applyFont="1" applyFill="1" applyBorder="1" applyAlignment="1">
      <alignment vertical="center"/>
    </xf>
    <xf numFmtId="181" fontId="7" fillId="0" borderId="4" xfId="0" applyNumberFormat="1" applyFont="1" applyFill="1" applyBorder="1" applyAlignment="1">
      <alignment horizontal="right" vertical="center"/>
    </xf>
    <xf numFmtId="185" fontId="7" fillId="0" borderId="4" xfId="0" applyNumberFormat="1" applyFont="1" applyFill="1" applyBorder="1" applyAlignment="1">
      <alignment horizontal="right" vertical="center"/>
    </xf>
    <xf numFmtId="184" fontId="7" fillId="0" borderId="5" xfId="0" applyNumberFormat="1" applyFont="1" applyFill="1" applyBorder="1" applyAlignment="1">
      <alignment vertical="center"/>
    </xf>
    <xf numFmtId="178" fontId="7" fillId="0" borderId="2" xfId="0" applyNumberFormat="1" applyFont="1" applyFill="1" applyBorder="1" applyAlignment="1">
      <alignment vertical="center"/>
    </xf>
    <xf numFmtId="181" fontId="7" fillId="0" borderId="2" xfId="0" applyNumberFormat="1" applyFont="1" applyFill="1" applyBorder="1" applyAlignment="1">
      <alignment horizontal="right" vertical="center"/>
    </xf>
    <xf numFmtId="185" fontId="7" fillId="0" borderId="2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vertical="center"/>
    </xf>
    <xf numFmtId="182" fontId="7" fillId="0" borderId="1" xfId="0" applyNumberFormat="1" applyFont="1" applyFill="1" applyBorder="1" applyAlignment="1">
      <alignment vertical="center"/>
    </xf>
    <xf numFmtId="180" fontId="7" fillId="0" borderId="2" xfId="0" applyNumberFormat="1" applyFont="1" applyFill="1" applyBorder="1" applyAlignment="1">
      <alignment vertical="center"/>
    </xf>
    <xf numFmtId="183" fontId="7" fillId="0" borderId="1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7" fillId="0" borderId="10" xfId="0" applyFont="1" applyBorder="1" applyAlignment="1">
      <alignment horizontal="distributed"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right" vertical="center"/>
    </xf>
    <xf numFmtId="179" fontId="7" fillId="0" borderId="13" xfId="0" applyNumberFormat="1" applyFont="1" applyFill="1" applyBorder="1" applyAlignment="1">
      <alignment horizontal="right" vertical="center"/>
    </xf>
    <xf numFmtId="0" fontId="7" fillId="0" borderId="14" xfId="0" applyFont="1" applyFill="1" applyBorder="1" applyAlignment="1">
      <alignment horizontal="right" vertical="center"/>
    </xf>
    <xf numFmtId="179" fontId="7" fillId="0" borderId="11" xfId="0" applyNumberFormat="1" applyFont="1" applyFill="1" applyBorder="1" applyAlignment="1">
      <alignment horizontal="right" vertical="center"/>
    </xf>
    <xf numFmtId="176" fontId="7" fillId="0" borderId="11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178" fontId="7" fillId="0" borderId="1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22" xfId="0" applyFont="1" applyBorder="1" applyAlignment="1">
      <alignment horizontal="distributed" vertical="center"/>
    </xf>
    <xf numFmtId="0" fontId="8" fillId="0" borderId="0" xfId="0" applyFont="1" applyAlignment="1">
      <alignment horizontal="right" vertical="center"/>
    </xf>
    <xf numFmtId="0" fontId="7" fillId="0" borderId="23" xfId="0" applyFont="1" applyFill="1" applyBorder="1" applyAlignment="1">
      <alignment horizontal="distributed" vertical="center"/>
    </xf>
    <xf numFmtId="0" fontId="7" fillId="0" borderId="24" xfId="0" applyFont="1" applyFill="1" applyBorder="1" applyAlignment="1">
      <alignment horizontal="distributed" vertical="center"/>
    </xf>
    <xf numFmtId="0" fontId="7" fillId="0" borderId="25" xfId="0" applyFont="1" applyFill="1" applyBorder="1" applyAlignment="1">
      <alignment horizontal="distributed" vertical="center"/>
    </xf>
    <xf numFmtId="186" fontId="7" fillId="0" borderId="27" xfId="0" applyNumberFormat="1" applyFont="1" applyFill="1" applyBorder="1" applyAlignment="1">
      <alignment horizontal="right" vertical="center"/>
    </xf>
    <xf numFmtId="186" fontId="7" fillId="0" borderId="28" xfId="0" applyNumberFormat="1" applyFont="1" applyFill="1" applyBorder="1" applyAlignment="1">
      <alignment horizontal="right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distributed" vertical="center"/>
    </xf>
    <xf numFmtId="177" fontId="7" fillId="0" borderId="1" xfId="0" applyNumberFormat="1" applyFont="1" applyFill="1" applyBorder="1" applyAlignment="1">
      <alignment horizontal="right" vertical="center"/>
    </xf>
    <xf numFmtId="183" fontId="9" fillId="0" borderId="1" xfId="0" applyNumberFormat="1" applyFont="1" applyFill="1" applyBorder="1" applyAlignment="1">
      <alignment vertical="center"/>
    </xf>
    <xf numFmtId="183" fontId="7" fillId="0" borderId="2" xfId="0" applyNumberFormat="1" applyFont="1" applyFill="1" applyBorder="1" applyAlignment="1">
      <alignment vertical="center"/>
    </xf>
    <xf numFmtId="183" fontId="7" fillId="0" borderId="11" xfId="0" applyNumberFormat="1" applyFont="1" applyFill="1" applyBorder="1" applyAlignment="1">
      <alignment vertical="center"/>
    </xf>
    <xf numFmtId="183" fontId="9" fillId="0" borderId="29" xfId="0" applyNumberFormat="1" applyFont="1" applyFill="1" applyBorder="1" applyAlignment="1">
      <alignment vertical="center"/>
    </xf>
    <xf numFmtId="183" fontId="7" fillId="0" borderId="30" xfId="0" applyNumberFormat="1" applyFont="1" applyFill="1" applyBorder="1" applyAlignment="1">
      <alignment vertical="center"/>
    </xf>
    <xf numFmtId="183" fontId="7" fillId="0" borderId="29" xfId="0" applyNumberFormat="1" applyFont="1" applyFill="1" applyBorder="1" applyAlignment="1">
      <alignment vertical="center"/>
    </xf>
    <xf numFmtId="183" fontId="7" fillId="0" borderId="31" xfId="0" applyNumberFormat="1" applyFont="1" applyFill="1" applyBorder="1" applyAlignment="1">
      <alignment vertical="center"/>
    </xf>
    <xf numFmtId="0" fontId="7" fillId="0" borderId="26" xfId="0" applyFont="1" applyFill="1" applyBorder="1" applyAlignment="1">
      <alignment horizontal="distributed" vertical="center"/>
    </xf>
    <xf numFmtId="0" fontId="7" fillId="0" borderId="32" xfId="0" applyFont="1" applyFill="1" applyBorder="1" applyAlignment="1">
      <alignment horizontal="distributed" vertical="center"/>
    </xf>
    <xf numFmtId="0" fontId="7" fillId="0" borderId="33" xfId="0" applyFont="1" applyFill="1" applyBorder="1" applyAlignment="1">
      <alignment horizontal="distributed" vertical="center"/>
    </xf>
    <xf numFmtId="0" fontId="7" fillId="0" borderId="25" xfId="0" applyFont="1" applyFill="1" applyBorder="1" applyAlignment="1">
      <alignment horizontal="distributed" vertical="center"/>
    </xf>
    <xf numFmtId="0" fontId="7" fillId="0" borderId="34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0" fontId="7" fillId="0" borderId="35" xfId="0" applyFont="1" applyFill="1" applyBorder="1" applyAlignment="1">
      <alignment horizontal="distributed" vertical="center"/>
    </xf>
    <xf numFmtId="0" fontId="7" fillId="0" borderId="36" xfId="0" applyFont="1" applyFill="1" applyBorder="1" applyAlignment="1">
      <alignment horizontal="center" vertical="center" textRotation="255"/>
    </xf>
    <xf numFmtId="0" fontId="7" fillId="0" borderId="4" xfId="0" applyFont="1" applyFill="1" applyBorder="1" applyAlignment="1">
      <alignment horizontal="center" vertical="center" textRotation="255"/>
    </xf>
    <xf numFmtId="0" fontId="7" fillId="0" borderId="37" xfId="0" applyFont="1" applyFill="1" applyBorder="1" applyAlignment="1">
      <alignment horizontal="center" vertical="center" textRotation="255"/>
    </xf>
    <xf numFmtId="0" fontId="7" fillId="0" borderId="27" xfId="0" applyFont="1" applyFill="1" applyBorder="1" applyAlignment="1">
      <alignment horizontal="center" vertical="center" textRotation="255"/>
    </xf>
    <xf numFmtId="0" fontId="7" fillId="0" borderId="38" xfId="0" applyFont="1" applyFill="1" applyBorder="1" applyAlignment="1">
      <alignment horizontal="center" vertical="center" textRotation="255"/>
    </xf>
    <xf numFmtId="0" fontId="7" fillId="0" borderId="39" xfId="0" applyFont="1" applyFill="1" applyBorder="1" applyAlignment="1">
      <alignment horizontal="center" vertical="center" textRotation="255"/>
    </xf>
    <xf numFmtId="0" fontId="7" fillId="0" borderId="37" xfId="0" applyFont="1" applyFill="1" applyBorder="1" applyAlignment="1">
      <alignment horizontal="distributed" vertical="center"/>
    </xf>
    <xf numFmtId="0" fontId="7" fillId="0" borderId="27" xfId="0" applyFont="1" applyFill="1" applyBorder="1" applyAlignment="1">
      <alignment horizontal="distributed" vertical="center"/>
    </xf>
    <xf numFmtId="0" fontId="7" fillId="0" borderId="40" xfId="0" applyFont="1" applyFill="1" applyBorder="1" applyAlignment="1">
      <alignment horizontal="distributed" vertical="center"/>
    </xf>
    <xf numFmtId="0" fontId="7" fillId="0" borderId="36" xfId="0" applyFont="1" applyFill="1" applyBorder="1" applyAlignment="1">
      <alignment horizontal="distributed" vertical="center"/>
    </xf>
    <xf numFmtId="0" fontId="7" fillId="0" borderId="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view="pageBreakPreview" zoomScaleNormal="100" zoomScaleSheetLayoutView="100" workbookViewId="0"/>
  </sheetViews>
  <sheetFormatPr defaultRowHeight="17.100000000000001" customHeight="1"/>
  <cols>
    <col min="1" max="2" width="2.375" style="4" customWidth="1"/>
    <col min="3" max="3" width="2" style="1" customWidth="1"/>
    <col min="4" max="4" width="2.875" style="1" customWidth="1"/>
    <col min="5" max="5" width="26.25" style="1" customWidth="1"/>
    <col min="6" max="6" width="15" style="4" customWidth="1"/>
    <col min="7" max="7" width="10" style="4" customWidth="1"/>
    <col min="8" max="8" width="15" style="4" customWidth="1"/>
    <col min="9" max="9" width="10" style="4" customWidth="1"/>
    <col min="10" max="10" width="15" style="4" customWidth="1"/>
    <col min="11" max="11" width="10" style="4" customWidth="1"/>
    <col min="12" max="12" width="15" style="4" customWidth="1"/>
    <col min="13" max="13" width="10" style="4" customWidth="1"/>
    <col min="14" max="16384" width="9" style="4"/>
  </cols>
  <sheetData>
    <row r="1" spans="1:13" s="7" customFormat="1" ht="22.5" customHeight="1">
      <c r="B1" s="8"/>
      <c r="C1" s="8"/>
      <c r="D1" s="8"/>
      <c r="E1" s="8"/>
      <c r="F1" s="8"/>
      <c r="G1" s="8"/>
      <c r="H1" s="8"/>
      <c r="I1" s="8"/>
      <c r="J1" s="8"/>
      <c r="K1" s="8"/>
    </row>
    <row r="2" spans="1:13" s="7" customFormat="1" ht="11.25" customHeight="1">
      <c r="C2" s="9"/>
      <c r="D2" s="9"/>
      <c r="E2" s="10"/>
      <c r="F2" s="10"/>
      <c r="G2" s="10"/>
      <c r="H2" s="10"/>
      <c r="I2" s="10"/>
      <c r="J2" s="10"/>
    </row>
    <row r="3" spans="1:13" ht="26.25" customHeight="1">
      <c r="A3" s="11" t="s">
        <v>30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3" ht="15" customHeight="1">
      <c r="C4" s="4"/>
      <c r="D4" s="4"/>
      <c r="E4" s="4"/>
    </row>
    <row r="5" spans="1:13" ht="15" customHeight="1" thickBot="1">
      <c r="C5" s="12"/>
      <c r="D5" s="12"/>
      <c r="E5" s="12"/>
      <c r="F5" s="7"/>
      <c r="G5" s="7"/>
      <c r="H5" s="7"/>
      <c r="I5" s="7"/>
      <c r="J5" s="13"/>
      <c r="K5" s="7"/>
      <c r="L5" s="7"/>
      <c r="M5" s="50" t="s">
        <v>23</v>
      </c>
    </row>
    <row r="6" spans="1:13" s="1" customFormat="1" ht="22.5" customHeight="1">
      <c r="C6" s="31"/>
      <c r="D6" s="32"/>
      <c r="E6" s="48"/>
      <c r="F6" s="83" t="s">
        <v>14</v>
      </c>
      <c r="G6" s="33"/>
      <c r="H6" s="83" t="s">
        <v>24</v>
      </c>
      <c r="I6" s="33"/>
      <c r="J6" s="83" t="s">
        <v>25</v>
      </c>
      <c r="K6" s="33"/>
      <c r="L6" s="83" t="s">
        <v>26</v>
      </c>
      <c r="M6" s="34"/>
    </row>
    <row r="7" spans="1:13" s="1" customFormat="1" ht="22.5" customHeight="1" thickBot="1">
      <c r="C7" s="44"/>
      <c r="D7" s="45"/>
      <c r="E7" s="49"/>
      <c r="F7" s="84"/>
      <c r="G7" s="46" t="s">
        <v>13</v>
      </c>
      <c r="H7" s="84"/>
      <c r="I7" s="46" t="s">
        <v>13</v>
      </c>
      <c r="J7" s="84"/>
      <c r="K7" s="46" t="s">
        <v>13</v>
      </c>
      <c r="L7" s="84"/>
      <c r="M7" s="47" t="s">
        <v>13</v>
      </c>
    </row>
    <row r="8" spans="1:13" ht="22.5" customHeight="1" thickTop="1">
      <c r="C8" s="79" t="s">
        <v>0</v>
      </c>
      <c r="D8" s="80"/>
      <c r="E8" s="81"/>
      <c r="F8" s="42">
        <v>46869</v>
      </c>
      <c r="G8" s="41"/>
      <c r="H8" s="42">
        <v>101390</v>
      </c>
      <c r="I8" s="41"/>
      <c r="J8" s="42">
        <v>30104</v>
      </c>
      <c r="K8" s="41"/>
      <c r="L8" s="42">
        <v>31711</v>
      </c>
      <c r="M8" s="43"/>
    </row>
    <row r="9" spans="1:13" ht="18.75" customHeight="1">
      <c r="C9" s="36"/>
      <c r="D9" s="29"/>
      <c r="E9" s="51" t="s">
        <v>6</v>
      </c>
      <c r="F9" s="16">
        <v>13960</v>
      </c>
      <c r="G9" s="17">
        <f>ROUND(F9/$F$8*100,1)</f>
        <v>29.8</v>
      </c>
      <c r="H9" s="16">
        <v>58715</v>
      </c>
      <c r="I9" s="18">
        <f>ROUND(H9/$H$8*100,1)</f>
        <v>57.9</v>
      </c>
      <c r="J9" s="16">
        <v>12540</v>
      </c>
      <c r="K9" s="18">
        <f>ROUND(J9/$J$8*100,1)</f>
        <v>41.7</v>
      </c>
      <c r="L9" s="16">
        <v>12895</v>
      </c>
      <c r="M9" s="37">
        <f>ROUND(L9/$L$8*100,1)</f>
        <v>40.700000000000003</v>
      </c>
    </row>
    <row r="10" spans="1:13" ht="18.75" customHeight="1">
      <c r="C10" s="36"/>
      <c r="D10" s="29"/>
      <c r="E10" s="52" t="s">
        <v>5</v>
      </c>
      <c r="F10" s="19">
        <v>4565</v>
      </c>
      <c r="G10" s="54">
        <f>ROUND(F10/$F$8*100,1)</f>
        <v>9.6999999999999993</v>
      </c>
      <c r="H10" s="19">
        <f>+(26233475+139961999+1324937350)/100000</f>
        <v>14911.328240000001</v>
      </c>
      <c r="I10" s="54">
        <f>ROUND(H10/$H$8*100,1)</f>
        <v>14.7</v>
      </c>
      <c r="J10" s="19">
        <f>+(7647152+15778638+264974756)/100000</f>
        <v>2884.0054599999999</v>
      </c>
      <c r="K10" s="54">
        <f>ROUND(J10/$J$8*100,1)</f>
        <v>9.6</v>
      </c>
      <c r="L10" s="19">
        <f>+(8574976+21206499+328223525)/100000</f>
        <v>3580.05</v>
      </c>
      <c r="M10" s="55">
        <f>ROUND(L10/$L$8*100,1)</f>
        <v>11.3</v>
      </c>
    </row>
    <row r="11" spans="1:13" ht="18.75" customHeight="1">
      <c r="C11" s="36"/>
      <c r="D11" s="29"/>
      <c r="E11" s="53" t="s">
        <v>7</v>
      </c>
      <c r="F11" s="20">
        <v>3804</v>
      </c>
      <c r="G11" s="17">
        <f>ROUND(F11/$F$8*100,1)</f>
        <v>8.1</v>
      </c>
      <c r="H11" s="56" t="s">
        <v>28</v>
      </c>
      <c r="I11" s="18" t="s">
        <v>29</v>
      </c>
      <c r="J11" s="20">
        <v>2033</v>
      </c>
      <c r="K11" s="18">
        <f>ROUND(J11/$J$8*100,1)</f>
        <v>6.8</v>
      </c>
      <c r="L11" s="20">
        <v>1774</v>
      </c>
      <c r="M11" s="37">
        <f>ROUND(L11/$L$8*100,1)</f>
        <v>5.6</v>
      </c>
    </row>
    <row r="12" spans="1:13" ht="18.75" customHeight="1">
      <c r="C12" s="36"/>
      <c r="D12" s="29"/>
      <c r="E12" s="53" t="s">
        <v>8</v>
      </c>
      <c r="F12" s="20">
        <v>13785</v>
      </c>
      <c r="G12" s="17">
        <f>ROUND(F12/$F$8*100,1)</f>
        <v>29.4</v>
      </c>
      <c r="H12" s="20">
        <v>25146</v>
      </c>
      <c r="I12" s="18">
        <f>ROUND(H12/$H$8*100,1)</f>
        <v>24.8</v>
      </c>
      <c r="J12" s="20">
        <v>7558</v>
      </c>
      <c r="K12" s="18">
        <f>ROUND(J12/$J$8*100,1)</f>
        <v>25.1</v>
      </c>
      <c r="L12" s="20">
        <v>7607</v>
      </c>
      <c r="M12" s="37">
        <f>ROUND(L12/$L$8*100,1)</f>
        <v>24</v>
      </c>
    </row>
    <row r="13" spans="1:13" ht="18.75" customHeight="1">
      <c r="C13" s="38"/>
      <c r="D13" s="30"/>
      <c r="E13" s="53" t="s">
        <v>9</v>
      </c>
      <c r="F13" s="20">
        <v>3848</v>
      </c>
      <c r="G13" s="17">
        <f>ROUND(F13/$F$8*100,1)</f>
        <v>8.1999999999999993</v>
      </c>
      <c r="H13" s="20">
        <v>2485</v>
      </c>
      <c r="I13" s="18">
        <f>ROUND(H13/$H$8*100,1)</f>
        <v>2.5</v>
      </c>
      <c r="J13" s="20">
        <v>2904</v>
      </c>
      <c r="K13" s="18">
        <f>ROUND(J13/$J$8*100,1)</f>
        <v>9.6</v>
      </c>
      <c r="L13" s="20">
        <v>4267</v>
      </c>
      <c r="M13" s="37">
        <f>ROUND(L13/$L$8*100,1)</f>
        <v>13.5</v>
      </c>
    </row>
    <row r="14" spans="1:13" ht="22.5" customHeight="1">
      <c r="C14" s="82" t="s">
        <v>1</v>
      </c>
      <c r="D14" s="85"/>
      <c r="E14" s="69"/>
      <c r="F14" s="14">
        <v>46348</v>
      </c>
      <c r="G14" s="21"/>
      <c r="H14" s="14">
        <v>95895</v>
      </c>
      <c r="I14" s="22"/>
      <c r="J14" s="14">
        <v>29755</v>
      </c>
      <c r="K14" s="22"/>
      <c r="L14" s="14">
        <v>30878</v>
      </c>
      <c r="M14" s="39"/>
    </row>
    <row r="15" spans="1:13" ht="18.75" customHeight="1">
      <c r="C15" s="36"/>
      <c r="D15" s="29"/>
      <c r="E15" s="53" t="s">
        <v>10</v>
      </c>
      <c r="F15" s="20">
        <v>6591</v>
      </c>
      <c r="G15" s="17">
        <f>ROUND(F15/$F$14*100,1)</f>
        <v>14.2</v>
      </c>
      <c r="H15" s="20">
        <v>15418</v>
      </c>
      <c r="I15" s="18">
        <f>ROUND(H15/$H$14*100,1)</f>
        <v>16.100000000000001</v>
      </c>
      <c r="J15" s="20">
        <v>5029</v>
      </c>
      <c r="K15" s="18">
        <f>ROUND(J15/$J$14*100,1)</f>
        <v>16.899999999999999</v>
      </c>
      <c r="L15" s="20">
        <v>5884</v>
      </c>
      <c r="M15" s="37">
        <f>ROUND(L15/$L$14*100,1)</f>
        <v>19.100000000000001</v>
      </c>
    </row>
    <row r="16" spans="1:13" ht="18.75" customHeight="1">
      <c r="C16" s="36"/>
      <c r="D16" s="29"/>
      <c r="E16" s="53" t="s">
        <v>11</v>
      </c>
      <c r="F16" s="20">
        <v>3956</v>
      </c>
      <c r="G16" s="17">
        <f>ROUND(F16/$F$14*100,1)</f>
        <v>8.5</v>
      </c>
      <c r="H16" s="20">
        <v>3649</v>
      </c>
      <c r="I16" s="18">
        <f>ROUND(H16/$H$14*100,1)</f>
        <v>3.8</v>
      </c>
      <c r="J16" s="20">
        <v>3260</v>
      </c>
      <c r="K16" s="18">
        <f>ROUND(J16/$J$14*100,1)</f>
        <v>11</v>
      </c>
      <c r="L16" s="20">
        <v>4609</v>
      </c>
      <c r="M16" s="37">
        <f>ROUND(L16/$L$14*100,1)</f>
        <v>14.9</v>
      </c>
    </row>
    <row r="17" spans="3:14" ht="18.75" customHeight="1">
      <c r="C17" s="38"/>
      <c r="D17" s="30"/>
      <c r="E17" s="53" t="s">
        <v>12</v>
      </c>
      <c r="F17" s="20">
        <v>1915</v>
      </c>
      <c r="G17" s="17">
        <f>ROUND(F17/$F$14*100,1)+0.1</f>
        <v>4.1999999999999993</v>
      </c>
      <c r="H17" s="20">
        <v>7637</v>
      </c>
      <c r="I17" s="18">
        <f>ROUND(H17/$H$14*100,1)</f>
        <v>8</v>
      </c>
      <c r="J17" s="20">
        <v>1673</v>
      </c>
      <c r="K17" s="18">
        <f>ROUND(J17/$J$14*100,1)</f>
        <v>5.6</v>
      </c>
      <c r="L17" s="20">
        <v>3183</v>
      </c>
      <c r="M17" s="37">
        <f>ROUND(L17/$L$14*100,1)</f>
        <v>10.3</v>
      </c>
    </row>
    <row r="18" spans="3:14" ht="22.5" customHeight="1">
      <c r="C18" s="67" t="s">
        <v>15</v>
      </c>
      <c r="D18" s="68"/>
      <c r="E18" s="69"/>
      <c r="F18" s="23">
        <v>313</v>
      </c>
      <c r="G18" s="15"/>
      <c r="H18" s="14">
        <v>2669</v>
      </c>
      <c r="I18" s="15"/>
      <c r="J18" s="14">
        <v>83</v>
      </c>
      <c r="K18" s="15"/>
      <c r="L18" s="14">
        <v>761</v>
      </c>
      <c r="M18" s="35"/>
    </row>
    <row r="19" spans="3:14" ht="22.5" customHeight="1">
      <c r="C19" s="67" t="s">
        <v>4</v>
      </c>
      <c r="D19" s="68"/>
      <c r="E19" s="69"/>
      <c r="F19" s="14">
        <v>16809</v>
      </c>
      <c r="G19" s="24"/>
      <c r="H19" s="14">
        <v>32631</v>
      </c>
      <c r="I19" s="24"/>
      <c r="J19" s="14">
        <v>14082</v>
      </c>
      <c r="K19" s="24"/>
      <c r="L19" s="14">
        <v>14401</v>
      </c>
      <c r="M19" s="40"/>
    </row>
    <row r="20" spans="3:14" ht="22.5" customHeight="1">
      <c r="C20" s="70" t="s">
        <v>3</v>
      </c>
      <c r="D20" s="71"/>
      <c r="E20" s="72"/>
      <c r="F20" s="25">
        <v>0.75</v>
      </c>
      <c r="G20" s="26"/>
      <c r="H20" s="25">
        <v>1.07</v>
      </c>
      <c r="I20" s="26"/>
      <c r="J20" s="25">
        <v>0.85</v>
      </c>
      <c r="K20" s="26"/>
      <c r="L20" s="25">
        <v>0.89</v>
      </c>
      <c r="M20" s="35"/>
    </row>
    <row r="21" spans="3:14" ht="22.5" customHeight="1">
      <c r="C21" s="82" t="s">
        <v>2</v>
      </c>
      <c r="D21" s="68"/>
      <c r="E21" s="69"/>
      <c r="F21" s="27">
        <v>87.1</v>
      </c>
      <c r="G21" s="28"/>
      <c r="H21" s="27">
        <v>77.8</v>
      </c>
      <c r="I21" s="28"/>
      <c r="J21" s="27">
        <v>88.6</v>
      </c>
      <c r="K21" s="28"/>
      <c r="L21" s="27">
        <v>89.2</v>
      </c>
      <c r="M21" s="35"/>
    </row>
    <row r="22" spans="3:14" ht="22.5" customHeight="1">
      <c r="C22" s="67" t="s">
        <v>16</v>
      </c>
      <c r="D22" s="68"/>
      <c r="E22" s="69"/>
      <c r="F22" s="14">
        <v>51924</v>
      </c>
      <c r="G22" s="15"/>
      <c r="H22" s="14">
        <v>39194</v>
      </c>
      <c r="I22" s="15"/>
      <c r="J22" s="14">
        <v>34069</v>
      </c>
      <c r="K22" s="15"/>
      <c r="L22" s="14">
        <v>47359</v>
      </c>
      <c r="M22" s="35"/>
    </row>
    <row r="23" spans="3:14" ht="22.5" customHeight="1">
      <c r="C23" s="73" t="s">
        <v>27</v>
      </c>
      <c r="D23" s="74"/>
      <c r="E23" s="57" t="s">
        <v>17</v>
      </c>
      <c r="F23" s="58" t="s">
        <v>21</v>
      </c>
      <c r="G23" s="15"/>
      <c r="H23" s="58" t="s">
        <v>21</v>
      </c>
      <c r="I23" s="15"/>
      <c r="J23" s="58" t="s">
        <v>21</v>
      </c>
      <c r="K23" s="15"/>
      <c r="L23" s="58" t="s">
        <v>21</v>
      </c>
      <c r="M23" s="35"/>
      <c r="N23" s="5"/>
    </row>
    <row r="24" spans="3:14" ht="22.5" customHeight="1">
      <c r="C24" s="75"/>
      <c r="D24" s="76"/>
      <c r="E24" s="57" t="s">
        <v>18</v>
      </c>
      <c r="F24" s="58" t="s">
        <v>22</v>
      </c>
      <c r="G24" s="15"/>
      <c r="H24" s="58" t="s">
        <v>22</v>
      </c>
      <c r="I24" s="15"/>
      <c r="J24" s="58" t="s">
        <v>22</v>
      </c>
      <c r="K24" s="15"/>
      <c r="L24" s="58" t="s">
        <v>22</v>
      </c>
      <c r="M24" s="35"/>
      <c r="N24" s="5"/>
    </row>
    <row r="25" spans="3:14" ht="22.5" customHeight="1">
      <c r="C25" s="75"/>
      <c r="D25" s="76"/>
      <c r="E25" s="57" t="s">
        <v>19</v>
      </c>
      <c r="F25" s="27">
        <v>12.2</v>
      </c>
      <c r="G25" s="60"/>
      <c r="H25" s="27">
        <v>1.5</v>
      </c>
      <c r="I25" s="60"/>
      <c r="J25" s="59">
        <v>9.1999999999999993</v>
      </c>
      <c r="K25" s="60"/>
      <c r="L25" s="27">
        <v>13.1</v>
      </c>
      <c r="M25" s="61"/>
      <c r="N25" s="5"/>
    </row>
    <row r="26" spans="3:14" ht="22.5" customHeight="1" thickBot="1">
      <c r="C26" s="77"/>
      <c r="D26" s="78"/>
      <c r="E26" s="66" t="s">
        <v>20</v>
      </c>
      <c r="F26" s="64">
        <v>130.9</v>
      </c>
      <c r="G26" s="63"/>
      <c r="H26" s="64">
        <v>37.5</v>
      </c>
      <c r="I26" s="63"/>
      <c r="J26" s="62">
        <v>81.599999999999994</v>
      </c>
      <c r="K26" s="63"/>
      <c r="L26" s="64">
        <v>168.3</v>
      </c>
      <c r="M26" s="65"/>
      <c r="N26" s="5"/>
    </row>
    <row r="27" spans="3:14" ht="17.100000000000001" customHeight="1">
      <c r="C27" s="2"/>
      <c r="D27" s="3"/>
      <c r="E27" s="3"/>
      <c r="F27" s="6"/>
      <c r="G27" s="6"/>
      <c r="H27" s="6"/>
      <c r="I27" s="6"/>
      <c r="J27" s="6"/>
      <c r="K27" s="6"/>
      <c r="L27" s="6"/>
      <c r="M27" s="6"/>
      <c r="N27" s="5"/>
    </row>
    <row r="28" spans="3:14" ht="17.100000000000001" customHeight="1">
      <c r="F28" s="5"/>
      <c r="G28" s="5"/>
      <c r="H28" s="5"/>
      <c r="I28" s="5"/>
      <c r="J28" s="5"/>
      <c r="K28" s="5"/>
      <c r="L28" s="5"/>
      <c r="M28" s="5"/>
      <c r="N28" s="5"/>
    </row>
    <row r="29" spans="3:14" ht="17.100000000000001" customHeight="1">
      <c r="F29" s="5"/>
      <c r="G29" s="5"/>
      <c r="H29" s="5"/>
      <c r="I29" s="5"/>
      <c r="J29" s="5"/>
      <c r="K29" s="5"/>
      <c r="L29" s="5"/>
      <c r="M29" s="5"/>
      <c r="N29" s="5"/>
    </row>
  </sheetData>
  <sheetProtection algorithmName="SHA-512" hashValue="asLSjmoRGMNJzZGa41QfHDDDRBDlLAbvRO2W11wuTL4pPjpBT6rOpAsHrh357jIB9tukjyN9oX7ShrhIpE/KEQ==" saltValue="hJj7Eqxf58/eTwWVF14MZw==" spinCount="100000" sheet="1" objects="1" scenarios="1"/>
  <mergeCells count="12">
    <mergeCell ref="J6:J7"/>
    <mergeCell ref="L6:L7"/>
    <mergeCell ref="H6:H7"/>
    <mergeCell ref="F6:F7"/>
    <mergeCell ref="C14:E14"/>
    <mergeCell ref="C22:E22"/>
    <mergeCell ref="C20:E20"/>
    <mergeCell ref="C18:E18"/>
    <mergeCell ref="C23:D26"/>
    <mergeCell ref="C8:E8"/>
    <mergeCell ref="C19:E19"/>
    <mergeCell ref="C21:E21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類似団体比較</vt:lpstr>
      <vt:lpstr>類似団体比較!Print_Area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2022-08-23T07:42:33Z</cp:lastPrinted>
  <dcterms:created xsi:type="dcterms:W3CDTF">1997-01-08T22:48:59Z</dcterms:created>
  <dcterms:modified xsi:type="dcterms:W3CDTF">2022-09-07T08:33:17Z</dcterms:modified>
</cp:coreProperties>
</file>