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QtliHh6NrEKBTGED3XMPUelKUzM6C1uHrHRCbQu8d+5N/i61ajK+enBY5/w7PEv1Nmvhyu441CMBK+dkGuMi3A==" workbookSaltValue="nAtb0XVjUL0z1paOVwn1wQ==" workbookSpinCount="100000" lockStructure="1"/>
  <bookViews>
    <workbookView xWindow="-15" yWindow="-15" windowWidth="9990" windowHeight="5865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グラフ!$A$1:$W$36</definedName>
    <definedName name="_xlnm.Print_Area" localSheetId="2">グラフ用!$A$1:$AA$44</definedName>
    <definedName name="_xlnm.Print_Area" localSheetId="1">表!$A$1:$AA$28</definedName>
  </definedNames>
  <calcPr calcId="162913"/>
</workbook>
</file>

<file path=xl/calcChain.xml><?xml version="1.0" encoding="utf-8"?>
<calcChain xmlns="http://schemas.openxmlformats.org/spreadsheetml/2006/main">
  <c r="AC42" i="4" l="1"/>
  <c r="I45" i="4"/>
  <c r="F56" i="4" l="1"/>
  <c r="AC44" i="4" l="1"/>
  <c r="AC41" i="4"/>
  <c r="AC40" i="4"/>
  <c r="AC39" i="4"/>
  <c r="AB39" i="4"/>
  <c r="G39" i="4"/>
  <c r="F39" i="4"/>
  <c r="U56" i="4" l="1"/>
  <c r="S56" i="4"/>
  <c r="K56" i="4"/>
  <c r="I56" i="4"/>
  <c r="Z56" i="4" l="1"/>
  <c r="X56" i="4"/>
  <c r="P56" i="4"/>
  <c r="N56" i="4"/>
  <c r="K55" i="4"/>
  <c r="I55" i="4"/>
  <c r="F21" i="2" l="1"/>
  <c r="F20" i="2"/>
  <c r="F19" i="2"/>
  <c r="F18" i="2"/>
  <c r="F17" i="2"/>
  <c r="F16" i="2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12" i="4"/>
  <c r="I54" i="4" l="1"/>
  <c r="AB20" i="2" l="1"/>
  <c r="Z55" i="4"/>
  <c r="U55" i="4"/>
  <c r="P55" i="4"/>
  <c r="N55" i="4"/>
  <c r="S55" i="4"/>
  <c r="X55" i="4"/>
  <c r="I50" i="4"/>
  <c r="K50" i="4"/>
  <c r="N50" i="4"/>
  <c r="P50" i="4"/>
  <c r="S50" i="4"/>
  <c r="U50" i="4"/>
  <c r="X50" i="4"/>
  <c r="Z50" i="4"/>
  <c r="I51" i="4"/>
  <c r="K51" i="4"/>
  <c r="N51" i="4"/>
  <c r="P51" i="4"/>
  <c r="S51" i="4"/>
  <c r="U51" i="4"/>
  <c r="X51" i="4"/>
  <c r="Z51" i="4"/>
  <c r="I52" i="4"/>
  <c r="K52" i="4"/>
  <c r="N52" i="4"/>
  <c r="P52" i="4"/>
  <c r="S52" i="4"/>
  <c r="U52" i="4"/>
  <c r="X52" i="4"/>
  <c r="Z52" i="4"/>
  <c r="I53" i="4"/>
  <c r="K53" i="4"/>
  <c r="N53" i="4"/>
  <c r="P53" i="4"/>
  <c r="S53" i="4"/>
  <c r="U53" i="4"/>
  <c r="X53" i="4"/>
  <c r="Z53" i="4"/>
  <c r="K54" i="4"/>
  <c r="N54" i="4"/>
  <c r="P54" i="4"/>
  <c r="S54" i="4"/>
  <c r="U54" i="4"/>
  <c r="X54" i="4"/>
  <c r="Z54" i="4"/>
  <c r="AC38" i="4"/>
  <c r="AB38" i="4"/>
  <c r="AB10" i="2" l="1"/>
  <c r="N10" i="2"/>
  <c r="AB9" i="2"/>
  <c r="N9" i="2"/>
  <c r="AB8" i="2"/>
  <c r="N8" i="2"/>
  <c r="AB7" i="2"/>
  <c r="N7" i="2"/>
  <c r="AB21" i="2"/>
  <c r="AC36" i="4"/>
  <c r="I47" i="4"/>
  <c r="AC37" i="4"/>
  <c r="AC35" i="4"/>
  <c r="I49" i="4"/>
  <c r="K49" i="4"/>
  <c r="N49" i="4"/>
  <c r="Z49" i="4"/>
  <c r="X49" i="4"/>
  <c r="U49" i="4"/>
  <c r="S49" i="4"/>
  <c r="P49" i="4"/>
  <c r="AC34" i="4"/>
  <c r="I48" i="4"/>
  <c r="K48" i="4"/>
  <c r="AC8" i="4"/>
  <c r="AC33" i="4"/>
  <c r="I46" i="4"/>
  <c r="Z48" i="4"/>
  <c r="U48" i="4"/>
  <c r="P48" i="4"/>
  <c r="N48" i="4"/>
  <c r="S48" i="4"/>
  <c r="X48" i="4"/>
  <c r="Z47" i="4"/>
  <c r="Z46" i="4"/>
  <c r="Z45" i="4"/>
  <c r="U47" i="4"/>
  <c r="U46" i="4"/>
  <c r="U45" i="4"/>
  <c r="P47" i="4"/>
  <c r="P46" i="4"/>
  <c r="P45" i="4"/>
  <c r="K45" i="4"/>
  <c r="K47" i="4"/>
  <c r="K46" i="4"/>
  <c r="X45" i="4"/>
  <c r="S45" i="4"/>
  <c r="N45" i="4"/>
  <c r="X47" i="4"/>
  <c r="X46" i="4"/>
  <c r="S47" i="4"/>
  <c r="S46" i="4"/>
  <c r="N47" i="4"/>
  <c r="N46" i="4"/>
  <c r="AC32" i="4"/>
  <c r="AB32" i="4"/>
  <c r="AC31" i="4"/>
  <c r="AB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7" i="4"/>
  <c r="AB26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N30" i="4"/>
  <c r="N29" i="4"/>
  <c r="N28" i="4"/>
  <c r="N27" i="4"/>
  <c r="N26" i="4"/>
  <c r="N25" i="4"/>
  <c r="N24" i="4"/>
  <c r="N23" i="4"/>
  <c r="N22" i="4"/>
  <c r="N21" i="4"/>
  <c r="N20" i="4"/>
  <c r="N18" i="4"/>
  <c r="N17" i="4"/>
  <c r="N16" i="4"/>
  <c r="N15" i="4"/>
  <c r="N14" i="4"/>
  <c r="N13" i="4"/>
  <c r="N12" i="4"/>
  <c r="N11" i="4"/>
  <c r="N10" i="4"/>
  <c r="N9" i="4"/>
  <c r="N8" i="4"/>
  <c r="N7" i="4"/>
  <c r="AB25" i="4"/>
  <c r="AB19" i="4"/>
  <c r="AB18" i="4"/>
  <c r="N19" i="4"/>
  <c r="P16" i="4"/>
  <c r="AB16" i="4"/>
  <c r="AB15" i="4"/>
  <c r="AB14" i="4"/>
  <c r="AB13" i="4"/>
  <c r="AB7" i="4"/>
  <c r="AB8" i="4"/>
  <c r="AB9" i="4"/>
  <c r="AB10" i="4"/>
  <c r="AB11" i="4"/>
  <c r="AB12" i="4"/>
  <c r="AB17" i="4"/>
  <c r="AB20" i="4"/>
  <c r="AB21" i="4"/>
  <c r="AB22" i="4"/>
  <c r="AB23" i="4"/>
  <c r="AB24" i="4"/>
  <c r="AB27" i="4"/>
  <c r="AB28" i="4"/>
  <c r="AB29" i="4"/>
  <c r="AB30" i="4"/>
</calcChain>
</file>

<file path=xl/sharedStrings.xml><?xml version="1.0" encoding="utf-8"?>
<sst xmlns="http://schemas.openxmlformats.org/spreadsheetml/2006/main" count="130" uniqueCount="74">
  <si>
    <t>区分</t>
    <rPh sb="0" eb="2">
      <t>クブン</t>
    </rPh>
    <phoneticPr fontId="2"/>
  </si>
  <si>
    <t>年度</t>
    <rPh sb="0" eb="2">
      <t>ネンド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</si>
  <si>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</si>
  <si>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</si>
  <si>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う　ち　府　税</t>
    <rPh sb="4" eb="5">
      <t>フ</t>
    </rPh>
    <rPh sb="6" eb="7">
      <t>ゼイ</t>
    </rPh>
    <phoneticPr fontId="2"/>
  </si>
  <si>
    <t>（単位：億円）</t>
    <rPh sb="1" eb="3">
      <t>タンイ</t>
    </rPh>
    <rPh sb="4" eb="5">
      <t>オク</t>
    </rPh>
    <rPh sb="5" eb="6">
      <t>エン</t>
    </rPh>
    <phoneticPr fontId="2"/>
  </si>
  <si>
    <t>対前年
度伸率</t>
    <rPh sb="0" eb="1">
      <t>タイ</t>
    </rPh>
    <rPh sb="1" eb="3">
      <t>ゼンネン</t>
    </rPh>
    <rPh sb="4" eb="5">
      <t>タビ</t>
    </rPh>
    <rPh sb="5" eb="6">
      <t>ノ</t>
    </rPh>
    <rPh sb="6" eb="7">
      <t>リツ</t>
    </rPh>
    <phoneticPr fontId="2"/>
  </si>
  <si>
    <t>%</t>
    <phoneticPr fontId="2"/>
  </si>
  <si>
    <t>うち国庫支出金</t>
    <phoneticPr fontId="2"/>
  </si>
  <si>
    <t>う　ち　府　債</t>
    <phoneticPr fontId="2"/>
  </si>
  <si>
    <t>うち地方交付税</t>
    <rPh sb="2" eb="4">
      <t>チホウ</t>
    </rPh>
    <rPh sb="4" eb="7">
      <t>コウフゼイ</t>
    </rPh>
    <phoneticPr fontId="2"/>
  </si>
  <si>
    <t>%</t>
    <phoneticPr fontId="2"/>
  </si>
  <si>
    <t>%</t>
    <phoneticPr fontId="2"/>
  </si>
  <si>
    <r>
      <t xml:space="preserve">決算額
</t>
    </r>
    <r>
      <rPr>
        <sz val="12"/>
        <rFont val="ＭＳ 明朝"/>
        <family val="1"/>
        <charset val="128"/>
      </rPr>
      <t>(※)</t>
    </r>
    <rPh sb="0" eb="2">
      <t>ケッサン</t>
    </rPh>
    <rPh sb="2" eb="3">
      <t>ガク</t>
    </rPh>
    <phoneticPr fontId="2"/>
  </si>
  <si>
    <t>うち国庫支出金</t>
    <phoneticPr fontId="2"/>
  </si>
  <si>
    <t>う　ち　府　債</t>
    <phoneticPr fontId="2"/>
  </si>
  <si>
    <t>%</t>
    <phoneticPr fontId="2"/>
  </si>
  <si>
    <t>皆増</t>
    <rPh sb="0" eb="1">
      <t>ミナ</t>
    </rPh>
    <rPh sb="1" eb="2">
      <t>ゾウ</t>
    </rPh>
    <phoneticPr fontId="2"/>
  </si>
  <si>
    <t>その他</t>
    <rPh sb="2" eb="3">
      <t>タ</t>
    </rPh>
    <phoneticPr fontId="2"/>
  </si>
  <si>
    <t>(見込)</t>
    <phoneticPr fontId="2"/>
  </si>
  <si>
    <t>（２） 歳入決算額（一般会計）</t>
    <phoneticPr fontId="2"/>
  </si>
  <si>
    <t>（２） 歳入決算額（一般会計）</t>
    <rPh sb="4" eb="6">
      <t>サイニュウ</t>
    </rPh>
    <rPh sb="6" eb="8">
      <t>ケッサン</t>
    </rPh>
    <rPh sb="8" eb="9">
      <t>ガク</t>
    </rPh>
    <rPh sb="10" eb="12">
      <t>イッパン</t>
    </rPh>
    <rPh sb="12" eb="14">
      <t>カイケイ</t>
    </rPh>
    <phoneticPr fontId="2"/>
  </si>
  <si>
    <t>グラフ用</t>
    <rPh sb="3" eb="4">
      <t>ヨウ</t>
    </rPh>
    <phoneticPr fontId="2"/>
  </si>
  <si>
    <t>（１） 実質収支（一般会計）</t>
    <rPh sb="4" eb="6">
      <t>ジッシツ</t>
    </rPh>
    <rPh sb="6" eb="8">
      <t>シュウシ</t>
    </rPh>
    <rPh sb="9" eb="11">
      <t>イッパン</t>
    </rPh>
    <rPh sb="11" eb="13">
      <t>カイケイ</t>
    </rPh>
    <phoneticPr fontId="2"/>
  </si>
  <si>
    <t>S45</t>
    <phoneticPr fontId="2"/>
  </si>
  <si>
    <t>H1</t>
    <phoneticPr fontId="2"/>
  </si>
  <si>
    <t>H1</t>
    <phoneticPr fontId="2"/>
  </si>
  <si>
    <t>S50</t>
    <phoneticPr fontId="2"/>
  </si>
  <si>
    <t>S55</t>
    <phoneticPr fontId="2"/>
  </si>
  <si>
    <t>S60</t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</si>
  <si>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</si>
  <si>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</si>
  <si>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</si>
  <si>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</si>
  <si>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</si>
  <si>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</si>
  <si>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</si>
  <si>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</si>
  <si>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</si>
  <si>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</si>
  <si>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</si>
  <si>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</si>
  <si>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</si>
  <si>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</si>
  <si>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</si>
  <si>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</si>
  <si>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</si>
  <si>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</si>
  <si>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</si>
  <si>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</si>
  <si>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</si>
  <si>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</si>
  <si>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</si>
  <si>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</si>
  <si>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</si>
  <si>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</si>
  <si>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</si>
  <si>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</si>
  <si>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歳入決算額</t>
    <rPh sb="0" eb="2">
      <t>サイニュウ</t>
    </rPh>
    <rPh sb="2" eb="4">
      <t>ケッサン</t>
    </rPh>
    <rPh sb="4" eb="5">
      <t>ガク</t>
    </rPh>
    <phoneticPr fontId="2"/>
  </si>
  <si>
    <t>決算額</t>
    <rPh sb="0" eb="2">
      <t>ケッサン</t>
    </rPh>
    <rPh sb="2" eb="3">
      <t>ガク</t>
    </rPh>
    <phoneticPr fontId="2"/>
  </si>
  <si>
    <t>対前年度伸率</t>
    <rPh sb="0" eb="1">
      <t>タイ</t>
    </rPh>
    <rPh sb="1" eb="4">
      <t>ゼンネンド</t>
    </rPh>
    <rPh sb="4" eb="5">
      <t>ノ</t>
    </rPh>
    <rPh sb="5" eb="6">
      <t>リツ</t>
    </rPh>
    <phoneticPr fontId="2"/>
  </si>
  <si>
    <t>H5</t>
    <phoneticPr fontId="2"/>
  </si>
  <si>
    <t>H10</t>
    <phoneticPr fontId="2"/>
  </si>
  <si>
    <t>H15</t>
    <phoneticPr fontId="2"/>
  </si>
  <si>
    <t>H22</t>
    <phoneticPr fontId="2"/>
  </si>
  <si>
    <t>H23</t>
    <phoneticPr fontId="2"/>
  </si>
  <si>
    <t>対前年
度伸率</t>
    <rPh sb="0" eb="1">
      <t>タイ</t>
    </rPh>
    <rPh sb="1" eb="3">
      <t>ゼンネン</t>
    </rPh>
    <rPh sb="4" eb="5">
      <t>ド</t>
    </rPh>
    <rPh sb="5" eb="6">
      <t>ノ</t>
    </rPh>
    <rPh sb="6" eb="7">
      <t>リツ</t>
    </rPh>
    <phoneticPr fontId="2"/>
  </si>
  <si>
    <t>（注1）（　）内は、基金からの借入れの見直しに伴う特例償還(6,588億円)を除く実質的な決算規模や構成比を示す。</t>
    <rPh sb="1" eb="2">
      <t>チュウ</t>
    </rPh>
    <rPh sb="23" eb="24">
      <t>トモナ</t>
    </rPh>
    <rPh sb="25" eb="27">
      <t>トクレイ</t>
    </rPh>
    <rPh sb="27" eb="29">
      <t>ショウカン</t>
    </rPh>
    <rPh sb="45" eb="47">
      <t>ケッサン</t>
    </rPh>
    <rPh sb="50" eb="53">
      <t>コウセイヒ</t>
    </rPh>
    <phoneticPr fontId="2"/>
  </si>
  <si>
    <t>H30</t>
    <phoneticPr fontId="2"/>
  </si>
  <si>
    <t>R1</t>
    <phoneticPr fontId="2"/>
  </si>
  <si>
    <t>H30</t>
  </si>
  <si>
    <t>R2</t>
    <phoneticPr fontId="2"/>
  </si>
  <si>
    <t>R3</t>
    <phoneticPr fontId="2"/>
  </si>
  <si>
    <t>（注2）府債のピークはH7の5,539億円。</t>
    <rPh sb="1" eb="2">
      <t>チュウ</t>
    </rPh>
    <rPh sb="4" eb="5">
      <t>フ</t>
    </rPh>
    <rPh sb="5" eb="6">
      <t>サイ</t>
    </rPh>
    <rPh sb="19" eb="21">
      <t>オクエン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</si>
</sst>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.0%"/>
    <numFmt numFmtId="178" formatCode="0.0_ "/>
    <numFmt numFmtId="179" formatCode="#,##0.0_ "/>
    <numFmt numFmtId="180" formatCode="0.0;&quot;△ &quot;0.0"/>
    <numFmt numFmtId="181" formatCode="0.0;&quot;△&quot;0.0"/>
    <numFmt numFmtId="182" formatCode="\(#,##0\);\(&quot;△ &quot;#,##0\)"/>
    <numFmt numFmtId="183" formatCode="\(0.0\);\(&quot;△&quot;0.0\)"/>
    <numFmt numFmtId="184" formatCode="#,##0.0;[Red]\-#,##0.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3" fillId="0" borderId="0" xfId="0" applyFont="1" applyBorder="1">
      <alignment vertical="center"/>
    </xf>
    <xf numFmtId="176" fontId="3" fillId="0" borderId="0" xfId="0" applyNumberFormat="1" applyFont="1">
      <alignment vertical="center"/>
    </xf>
    <xf numFmtId="49" fontId="4" fillId="0" borderId="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/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180" fontId="4" fillId="0" borderId="7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horizontal="center" vertical="center"/>
    </xf>
    <xf numFmtId="181" fontId="4" fillId="0" borderId="7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/>
    <xf numFmtId="176" fontId="4" fillId="0" borderId="11" xfId="0" applyNumberFormat="1" applyFont="1" applyFill="1" applyBorder="1">
      <alignment vertical="center"/>
    </xf>
    <xf numFmtId="176" fontId="4" fillId="0" borderId="12" xfId="0" applyNumberFormat="1" applyFont="1" applyFill="1" applyBorder="1">
      <alignment vertical="center"/>
    </xf>
    <xf numFmtId="180" fontId="4" fillId="0" borderId="13" xfId="0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vertical="center"/>
    </xf>
    <xf numFmtId="181" fontId="4" fillId="0" borderId="13" xfId="0" applyNumberFormat="1" applyFont="1" applyFill="1" applyBorder="1" applyAlignment="1">
      <alignment horizontal="right" vertical="center"/>
    </xf>
    <xf numFmtId="178" fontId="4" fillId="0" borderId="14" xfId="0" applyNumberFormat="1" applyFont="1" applyFill="1" applyBorder="1" applyAlignment="1">
      <alignment vertical="center"/>
    </xf>
    <xf numFmtId="180" fontId="4" fillId="0" borderId="15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180" fontId="4" fillId="0" borderId="13" xfId="0" applyNumberFormat="1" applyFont="1" applyFill="1" applyBorder="1">
      <alignment vertical="center"/>
    </xf>
    <xf numFmtId="179" fontId="4" fillId="0" borderId="11" xfId="0" applyNumberFormat="1" applyFont="1" applyFill="1" applyBorder="1">
      <alignment vertical="center"/>
    </xf>
    <xf numFmtId="179" fontId="4" fillId="0" borderId="14" xfId="0" applyNumberFormat="1" applyFont="1" applyFill="1" applyBorder="1">
      <alignment vertical="center"/>
    </xf>
    <xf numFmtId="176" fontId="4" fillId="0" borderId="16" xfId="0" applyNumberFormat="1" applyFont="1" applyFill="1" applyBorder="1">
      <alignment vertical="center"/>
    </xf>
    <xf numFmtId="176" fontId="4" fillId="0" borderId="19" xfId="0" applyNumberFormat="1" applyFont="1" applyFill="1" applyBorder="1">
      <alignment vertical="center"/>
    </xf>
    <xf numFmtId="180" fontId="4" fillId="0" borderId="15" xfId="0" applyNumberFormat="1" applyFont="1" applyFill="1" applyBorder="1">
      <alignment vertical="center"/>
    </xf>
    <xf numFmtId="179" fontId="4" fillId="0" borderId="16" xfId="0" applyNumberFormat="1" applyFont="1" applyFill="1" applyBorder="1">
      <alignment vertical="center"/>
    </xf>
    <xf numFmtId="181" fontId="4" fillId="0" borderId="15" xfId="0" applyNumberFormat="1" applyFont="1" applyFill="1" applyBorder="1" applyAlignment="1">
      <alignment horizontal="right" vertical="center"/>
    </xf>
    <xf numFmtId="179" fontId="4" fillId="0" borderId="17" xfId="0" applyNumberFormat="1" applyFont="1" applyFill="1" applyBorder="1">
      <alignment vertical="center"/>
    </xf>
    <xf numFmtId="176" fontId="4" fillId="0" borderId="20" xfId="0" applyNumberFormat="1" applyFont="1" applyFill="1" applyBorder="1" applyAlignment="1"/>
    <xf numFmtId="176" fontId="4" fillId="0" borderId="21" xfId="0" applyNumberFormat="1" applyFont="1" applyFill="1" applyBorder="1">
      <alignment vertical="center"/>
    </xf>
    <xf numFmtId="180" fontId="4" fillId="0" borderId="22" xfId="0" applyNumberFormat="1" applyFont="1" applyFill="1" applyBorder="1">
      <alignment vertical="center"/>
    </xf>
    <xf numFmtId="179" fontId="4" fillId="0" borderId="23" xfId="0" applyNumberFormat="1" applyFont="1" applyFill="1" applyBorder="1">
      <alignment vertical="center"/>
    </xf>
    <xf numFmtId="181" fontId="4" fillId="0" borderId="22" xfId="0" applyNumberFormat="1" applyFont="1" applyFill="1" applyBorder="1" applyAlignment="1">
      <alignment horizontal="right" vertical="center"/>
    </xf>
    <xf numFmtId="179" fontId="4" fillId="0" borderId="24" xfId="0" applyNumberFormat="1" applyFont="1" applyFill="1" applyBorder="1">
      <alignment vertical="center"/>
    </xf>
    <xf numFmtId="176" fontId="4" fillId="0" borderId="23" xfId="0" applyNumberFormat="1" applyFont="1" applyFill="1" applyBorder="1">
      <alignment vertical="center"/>
    </xf>
    <xf numFmtId="176" fontId="4" fillId="2" borderId="19" xfId="0" applyNumberFormat="1" applyFont="1" applyFill="1" applyBorder="1">
      <alignment vertical="center"/>
    </xf>
    <xf numFmtId="180" fontId="4" fillId="2" borderId="15" xfId="0" applyNumberFormat="1" applyFont="1" applyFill="1" applyBorder="1">
      <alignment vertical="center"/>
    </xf>
    <xf numFmtId="179" fontId="4" fillId="2" borderId="16" xfId="0" applyNumberFormat="1" applyFont="1" applyFill="1" applyBorder="1">
      <alignment vertical="center"/>
    </xf>
    <xf numFmtId="181" fontId="4" fillId="2" borderId="15" xfId="0" applyNumberFormat="1" applyFont="1" applyFill="1" applyBorder="1" applyAlignment="1">
      <alignment horizontal="right" vertical="center"/>
    </xf>
    <xf numFmtId="180" fontId="4" fillId="2" borderId="15" xfId="0" applyNumberFormat="1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/>
    <xf numFmtId="176" fontId="4" fillId="2" borderId="11" xfId="0" applyNumberFormat="1" applyFont="1" applyFill="1" applyBorder="1">
      <alignment vertical="center"/>
    </xf>
    <xf numFmtId="176" fontId="4" fillId="2" borderId="12" xfId="0" applyNumberFormat="1" applyFont="1" applyFill="1" applyBorder="1">
      <alignment vertical="center"/>
    </xf>
    <xf numFmtId="180" fontId="4" fillId="2" borderId="13" xfId="0" applyNumberFormat="1" applyFont="1" applyFill="1" applyBorder="1" applyAlignment="1">
      <alignment vertical="center"/>
    </xf>
    <xf numFmtId="181" fontId="4" fillId="2" borderId="13" xfId="0" applyNumberFormat="1" applyFont="1" applyFill="1" applyBorder="1" applyAlignment="1">
      <alignment horizontal="right" vertical="center"/>
    </xf>
    <xf numFmtId="180" fontId="4" fillId="2" borderId="13" xfId="0" applyNumberFormat="1" applyFont="1" applyFill="1" applyBorder="1">
      <alignment vertical="center"/>
    </xf>
    <xf numFmtId="179" fontId="4" fillId="2" borderId="11" xfId="0" applyNumberFormat="1" applyFont="1" applyFill="1" applyBorder="1">
      <alignment vertical="center"/>
    </xf>
    <xf numFmtId="176" fontId="7" fillId="2" borderId="25" xfId="0" applyNumberFormat="1" applyFont="1" applyFill="1" applyBorder="1" applyAlignment="1"/>
    <xf numFmtId="180" fontId="4" fillId="0" borderId="22" xfId="0" applyNumberFormat="1" applyFont="1" applyFill="1" applyBorder="1" applyAlignment="1">
      <alignment vertical="center"/>
    </xf>
    <xf numFmtId="177" fontId="3" fillId="0" borderId="0" xfId="1" applyNumberFormat="1" applyFont="1">
      <alignment vertical="center"/>
    </xf>
    <xf numFmtId="179" fontId="4" fillId="2" borderId="26" xfId="0" applyNumberFormat="1" applyFont="1" applyFill="1" applyBorder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76" fontId="8" fillId="2" borderId="16" xfId="0" applyNumberFormat="1" applyFont="1" applyFill="1" applyBorder="1">
      <alignment vertical="center"/>
    </xf>
    <xf numFmtId="176" fontId="4" fillId="0" borderId="25" xfId="0" applyNumberFormat="1" applyFont="1" applyFill="1" applyBorder="1" applyAlignment="1"/>
    <xf numFmtId="179" fontId="4" fillId="0" borderId="1" xfId="0" applyNumberFormat="1" applyFont="1" applyFill="1" applyBorder="1">
      <alignment vertical="center"/>
    </xf>
    <xf numFmtId="176" fontId="4" fillId="2" borderId="25" xfId="0" applyNumberFormat="1" applyFont="1" applyFill="1" applyBorder="1" applyAlignment="1"/>
    <xf numFmtId="176" fontId="4" fillId="2" borderId="16" xfId="0" applyNumberFormat="1" applyFont="1" applyFill="1" applyBorder="1">
      <alignment vertical="center"/>
    </xf>
    <xf numFmtId="180" fontId="3" fillId="0" borderId="0" xfId="0" applyNumberFormat="1" applyFont="1">
      <alignment vertical="center"/>
    </xf>
    <xf numFmtId="0" fontId="4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6" fontId="4" fillId="2" borderId="10" xfId="0" applyNumberFormat="1" applyFont="1" applyFill="1" applyBorder="1" applyAlignment="1">
      <alignment horizontal="center" vertical="center"/>
    </xf>
    <xf numFmtId="184" fontId="4" fillId="2" borderId="13" xfId="2" applyNumberFormat="1" applyFont="1" applyFill="1" applyBorder="1">
      <alignment vertical="center"/>
    </xf>
    <xf numFmtId="184" fontId="4" fillId="2" borderId="13" xfId="2" applyNumberFormat="1" applyFont="1" applyFill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2" borderId="27" xfId="0" applyFont="1" applyFill="1" applyBorder="1" applyAlignment="1">
      <alignment horizontal="right"/>
    </xf>
    <xf numFmtId="0" fontId="7" fillId="2" borderId="28" xfId="0" applyFont="1" applyFill="1" applyBorder="1" applyAlignment="1"/>
    <xf numFmtId="0" fontId="7" fillId="2" borderId="26" xfId="0" applyFont="1" applyFill="1" applyBorder="1" applyAlignment="1">
      <alignment horizontal="right"/>
    </xf>
    <xf numFmtId="0" fontId="7" fillId="2" borderId="29" xfId="0" applyFont="1" applyFill="1" applyBorder="1" applyAlignment="1">
      <alignment horizontal="right"/>
    </xf>
    <xf numFmtId="0" fontId="7" fillId="2" borderId="30" xfId="0" applyFont="1" applyFill="1" applyBorder="1" applyAlignment="1">
      <alignment horizontal="right"/>
    </xf>
    <xf numFmtId="181" fontId="7" fillId="2" borderId="3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4" fillId="0" borderId="31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184" fontId="3" fillId="0" borderId="0" xfId="2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33" xfId="0" applyFont="1" applyBorder="1" applyAlignment="1">
      <alignment horizontal="right" vertical="center"/>
    </xf>
    <xf numFmtId="0" fontId="7" fillId="0" borderId="27" xfId="0" applyFont="1" applyFill="1" applyBorder="1" applyAlignment="1">
      <alignment horizontal="right"/>
    </xf>
    <xf numFmtId="0" fontId="7" fillId="0" borderId="28" xfId="0" applyFont="1" applyFill="1" applyBorder="1" applyAlignment="1"/>
    <xf numFmtId="0" fontId="7" fillId="0" borderId="26" xfId="0" applyFont="1" applyFill="1" applyBorder="1" applyAlignment="1">
      <alignment horizontal="right"/>
    </xf>
    <xf numFmtId="0" fontId="7" fillId="0" borderId="29" xfId="0" applyFont="1" applyFill="1" applyBorder="1" applyAlignment="1">
      <alignment horizontal="right"/>
    </xf>
    <xf numFmtId="0" fontId="7" fillId="0" borderId="30" xfId="0" applyFont="1" applyFill="1" applyBorder="1" applyAlignment="1">
      <alignment horizontal="right"/>
    </xf>
    <xf numFmtId="181" fontId="7" fillId="0" borderId="30" xfId="0" applyNumberFormat="1" applyFont="1" applyFill="1" applyBorder="1" applyAlignment="1">
      <alignment horizontal="right"/>
    </xf>
    <xf numFmtId="178" fontId="4" fillId="0" borderId="5" xfId="0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176" fontId="13" fillId="0" borderId="28" xfId="0" applyNumberFormat="1" applyFont="1" applyFill="1" applyBorder="1" applyAlignment="1">
      <alignment horizontal="left" vertical="center"/>
    </xf>
    <xf numFmtId="176" fontId="4" fillId="0" borderId="26" xfId="0" applyNumberFormat="1" applyFont="1" applyFill="1" applyBorder="1">
      <alignment vertical="center"/>
    </xf>
    <xf numFmtId="176" fontId="4" fillId="0" borderId="29" xfId="0" applyNumberFormat="1" applyFont="1" applyFill="1" applyBorder="1">
      <alignment vertical="center"/>
    </xf>
    <xf numFmtId="180" fontId="4" fillId="0" borderId="30" xfId="0" applyNumberFormat="1" applyFont="1" applyFill="1" applyBorder="1">
      <alignment vertical="center"/>
    </xf>
    <xf numFmtId="179" fontId="4" fillId="0" borderId="26" xfId="0" applyNumberFormat="1" applyFont="1" applyFill="1" applyBorder="1">
      <alignment vertical="center"/>
    </xf>
    <xf numFmtId="181" fontId="4" fillId="0" borderId="30" xfId="0" applyNumberFormat="1" applyFont="1" applyFill="1" applyBorder="1" applyAlignment="1">
      <alignment horizontal="right" vertical="center"/>
    </xf>
    <xf numFmtId="180" fontId="4" fillId="0" borderId="30" xfId="0" applyNumberFormat="1" applyFont="1" applyFill="1" applyBorder="1" applyAlignment="1">
      <alignment vertical="center"/>
    </xf>
    <xf numFmtId="180" fontId="4" fillId="0" borderId="7" xfId="0" applyNumberFormat="1" applyFont="1" applyFill="1" applyBorder="1">
      <alignment vertical="center"/>
    </xf>
    <xf numFmtId="179" fontId="4" fillId="0" borderId="5" xfId="0" applyNumberFormat="1" applyFont="1" applyFill="1" applyBorder="1">
      <alignment vertical="center"/>
    </xf>
    <xf numFmtId="49" fontId="4" fillId="2" borderId="18" xfId="0" applyNumberFormat="1" applyFont="1" applyFill="1" applyBorder="1" applyAlignment="1">
      <alignment horizontal="right" vertical="center"/>
    </xf>
    <xf numFmtId="0" fontId="4" fillId="0" borderId="38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39" xfId="0" applyFont="1" applyBorder="1" applyAlignment="1">
      <alignment horizontal="center" vertical="center" wrapText="1"/>
    </xf>
    <xf numFmtId="180" fontId="4" fillId="0" borderId="11" xfId="0" applyNumberFormat="1" applyFont="1" applyFill="1" applyBorder="1">
      <alignment vertical="center"/>
    </xf>
    <xf numFmtId="180" fontId="4" fillId="0" borderId="16" xfId="0" applyNumberFormat="1" applyFont="1" applyFill="1" applyBorder="1">
      <alignment vertical="center"/>
    </xf>
    <xf numFmtId="0" fontId="4" fillId="0" borderId="41" xfId="0" applyFont="1" applyBorder="1" applyAlignment="1">
      <alignment horizontal="center" vertical="center" wrapText="1"/>
    </xf>
    <xf numFmtId="176" fontId="4" fillId="0" borderId="7" xfId="0" applyNumberFormat="1" applyFont="1" applyFill="1" applyBorder="1">
      <alignment vertical="center"/>
    </xf>
    <xf numFmtId="176" fontId="4" fillId="0" borderId="13" xfId="0" applyNumberFormat="1" applyFont="1" applyFill="1" applyBorder="1">
      <alignment vertical="center"/>
    </xf>
    <xf numFmtId="176" fontId="4" fillId="0" borderId="30" xfId="0" applyNumberFormat="1" applyFont="1" applyFill="1" applyBorder="1">
      <alignment vertical="center"/>
    </xf>
    <xf numFmtId="0" fontId="7" fillId="0" borderId="45" xfId="0" applyFont="1" applyFill="1" applyBorder="1" applyAlignment="1">
      <alignment horizontal="right"/>
    </xf>
    <xf numFmtId="176" fontId="8" fillId="0" borderId="6" xfId="0" applyNumberFormat="1" applyFont="1" applyFill="1" applyBorder="1">
      <alignment vertical="center"/>
    </xf>
    <xf numFmtId="49" fontId="4" fillId="0" borderId="9" xfId="0" applyNumberFormat="1" applyFont="1" applyFill="1" applyBorder="1" applyAlignment="1">
      <alignment horizontal="right" vertical="center" wrapText="1"/>
    </xf>
    <xf numFmtId="10" fontId="3" fillId="0" borderId="0" xfId="1" applyNumberFormat="1" applyFont="1">
      <alignment vertical="center"/>
    </xf>
    <xf numFmtId="176" fontId="8" fillId="0" borderId="23" xfId="0" applyNumberFormat="1" applyFont="1" applyFill="1" applyBorder="1">
      <alignment vertical="center"/>
    </xf>
    <xf numFmtId="176" fontId="8" fillId="0" borderId="21" xfId="0" applyNumberFormat="1" applyFont="1" applyFill="1" applyBorder="1">
      <alignment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83" fontId="4" fillId="2" borderId="7" xfId="0" applyNumberFormat="1" applyFont="1" applyFill="1" applyBorder="1" applyAlignment="1">
      <alignment horizontal="right" vertical="center" wrapText="1"/>
    </xf>
    <xf numFmtId="183" fontId="4" fillId="2" borderId="5" xfId="0" applyNumberFormat="1" applyFont="1" applyFill="1" applyBorder="1" applyAlignment="1">
      <alignment horizontal="right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81" fontId="4" fillId="2" borderId="15" xfId="0" applyNumberFormat="1" applyFont="1" applyFill="1" applyBorder="1" applyAlignment="1">
      <alignment vertical="center"/>
    </xf>
    <xf numFmtId="181" fontId="4" fillId="2" borderId="7" xfId="0" applyNumberFormat="1" applyFont="1" applyFill="1" applyBorder="1" applyAlignment="1">
      <alignment vertical="center"/>
    </xf>
    <xf numFmtId="182" fontId="4" fillId="2" borderId="4" xfId="0" applyNumberFormat="1" applyFont="1" applyFill="1" applyBorder="1" applyAlignment="1">
      <alignment vertical="center" wrapText="1"/>
    </xf>
    <xf numFmtId="182" fontId="4" fillId="2" borderId="5" xfId="0" applyNumberFormat="1" applyFont="1" applyFill="1" applyBorder="1" applyAlignment="1">
      <alignment vertical="center" wrapTex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right" vertical="center"/>
    </xf>
    <xf numFmtId="0" fontId="4" fillId="0" borderId="41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 shrinkToFit="1"/>
    </xf>
    <xf numFmtId="176" fontId="4" fillId="2" borderId="19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 shrinkToFit="1"/>
    </xf>
    <xf numFmtId="49" fontId="4" fillId="0" borderId="27" xfId="0" applyNumberFormat="1" applyFont="1" applyFill="1" applyBorder="1" applyAlignment="1">
      <alignment horizontal="right" vertical="center" wrapText="1"/>
    </xf>
    <xf numFmtId="49" fontId="4" fillId="0" borderId="34" xfId="0" applyNumberFormat="1" applyFont="1" applyFill="1" applyBorder="1" applyAlignment="1">
      <alignment horizontal="right" vertical="center"/>
    </xf>
    <xf numFmtId="49" fontId="4" fillId="2" borderId="18" xfId="0" applyNumberFormat="1" applyFont="1" applyFill="1" applyBorder="1" applyAlignment="1">
      <alignment horizontal="right" vertical="center"/>
    </xf>
    <xf numFmtId="49" fontId="4" fillId="2" borderId="27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664253187987491E-2"/>
          <c:y val="7.1686734236095118E-2"/>
          <c:w val="0.92850542694115235"/>
          <c:h val="0.78593350501705528"/>
        </c:manualLayout>
      </c:layout>
      <c:barChart>
        <c:barDir val="col"/>
        <c:grouping val="stacked"/>
        <c:varyColors val="0"/>
        <c:ser>
          <c:idx val="1"/>
          <c:order val="0"/>
          <c:tx>
            <c:v>府税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グラフ用!$C$11:$C$44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(グラフ用!$H$11:$H$42,グラフ用!$H$44)</c:f>
              <c:numCache>
                <c:formatCode>#,##0_ </c:formatCode>
                <c:ptCount val="33"/>
                <c:pt idx="0">
                  <c:v>14075.3</c:v>
                </c:pt>
                <c:pt idx="1">
                  <c:v>14731.2</c:v>
                </c:pt>
                <c:pt idx="2">
                  <c:v>14508.3</c:v>
                </c:pt>
                <c:pt idx="3">
                  <c:v>12757.3</c:v>
                </c:pt>
                <c:pt idx="4">
                  <c:v>11369.4</c:v>
                </c:pt>
                <c:pt idx="5">
                  <c:v>10975.9</c:v>
                </c:pt>
                <c:pt idx="6">
                  <c:v>10929.8</c:v>
                </c:pt>
                <c:pt idx="7">
                  <c:v>11548.7</c:v>
                </c:pt>
                <c:pt idx="8">
                  <c:v>11815.7</c:v>
                </c:pt>
                <c:pt idx="9">
                  <c:v>11870.1</c:v>
                </c:pt>
                <c:pt idx="10">
                  <c:v>11602.7</c:v>
                </c:pt>
                <c:pt idx="11">
                  <c:v>11964.2</c:v>
                </c:pt>
                <c:pt idx="12">
                  <c:v>12192.5</c:v>
                </c:pt>
                <c:pt idx="13">
                  <c:v>10826.4</c:v>
                </c:pt>
                <c:pt idx="14">
                  <c:v>10751.9</c:v>
                </c:pt>
                <c:pt idx="15">
                  <c:v>11517</c:v>
                </c:pt>
                <c:pt idx="16">
                  <c:v>11952</c:v>
                </c:pt>
                <c:pt idx="17">
                  <c:v>12805.6</c:v>
                </c:pt>
                <c:pt idx="18">
                  <c:v>14260.2</c:v>
                </c:pt>
                <c:pt idx="19">
                  <c:v>13567.3</c:v>
                </c:pt>
                <c:pt idx="20">
                  <c:v>10946.3</c:v>
                </c:pt>
                <c:pt idx="21">
                  <c:v>10657</c:v>
                </c:pt>
                <c:pt idx="22">
                  <c:v>10427</c:v>
                </c:pt>
                <c:pt idx="23">
                  <c:v>10696</c:v>
                </c:pt>
                <c:pt idx="24">
                  <c:v>11171</c:v>
                </c:pt>
                <c:pt idx="25">
                  <c:v>12021</c:v>
                </c:pt>
                <c:pt idx="26">
                  <c:v>14276</c:v>
                </c:pt>
                <c:pt idx="27">
                  <c:v>14158.8</c:v>
                </c:pt>
                <c:pt idx="28">
                  <c:v>14998.5</c:v>
                </c:pt>
                <c:pt idx="29">
                  <c:v>12778.3</c:v>
                </c:pt>
                <c:pt idx="30">
                  <c:v>13039</c:v>
                </c:pt>
                <c:pt idx="31">
                  <c:v>12813</c:v>
                </c:pt>
                <c:pt idx="32">
                  <c:v>13960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F-4AA1-AD8B-EB63A5FD97D1}"/>
            </c:ext>
          </c:extLst>
        </c:ser>
        <c:ser>
          <c:idx val="2"/>
          <c:order val="1"/>
          <c:tx>
            <c:v>地方交付税</c:v>
          </c:tx>
          <c:spPr>
            <a:pattFill prst="wave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val="FF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グラフ用!$C$11:$C$44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(グラフ用!$M$11:$M$42,グラフ用!$M$44)</c:f>
              <c:numCache>
                <c:formatCode>#,##0_ 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272.10000000000002</c:v>
                </c:pt>
                <c:pt idx="5">
                  <c:v>390.5</c:v>
                </c:pt>
                <c:pt idx="6">
                  <c:v>607</c:v>
                </c:pt>
                <c:pt idx="7">
                  <c:v>809</c:v>
                </c:pt>
                <c:pt idx="8">
                  <c:v>578.20000000000005</c:v>
                </c:pt>
                <c:pt idx="9">
                  <c:v>1005.91</c:v>
                </c:pt>
                <c:pt idx="10">
                  <c:v>3050.16</c:v>
                </c:pt>
                <c:pt idx="11">
                  <c:v>3149.56</c:v>
                </c:pt>
                <c:pt idx="12">
                  <c:v>2965</c:v>
                </c:pt>
                <c:pt idx="13">
                  <c:v>3391</c:v>
                </c:pt>
                <c:pt idx="14">
                  <c:v>3068</c:v>
                </c:pt>
                <c:pt idx="15">
                  <c:v>2832</c:v>
                </c:pt>
                <c:pt idx="16">
                  <c:v>2790</c:v>
                </c:pt>
                <c:pt idx="17">
                  <c:v>2463</c:v>
                </c:pt>
                <c:pt idx="18">
                  <c:v>1789</c:v>
                </c:pt>
                <c:pt idx="19">
                  <c:v>1798</c:v>
                </c:pt>
                <c:pt idx="20">
                  <c:v>2912</c:v>
                </c:pt>
                <c:pt idx="21">
                  <c:v>2995</c:v>
                </c:pt>
                <c:pt idx="22">
                  <c:v>2973</c:v>
                </c:pt>
                <c:pt idx="23">
                  <c:v>2844</c:v>
                </c:pt>
                <c:pt idx="24">
                  <c:v>2844</c:v>
                </c:pt>
                <c:pt idx="25">
                  <c:v>2764</c:v>
                </c:pt>
                <c:pt idx="26">
                  <c:v>2826</c:v>
                </c:pt>
                <c:pt idx="27">
                  <c:v>2763.7</c:v>
                </c:pt>
                <c:pt idx="28">
                  <c:v>2447.6999999999998</c:v>
                </c:pt>
                <c:pt idx="29">
                  <c:v>2359.6999999999998</c:v>
                </c:pt>
                <c:pt idx="30">
                  <c:v>2478</c:v>
                </c:pt>
                <c:pt idx="31">
                  <c:v>2594</c:v>
                </c:pt>
                <c:pt idx="32">
                  <c:v>3804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F-4AA1-AD8B-EB63A5FD97D1}"/>
            </c:ext>
          </c:extLst>
        </c:ser>
        <c:ser>
          <c:idx val="3"/>
          <c:order val="2"/>
          <c:tx>
            <c:v>国庫支出金</c:v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グラフ用!$C$11:$C$44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(グラフ用!$R$11:$R$42,グラフ用!$R$44)</c:f>
              <c:numCache>
                <c:formatCode>#,##0_ </c:formatCode>
                <c:ptCount val="33"/>
                <c:pt idx="0">
                  <c:v>2780.4</c:v>
                </c:pt>
                <c:pt idx="1">
                  <c:v>2951.1</c:v>
                </c:pt>
                <c:pt idx="2">
                  <c:v>3037.5</c:v>
                </c:pt>
                <c:pt idx="3">
                  <c:v>3556.9</c:v>
                </c:pt>
                <c:pt idx="4">
                  <c:v>4089.2</c:v>
                </c:pt>
                <c:pt idx="5">
                  <c:v>3706</c:v>
                </c:pt>
                <c:pt idx="6">
                  <c:v>4270.5</c:v>
                </c:pt>
                <c:pt idx="7">
                  <c:v>4308.8</c:v>
                </c:pt>
                <c:pt idx="8">
                  <c:v>4170.7</c:v>
                </c:pt>
                <c:pt idx="9">
                  <c:v>4469.8</c:v>
                </c:pt>
                <c:pt idx="10">
                  <c:v>4363.1000000000004</c:v>
                </c:pt>
                <c:pt idx="11">
                  <c:v>4210.8999999999996</c:v>
                </c:pt>
                <c:pt idx="12">
                  <c:v>4291.8</c:v>
                </c:pt>
                <c:pt idx="13">
                  <c:v>3789.2</c:v>
                </c:pt>
                <c:pt idx="14">
                  <c:v>3507.3</c:v>
                </c:pt>
                <c:pt idx="15">
                  <c:v>3369.4</c:v>
                </c:pt>
                <c:pt idx="16">
                  <c:v>2928.1</c:v>
                </c:pt>
                <c:pt idx="17">
                  <c:v>2518.5</c:v>
                </c:pt>
                <c:pt idx="18">
                  <c:v>2351.1</c:v>
                </c:pt>
                <c:pt idx="19">
                  <c:v>2485.6</c:v>
                </c:pt>
                <c:pt idx="20">
                  <c:v>3891.4</c:v>
                </c:pt>
                <c:pt idx="21">
                  <c:v>2868</c:v>
                </c:pt>
                <c:pt idx="22">
                  <c:v>2484</c:v>
                </c:pt>
                <c:pt idx="23">
                  <c:v>2418</c:v>
                </c:pt>
                <c:pt idx="24">
                  <c:v>2545</c:v>
                </c:pt>
                <c:pt idx="25">
                  <c:v>2334</c:v>
                </c:pt>
                <c:pt idx="26">
                  <c:v>2323</c:v>
                </c:pt>
                <c:pt idx="27">
                  <c:v>2371.3000000000002</c:v>
                </c:pt>
                <c:pt idx="28">
                  <c:v>2049.1</c:v>
                </c:pt>
                <c:pt idx="29">
                  <c:v>1850.4</c:v>
                </c:pt>
                <c:pt idx="30">
                  <c:v>1923</c:v>
                </c:pt>
                <c:pt idx="31">
                  <c:v>6982</c:v>
                </c:pt>
                <c:pt idx="32">
                  <c:v>13607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AF-4AA1-AD8B-EB63A5FD97D1}"/>
            </c:ext>
          </c:extLst>
        </c:ser>
        <c:ser>
          <c:idx val="4"/>
          <c:order val="3"/>
          <c:tx>
            <c:v>府債</c:v>
          </c:tx>
          <c:spPr>
            <a:pattFill prst="ltHorz">
              <a:fgClr>
                <a:srgbClr val="F7964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グラフ用!$C$11:$C$44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(グラフ用!$W$11:$W$42,グラフ用!$W$44)</c:f>
              <c:numCache>
                <c:formatCode>#,##0_ </c:formatCode>
                <c:ptCount val="33"/>
                <c:pt idx="0">
                  <c:v>986.5</c:v>
                </c:pt>
                <c:pt idx="1">
                  <c:v>1106.8</c:v>
                </c:pt>
                <c:pt idx="2">
                  <c:v>1085.3</c:v>
                </c:pt>
                <c:pt idx="3">
                  <c:v>2866.1</c:v>
                </c:pt>
                <c:pt idx="4">
                  <c:v>4405.1000000000004</c:v>
                </c:pt>
                <c:pt idx="5">
                  <c:v>4086.1</c:v>
                </c:pt>
                <c:pt idx="6">
                  <c:v>5538.7</c:v>
                </c:pt>
                <c:pt idx="7">
                  <c:v>3893.2</c:v>
                </c:pt>
                <c:pt idx="8">
                  <c:v>3829.8</c:v>
                </c:pt>
                <c:pt idx="9">
                  <c:v>3523.1</c:v>
                </c:pt>
                <c:pt idx="10">
                  <c:v>3282</c:v>
                </c:pt>
                <c:pt idx="11">
                  <c:v>3244.6</c:v>
                </c:pt>
                <c:pt idx="12">
                  <c:v>3319.8</c:v>
                </c:pt>
                <c:pt idx="13">
                  <c:v>3149.3</c:v>
                </c:pt>
                <c:pt idx="14">
                  <c:v>3343</c:v>
                </c:pt>
                <c:pt idx="15">
                  <c:v>2883</c:v>
                </c:pt>
                <c:pt idx="16">
                  <c:v>2153.6</c:v>
                </c:pt>
                <c:pt idx="17">
                  <c:v>2211.6</c:v>
                </c:pt>
                <c:pt idx="18">
                  <c:v>2476.4</c:v>
                </c:pt>
                <c:pt idx="19">
                  <c:v>2736.4</c:v>
                </c:pt>
                <c:pt idx="20">
                  <c:v>3618.2</c:v>
                </c:pt>
                <c:pt idx="21">
                  <c:v>4044</c:v>
                </c:pt>
                <c:pt idx="22">
                  <c:v>3881</c:v>
                </c:pt>
                <c:pt idx="23">
                  <c:v>3925</c:v>
                </c:pt>
                <c:pt idx="24">
                  <c:v>3781</c:v>
                </c:pt>
                <c:pt idx="25">
                  <c:v>3379</c:v>
                </c:pt>
                <c:pt idx="26">
                  <c:v>2757</c:v>
                </c:pt>
                <c:pt idx="27">
                  <c:v>2939.2</c:v>
                </c:pt>
                <c:pt idx="28">
                  <c:v>2404.1</c:v>
                </c:pt>
                <c:pt idx="29">
                  <c:v>2413</c:v>
                </c:pt>
                <c:pt idx="30">
                  <c:v>2314</c:v>
                </c:pt>
                <c:pt idx="31">
                  <c:v>3087</c:v>
                </c:pt>
                <c:pt idx="32">
                  <c:v>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AF-4AA1-AD8B-EB63A5FD97D1}"/>
            </c:ext>
          </c:extLst>
        </c:ser>
        <c:ser>
          <c:idx val="0"/>
          <c:order val="4"/>
          <c:tx>
            <c:v>その他</c:v>
          </c:tx>
          <c:spPr>
            <a:pattFill prst="pct10">
              <a:fgClr>
                <a:schemeClr val="accent2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グラフ用!$C$11:$C$44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(グラフ用!$AC$11:$AC$42,グラフ用!$AC$44)</c:f>
              <c:numCache>
                <c:formatCode>#,##0_ </c:formatCode>
                <c:ptCount val="33"/>
                <c:pt idx="0">
                  <c:v>3406.0999999999985</c:v>
                </c:pt>
                <c:pt idx="1">
                  <c:v>3915.6000000000022</c:v>
                </c:pt>
                <c:pt idx="2">
                  <c:v>4289.5</c:v>
                </c:pt>
                <c:pt idx="3">
                  <c:v>4751.4000000000015</c:v>
                </c:pt>
                <c:pt idx="4">
                  <c:v>5467.6999999999971</c:v>
                </c:pt>
                <c:pt idx="5">
                  <c:v>6310.0999999999985</c:v>
                </c:pt>
                <c:pt idx="6">
                  <c:v>5822.4000000000015</c:v>
                </c:pt>
                <c:pt idx="7">
                  <c:v>4803.3999999999978</c:v>
                </c:pt>
                <c:pt idx="8">
                  <c:v>4929.6999999999971</c:v>
                </c:pt>
                <c:pt idx="9">
                  <c:v>7535.8899999999994</c:v>
                </c:pt>
                <c:pt idx="10">
                  <c:v>6666.0400000000009</c:v>
                </c:pt>
                <c:pt idx="11">
                  <c:v>6129.9400000000023</c:v>
                </c:pt>
                <c:pt idx="12">
                  <c:v>7145.2000000000007</c:v>
                </c:pt>
                <c:pt idx="13">
                  <c:v>8726.0000000000036</c:v>
                </c:pt>
                <c:pt idx="14">
                  <c:v>8339.8999999999978</c:v>
                </c:pt>
                <c:pt idx="15">
                  <c:v>9080.7999999999993</c:v>
                </c:pt>
                <c:pt idx="16">
                  <c:v>9443.6000000000022</c:v>
                </c:pt>
                <c:pt idx="17">
                  <c:v>11137.800000000003</c:v>
                </c:pt>
                <c:pt idx="18">
                  <c:v>9695.7999999999993</c:v>
                </c:pt>
                <c:pt idx="19">
                  <c:v>8703.6000000000022</c:v>
                </c:pt>
                <c:pt idx="20">
                  <c:v>10692.099999999999</c:v>
                </c:pt>
                <c:pt idx="21">
                  <c:v>12016</c:v>
                </c:pt>
                <c:pt idx="22">
                  <c:v>10795</c:v>
                </c:pt>
                <c:pt idx="23">
                  <c:v>9249</c:v>
                </c:pt>
                <c:pt idx="24">
                  <c:v>9025</c:v>
                </c:pt>
                <c:pt idx="25">
                  <c:v>9317</c:v>
                </c:pt>
                <c:pt idx="26">
                  <c:v>9773</c:v>
                </c:pt>
                <c:pt idx="27">
                  <c:v>8468</c:v>
                </c:pt>
                <c:pt idx="28">
                  <c:v>8219.6000000000022</c:v>
                </c:pt>
                <c:pt idx="29">
                  <c:v>5229.5999999999985</c:v>
                </c:pt>
                <c:pt idx="30">
                  <c:v>5057</c:v>
                </c:pt>
                <c:pt idx="31">
                  <c:v>11359</c:v>
                </c:pt>
                <c:pt idx="32">
                  <c:v>10648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F-4AA1-AD8B-EB63A5FD9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1047215"/>
        <c:axId val="1"/>
      </c:barChart>
      <c:catAx>
        <c:axId val="41104721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3.2538616288783115E-2"/>
              <c:y val="1.496712748040045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047215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83874332092669"/>
          <c:y val="0.9273246300238529"/>
          <c:w val="0.77741230086352198"/>
          <c:h val="5.91751519659391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19050</xdr:rowOff>
    </xdr:from>
    <xdr:to>
      <xdr:col>22</xdr:col>
      <xdr:colOff>419100</xdr:colOff>
      <xdr:row>35</xdr:row>
      <xdr:rowOff>152400</xdr:rowOff>
    </xdr:to>
    <xdr:graphicFrame macro="">
      <xdr:nvGraphicFramePr>
        <xdr:cNvPr id="33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21</xdr:col>
      <xdr:colOff>342900</xdr:colOff>
      <xdr:row>33</xdr:row>
      <xdr:rowOff>56571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9772650" y="6533571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  <xdr:twoCellAnchor>
    <xdr:from>
      <xdr:col>21</xdr:col>
      <xdr:colOff>447675</xdr:colOff>
      <xdr:row>32</xdr:row>
      <xdr:rowOff>76200</xdr:rowOff>
    </xdr:from>
    <xdr:to>
      <xdr:col>23</xdr:col>
      <xdr:colOff>133350</xdr:colOff>
      <xdr:row>33</xdr:row>
      <xdr:rowOff>104775</xdr:rowOff>
    </xdr:to>
    <xdr:sp macro="" textlink="">
      <xdr:nvSpPr>
        <xdr:cNvPr id="2" name="正方形/長方形 1"/>
        <xdr:cNvSpPr/>
      </xdr:nvSpPr>
      <xdr:spPr>
        <a:xfrm>
          <a:off x="9877425" y="6362700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5</xdr:row>
      <xdr:rowOff>9525</xdr:rowOff>
    </xdr:to>
    <xdr:sp macro="" textlink="">
      <xdr:nvSpPr>
        <xdr:cNvPr id="2149" name="Line 1"/>
        <xdr:cNvSpPr>
          <a:spLocks noChangeShapeType="1"/>
        </xdr:cNvSpPr>
      </xdr:nvSpPr>
      <xdr:spPr bwMode="auto">
        <a:xfrm>
          <a:off x="381000" y="542925"/>
          <a:ext cx="72390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5</xdr:row>
      <xdr:rowOff>9525</xdr:rowOff>
    </xdr:to>
    <xdr:sp macro="" textlink="">
      <xdr:nvSpPr>
        <xdr:cNvPr id="5220" name="Line 1"/>
        <xdr:cNvSpPr>
          <a:spLocks noChangeShapeType="1"/>
        </xdr:cNvSpPr>
      </xdr:nvSpPr>
      <xdr:spPr bwMode="auto">
        <a:xfrm>
          <a:off x="381000" y="714375"/>
          <a:ext cx="7239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9525</xdr:colOff>
      <xdr:row>5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609600"/>
          <a:ext cx="72390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tabSelected="1" view="pageBreakPreview" zoomScaleNormal="100" zoomScaleSheetLayoutView="100" workbookViewId="0"/>
  </sheetViews>
  <sheetFormatPr defaultRowHeight="13.5"/>
  <cols>
    <col min="1" max="2" width="2.5" customWidth="1"/>
    <col min="3" max="25" width="6.25" customWidth="1"/>
  </cols>
  <sheetData>
    <row r="1" spans="1:17" s="1" customFormat="1" ht="22.5" customHeight="1"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1" customFormat="1" ht="11.25" customHeight="1">
      <c r="E2" s="73"/>
      <c r="F2" s="73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s="1" customFormat="1" ht="22.5" customHeight="1">
      <c r="A3" s="74"/>
      <c r="C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s="1" customFormat="1" ht="11.25" customHeight="1">
      <c r="E4" s="73"/>
      <c r="F4" s="73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2.5" customHeight="1">
      <c r="B5" s="62" t="s">
        <v>20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7" ht="15" customHeight="1"/>
    <row r="7" spans="1:17" ht="15" customHeight="1"/>
    <row r="8" spans="1:17" ht="15" customHeight="1"/>
    <row r="9" spans="1:17" ht="15" customHeight="1"/>
    <row r="10" spans="1:17" ht="15" customHeight="1"/>
    <row r="11" spans="1:17" ht="15" customHeight="1"/>
    <row r="12" spans="1:17" ht="15" customHeight="1"/>
    <row r="13" spans="1:17" ht="15" customHeight="1"/>
    <row r="14" spans="1:17" ht="15" customHeight="1"/>
    <row r="15" spans="1:17" ht="15" customHeight="1"/>
    <row r="16" spans="1:1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</sheetData>
  <sheetProtection algorithmName="SHA-512" hashValue="Rvj7Dww+a+p5FjbeRfwJxT/GO/OeaAxstgeNCQx4Ho+ffSPBrHztmu5G7LSTUicVxzUV2/cw7r5Cdg6b7xqK6g==" saltValue="U9HkYWv3FLrfqUk9PLA99w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9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8"/>
  <sheetViews>
    <sheetView showGridLines="0" view="pageBreakPreview" zoomScaleNormal="100" zoomScaleSheetLayoutView="100" workbookViewId="0"/>
  </sheetViews>
  <sheetFormatPr defaultRowHeight="13.5"/>
  <cols>
    <col min="1" max="1" width="2" style="1" customWidth="1"/>
    <col min="2" max="2" width="2.375" style="1" customWidth="1"/>
    <col min="3" max="3" width="9.375" style="1" bestFit="1" customWidth="1"/>
    <col min="4" max="4" width="1.625" style="1" customWidth="1"/>
    <col min="5" max="5" width="10.625" style="1" customWidth="1"/>
    <col min="6" max="6" width="9.875" style="1" customWidth="1"/>
    <col min="7" max="7" width="1" style="1" customWidth="1"/>
    <col min="8" max="8" width="10.5" style="1" bestFit="1" customWidth="1"/>
    <col min="9" max="9" width="8.125" style="1" customWidth="1"/>
    <col min="10" max="10" width="1" style="1" customWidth="1"/>
    <col min="11" max="11" width="9.25" style="1" bestFit="1" customWidth="1"/>
    <col min="12" max="12" width="1" style="1" customWidth="1"/>
    <col min="13" max="13" width="9.25" style="1" bestFit="1" customWidth="1"/>
    <col min="14" max="14" width="8.125" style="1" customWidth="1"/>
    <col min="15" max="15" width="0.875" style="1" customWidth="1"/>
    <col min="16" max="16" width="9.25" style="1" bestFit="1" customWidth="1"/>
    <col min="17" max="17" width="0.875" style="1" customWidth="1"/>
    <col min="18" max="18" width="10.5" style="1" customWidth="1"/>
    <col min="19" max="19" width="8.125" style="1" customWidth="1"/>
    <col min="20" max="20" width="0.875" style="1" customWidth="1"/>
    <col min="21" max="21" width="9.25" style="1" bestFit="1" customWidth="1"/>
    <col min="22" max="22" width="0.875" style="1" customWidth="1"/>
    <col min="23" max="23" width="9.25" style="1" bestFit="1" customWidth="1"/>
    <col min="24" max="24" width="8.125" style="1" customWidth="1"/>
    <col min="25" max="25" width="0.875" style="1" customWidth="1"/>
    <col min="26" max="26" width="9.25" style="1" bestFit="1" customWidth="1"/>
    <col min="27" max="27" width="0.875" style="1" customWidth="1"/>
    <col min="28" max="28" width="0.125" style="1" customWidth="1"/>
    <col min="29" max="16384" width="9" style="1"/>
  </cols>
  <sheetData>
    <row r="1" spans="1:29" ht="9.75" customHeight="1"/>
    <row r="2" spans="1:29" ht="22.5" customHeight="1">
      <c r="B2" s="62" t="s">
        <v>23</v>
      </c>
      <c r="C2" s="62" t="s">
        <v>21</v>
      </c>
      <c r="D2" s="6"/>
      <c r="E2" s="6"/>
      <c r="F2" s="6"/>
      <c r="G2" s="6"/>
      <c r="X2" s="75"/>
      <c r="Y2" s="75"/>
      <c r="Z2" s="75"/>
      <c r="AA2" s="75"/>
    </row>
    <row r="3" spans="1:29" s="8" customFormat="1" ht="15" customHeight="1" thickBot="1">
      <c r="C3" s="63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79" t="s">
        <v>5</v>
      </c>
    </row>
    <row r="4" spans="1:29" ht="17.25" customHeight="1">
      <c r="C4" s="5" t="s">
        <v>0</v>
      </c>
      <c r="D4" s="129" t="s">
        <v>58</v>
      </c>
      <c r="E4" s="130"/>
      <c r="F4" s="130"/>
      <c r="G4" s="131"/>
      <c r="H4" s="134" t="s">
        <v>4</v>
      </c>
      <c r="I4" s="135"/>
      <c r="J4" s="135"/>
      <c r="K4" s="135"/>
      <c r="L4" s="136"/>
      <c r="M4" s="134" t="s">
        <v>10</v>
      </c>
      <c r="N4" s="135"/>
      <c r="O4" s="135"/>
      <c r="P4" s="135"/>
      <c r="Q4" s="136"/>
      <c r="R4" s="134" t="s">
        <v>8</v>
      </c>
      <c r="S4" s="135"/>
      <c r="T4" s="135"/>
      <c r="U4" s="135"/>
      <c r="V4" s="136"/>
      <c r="W4" s="134" t="s">
        <v>9</v>
      </c>
      <c r="X4" s="135"/>
      <c r="Y4" s="135"/>
      <c r="Z4" s="135"/>
      <c r="AA4" s="149"/>
    </row>
    <row r="5" spans="1:29" ht="40.5" customHeight="1" thickBot="1">
      <c r="C5" s="87" t="s">
        <v>1</v>
      </c>
      <c r="D5" s="114"/>
      <c r="E5" s="115" t="s">
        <v>59</v>
      </c>
      <c r="F5" s="119" t="s">
        <v>60</v>
      </c>
      <c r="G5" s="116"/>
      <c r="H5" s="88" t="s">
        <v>2</v>
      </c>
      <c r="I5" s="141" t="s">
        <v>3</v>
      </c>
      <c r="J5" s="142"/>
      <c r="K5" s="145" t="s">
        <v>6</v>
      </c>
      <c r="L5" s="146"/>
      <c r="M5" s="89" t="s">
        <v>2</v>
      </c>
      <c r="N5" s="141" t="s">
        <v>3</v>
      </c>
      <c r="O5" s="142"/>
      <c r="P5" s="145" t="s">
        <v>6</v>
      </c>
      <c r="Q5" s="146"/>
      <c r="R5" s="88" t="s">
        <v>2</v>
      </c>
      <c r="S5" s="141" t="s">
        <v>3</v>
      </c>
      <c r="T5" s="142"/>
      <c r="U5" s="145" t="s">
        <v>6</v>
      </c>
      <c r="V5" s="146"/>
      <c r="W5" s="88" t="s">
        <v>2</v>
      </c>
      <c r="X5" s="141" t="s">
        <v>3</v>
      </c>
      <c r="Y5" s="142"/>
      <c r="Z5" s="145" t="s">
        <v>6</v>
      </c>
      <c r="AA5" s="150"/>
    </row>
    <row r="6" spans="1:29" s="101" customFormat="1" ht="15" thickTop="1">
      <c r="A6" s="1"/>
      <c r="B6" s="1"/>
      <c r="C6" s="80"/>
      <c r="D6" s="81"/>
      <c r="E6" s="82"/>
      <c r="F6" s="84"/>
      <c r="G6" s="82" t="s">
        <v>11</v>
      </c>
      <c r="H6" s="83"/>
      <c r="I6" s="84"/>
      <c r="J6" s="82" t="s">
        <v>11</v>
      </c>
      <c r="K6" s="84"/>
      <c r="L6" s="82" t="s">
        <v>11</v>
      </c>
      <c r="M6" s="83"/>
      <c r="N6" s="84"/>
      <c r="O6" s="82" t="s">
        <v>11</v>
      </c>
      <c r="P6" s="85"/>
      <c r="Q6" s="82" t="s">
        <v>11</v>
      </c>
      <c r="R6" s="83"/>
      <c r="S6" s="84"/>
      <c r="T6" s="82" t="s">
        <v>11</v>
      </c>
      <c r="U6" s="85"/>
      <c r="V6" s="82" t="s">
        <v>11</v>
      </c>
      <c r="W6" s="83"/>
      <c r="X6" s="84"/>
      <c r="Y6" s="82" t="s">
        <v>12</v>
      </c>
      <c r="Z6" s="85"/>
      <c r="AA6" s="86" t="s">
        <v>7</v>
      </c>
    </row>
    <row r="7" spans="1:29" ht="23.1" customHeight="1">
      <c r="C7" s="10" t="s">
        <v>26</v>
      </c>
      <c r="D7" s="11"/>
      <c r="E7" s="12">
        <v>21248.3</v>
      </c>
      <c r="F7" s="16">
        <v>11.4</v>
      </c>
      <c r="G7" s="12"/>
      <c r="H7" s="13">
        <v>14075.3</v>
      </c>
      <c r="I7" s="14">
        <v>66.2</v>
      </c>
      <c r="J7" s="99"/>
      <c r="K7" s="16">
        <v>9.4</v>
      </c>
      <c r="L7" s="99"/>
      <c r="M7" s="13">
        <v>0</v>
      </c>
      <c r="N7" s="14">
        <f>M7/E7*100</f>
        <v>0</v>
      </c>
      <c r="O7" s="99"/>
      <c r="P7" s="16">
        <v>0</v>
      </c>
      <c r="Q7" s="99"/>
      <c r="R7" s="13">
        <v>2780.4</v>
      </c>
      <c r="S7" s="14">
        <v>13.1</v>
      </c>
      <c r="T7" s="99"/>
      <c r="U7" s="16">
        <v>4.8</v>
      </c>
      <c r="V7" s="99"/>
      <c r="W7" s="13">
        <v>986.5</v>
      </c>
      <c r="X7" s="14">
        <v>4.5999999999999996</v>
      </c>
      <c r="Y7" s="99"/>
      <c r="Z7" s="16">
        <v>6.8</v>
      </c>
      <c r="AA7" s="100"/>
      <c r="AB7" s="9">
        <f>E7-SUM(H7,M7,R7,W7)</f>
        <v>3406.0999999999985</v>
      </c>
      <c r="AC7" s="9"/>
    </row>
    <row r="8" spans="1:29" ht="23.1" customHeight="1">
      <c r="C8" s="18" t="s">
        <v>61</v>
      </c>
      <c r="D8" s="19"/>
      <c r="E8" s="20">
        <v>25603.5</v>
      </c>
      <c r="F8" s="16">
        <v>7</v>
      </c>
      <c r="G8" s="20"/>
      <c r="H8" s="21">
        <v>11369.4</v>
      </c>
      <c r="I8" s="22">
        <v>44.4</v>
      </c>
      <c r="J8" s="23"/>
      <c r="K8" s="24">
        <v>-10.9</v>
      </c>
      <c r="L8" s="23"/>
      <c r="M8" s="21">
        <v>272.10000000000002</v>
      </c>
      <c r="N8" s="22">
        <f>M8/E8*100</f>
        <v>1.0627453277872168</v>
      </c>
      <c r="O8" s="23"/>
      <c r="P8" s="24" t="s">
        <v>17</v>
      </c>
      <c r="Q8" s="23"/>
      <c r="R8" s="21">
        <v>4089.2</v>
      </c>
      <c r="S8" s="22">
        <v>16</v>
      </c>
      <c r="T8" s="23"/>
      <c r="U8" s="24">
        <v>15</v>
      </c>
      <c r="V8" s="23"/>
      <c r="W8" s="21">
        <v>4405.1000000000004</v>
      </c>
      <c r="X8" s="22">
        <v>17.2</v>
      </c>
      <c r="Y8" s="23"/>
      <c r="Z8" s="24">
        <v>53.7</v>
      </c>
      <c r="AA8" s="25"/>
      <c r="AB8" s="9">
        <f>E8-SUM(H8,M8,R8,W8)</f>
        <v>5467.6999999999971</v>
      </c>
      <c r="AC8" s="9"/>
    </row>
    <row r="9" spans="1:29" ht="23.1" customHeight="1">
      <c r="C9" s="18" t="s">
        <v>62</v>
      </c>
      <c r="D9" s="19"/>
      <c r="E9" s="20">
        <v>28404.799999999999</v>
      </c>
      <c r="F9" s="16">
        <v>12.2</v>
      </c>
      <c r="G9" s="20"/>
      <c r="H9" s="21">
        <v>11870.1</v>
      </c>
      <c r="I9" s="22">
        <v>41.8</v>
      </c>
      <c r="J9" s="23"/>
      <c r="K9" s="24">
        <v>0.5</v>
      </c>
      <c r="L9" s="23"/>
      <c r="M9" s="21">
        <v>1005.91</v>
      </c>
      <c r="N9" s="22">
        <f>M9/E9*100</f>
        <v>3.5413380837041624</v>
      </c>
      <c r="O9" s="23"/>
      <c r="P9" s="24">
        <v>73.9726738152888</v>
      </c>
      <c r="Q9" s="23"/>
      <c r="R9" s="21">
        <v>4469.8</v>
      </c>
      <c r="S9" s="22">
        <v>15.7</v>
      </c>
      <c r="T9" s="23"/>
      <c r="U9" s="24">
        <v>7.2</v>
      </c>
      <c r="V9" s="23"/>
      <c r="W9" s="21">
        <v>3523.1</v>
      </c>
      <c r="X9" s="22">
        <v>12.4</v>
      </c>
      <c r="Y9" s="23"/>
      <c r="Z9" s="24">
        <v>-8</v>
      </c>
      <c r="AA9" s="25"/>
      <c r="AB9" s="9">
        <f>E9-SUM(H9,M9,R9,W9)</f>
        <v>7535.8899999999994</v>
      </c>
      <c r="AC9" s="9"/>
    </row>
    <row r="10" spans="1:29" ht="23.1" customHeight="1">
      <c r="C10" s="18" t="s">
        <v>63</v>
      </c>
      <c r="D10" s="19"/>
      <c r="E10" s="20">
        <v>29010.1</v>
      </c>
      <c r="F10" s="16">
        <v>-2.9174851666058821</v>
      </c>
      <c r="G10" s="20"/>
      <c r="H10" s="21">
        <v>10751.9</v>
      </c>
      <c r="I10" s="22">
        <v>37.1</v>
      </c>
      <c r="J10" s="23"/>
      <c r="K10" s="24">
        <v>-0.7</v>
      </c>
      <c r="L10" s="23"/>
      <c r="M10" s="21">
        <v>3068</v>
      </c>
      <c r="N10" s="22">
        <f>M10/E10*100</f>
        <v>10.575627109179218</v>
      </c>
      <c r="O10" s="23"/>
      <c r="P10" s="24">
        <v>-9.5252138012385732</v>
      </c>
      <c r="Q10" s="23"/>
      <c r="R10" s="21">
        <v>3507.3</v>
      </c>
      <c r="S10" s="22">
        <v>12.1</v>
      </c>
      <c r="T10" s="23"/>
      <c r="U10" s="24">
        <v>-7.4</v>
      </c>
      <c r="V10" s="23"/>
      <c r="W10" s="21">
        <v>3343</v>
      </c>
      <c r="X10" s="22">
        <v>11.5</v>
      </c>
      <c r="Y10" s="23"/>
      <c r="Z10" s="24">
        <v>6.2</v>
      </c>
      <c r="AA10" s="25"/>
      <c r="AB10" s="9">
        <f>E10-SUM(H10,M10,R10,W10)</f>
        <v>8339.8999999999978</v>
      </c>
      <c r="AC10" s="9"/>
    </row>
    <row r="11" spans="1:29" ht="23.1" customHeight="1">
      <c r="A11" s="8"/>
      <c r="B11" s="4"/>
      <c r="C11" s="113" t="s">
        <v>48</v>
      </c>
      <c r="D11" s="51"/>
      <c r="E11" s="52">
        <v>29290.9</v>
      </c>
      <c r="F11" s="16">
        <v>-4.1920026167307167</v>
      </c>
      <c r="G11" s="52"/>
      <c r="H11" s="53">
        <v>13567.3</v>
      </c>
      <c r="I11" s="56">
        <v>46.3</v>
      </c>
      <c r="J11" s="57"/>
      <c r="K11" s="55">
        <v>-4.9000000000000004</v>
      </c>
      <c r="L11" s="57"/>
      <c r="M11" s="53">
        <v>1798</v>
      </c>
      <c r="N11" s="54">
        <v>6.1384252447005725</v>
      </c>
      <c r="O11" s="57"/>
      <c r="P11" s="55">
        <v>0.5</v>
      </c>
      <c r="Q11" s="57"/>
      <c r="R11" s="53">
        <v>2485.6</v>
      </c>
      <c r="S11" s="56">
        <v>8.5</v>
      </c>
      <c r="T11" s="57"/>
      <c r="U11" s="55">
        <v>5.7</v>
      </c>
      <c r="V11" s="57"/>
      <c r="W11" s="53">
        <v>2736.4</v>
      </c>
      <c r="X11" s="56">
        <v>9.3000000000000007</v>
      </c>
      <c r="Y11" s="57"/>
      <c r="Z11" s="55">
        <v>10.5</v>
      </c>
      <c r="AA11" s="31"/>
    </row>
    <row r="12" spans="1:29" ht="23.1" customHeight="1">
      <c r="A12" s="8"/>
      <c r="B12" s="4"/>
      <c r="C12" s="113" t="s">
        <v>49</v>
      </c>
      <c r="D12" s="51"/>
      <c r="E12" s="52">
        <v>32060</v>
      </c>
      <c r="F12" s="16">
        <v>9.4537894021692779</v>
      </c>
      <c r="G12" s="52"/>
      <c r="H12" s="53">
        <v>10946.3</v>
      </c>
      <c r="I12" s="56">
        <v>34.1</v>
      </c>
      <c r="J12" s="57"/>
      <c r="K12" s="55">
        <v>-19.3</v>
      </c>
      <c r="L12" s="57"/>
      <c r="M12" s="53">
        <v>2912</v>
      </c>
      <c r="N12" s="54">
        <v>9.0829694323144103</v>
      </c>
      <c r="O12" s="57"/>
      <c r="P12" s="55">
        <v>62</v>
      </c>
      <c r="Q12" s="57"/>
      <c r="R12" s="53">
        <v>3891.4</v>
      </c>
      <c r="S12" s="56">
        <v>12.1</v>
      </c>
      <c r="T12" s="57"/>
      <c r="U12" s="55">
        <v>56.6</v>
      </c>
      <c r="V12" s="57"/>
      <c r="W12" s="53">
        <v>3618.2</v>
      </c>
      <c r="X12" s="56">
        <v>11.3</v>
      </c>
      <c r="Y12" s="57"/>
      <c r="Z12" s="55">
        <v>32.200000000000003</v>
      </c>
      <c r="AA12" s="31"/>
    </row>
    <row r="13" spans="1:29" s="8" customFormat="1" ht="23.1" customHeight="1">
      <c r="A13" s="1"/>
      <c r="B13" s="1"/>
      <c r="C13" s="153" t="s">
        <v>64</v>
      </c>
      <c r="D13" s="58"/>
      <c r="E13" s="69">
        <v>39168</v>
      </c>
      <c r="F13" s="36">
        <v>22.2</v>
      </c>
      <c r="G13" s="65"/>
      <c r="H13" s="143">
        <v>10657</v>
      </c>
      <c r="I13" s="46">
        <v>27.2</v>
      </c>
      <c r="J13" s="47"/>
      <c r="K13" s="137">
        <v>-2.6</v>
      </c>
      <c r="L13" s="47"/>
      <c r="M13" s="147">
        <v>2995</v>
      </c>
      <c r="N13" s="49">
        <v>7.6</v>
      </c>
      <c r="O13" s="47"/>
      <c r="P13" s="137">
        <v>2.9</v>
      </c>
      <c r="Q13" s="47"/>
      <c r="R13" s="147">
        <v>2869</v>
      </c>
      <c r="S13" s="46">
        <v>7.3</v>
      </c>
      <c r="T13" s="47"/>
      <c r="U13" s="137">
        <v>-26.3</v>
      </c>
      <c r="V13" s="47"/>
      <c r="W13" s="147">
        <v>4044</v>
      </c>
      <c r="X13" s="46">
        <v>10.3</v>
      </c>
      <c r="Y13" s="47"/>
      <c r="Z13" s="137">
        <v>11.8</v>
      </c>
      <c r="AA13" s="37"/>
    </row>
    <row r="14" spans="1:29" ht="23.1" customHeight="1">
      <c r="C14" s="154"/>
      <c r="D14" s="139">
        <v>32580</v>
      </c>
      <c r="E14" s="140"/>
      <c r="F14" s="132">
        <v>1.6</v>
      </c>
      <c r="G14" s="133"/>
      <c r="H14" s="144"/>
      <c r="I14" s="132">
        <v>32.700000000000003</v>
      </c>
      <c r="J14" s="133"/>
      <c r="K14" s="138"/>
      <c r="L14" s="61"/>
      <c r="M14" s="148"/>
      <c r="N14" s="132">
        <v>9.1999999999999993</v>
      </c>
      <c r="O14" s="133"/>
      <c r="P14" s="138"/>
      <c r="Q14" s="61"/>
      <c r="R14" s="148"/>
      <c r="S14" s="132">
        <v>8.8000000000000007</v>
      </c>
      <c r="T14" s="133"/>
      <c r="U14" s="138"/>
      <c r="V14" s="61"/>
      <c r="W14" s="148"/>
      <c r="X14" s="132">
        <v>12.4</v>
      </c>
      <c r="Y14" s="133"/>
      <c r="Z14" s="138"/>
      <c r="AA14" s="67"/>
    </row>
    <row r="15" spans="1:29" ht="23.1" customHeight="1">
      <c r="C15" s="113" t="s">
        <v>65</v>
      </c>
      <c r="D15" s="51"/>
      <c r="E15" s="52">
        <v>30560</v>
      </c>
      <c r="F15" s="16">
        <v>-22</v>
      </c>
      <c r="G15" s="52"/>
      <c r="H15" s="53">
        <v>10427</v>
      </c>
      <c r="I15" s="56">
        <v>34.1</v>
      </c>
      <c r="J15" s="57"/>
      <c r="K15" s="55">
        <v>-2.2000000000000002</v>
      </c>
      <c r="L15" s="57"/>
      <c r="M15" s="53">
        <v>2973</v>
      </c>
      <c r="N15" s="54">
        <v>9.6999999999999993</v>
      </c>
      <c r="O15" s="57"/>
      <c r="P15" s="55">
        <v>-0.7</v>
      </c>
      <c r="Q15" s="57"/>
      <c r="R15" s="53">
        <v>2484</v>
      </c>
      <c r="S15" s="56">
        <v>8.1</v>
      </c>
      <c r="T15" s="57"/>
      <c r="U15" s="55">
        <v>-13.4</v>
      </c>
      <c r="V15" s="57"/>
      <c r="W15" s="53">
        <v>3881</v>
      </c>
      <c r="X15" s="56">
        <v>12.7</v>
      </c>
      <c r="Y15" s="57"/>
      <c r="Z15" s="55">
        <v>-4</v>
      </c>
      <c r="AA15" s="31"/>
    </row>
    <row r="16" spans="1:29" ht="23.1" customHeight="1">
      <c r="C16" s="113" t="s">
        <v>52</v>
      </c>
      <c r="D16" s="68"/>
      <c r="E16" s="69">
        <v>29132</v>
      </c>
      <c r="F16" s="29">
        <f t="shared" ref="F16:F21" si="0">(E16/E15-1)*100</f>
        <v>-4.6727748691099524</v>
      </c>
      <c r="G16" s="69"/>
      <c r="H16" s="45">
        <v>10696</v>
      </c>
      <c r="I16" s="46">
        <v>36.700000000000003</v>
      </c>
      <c r="J16" s="47"/>
      <c r="K16" s="48">
        <v>2.6</v>
      </c>
      <c r="L16" s="47"/>
      <c r="M16" s="45">
        <v>2844</v>
      </c>
      <c r="N16" s="49">
        <v>9.8000000000000007</v>
      </c>
      <c r="O16" s="47"/>
      <c r="P16" s="48">
        <v>-4.3</v>
      </c>
      <c r="Q16" s="47"/>
      <c r="R16" s="45">
        <v>2418</v>
      </c>
      <c r="S16" s="46">
        <v>8.3000000000000007</v>
      </c>
      <c r="T16" s="47"/>
      <c r="U16" s="48">
        <v>-2.7</v>
      </c>
      <c r="V16" s="47"/>
      <c r="W16" s="45">
        <v>3925</v>
      </c>
      <c r="X16" s="46">
        <v>13.5</v>
      </c>
      <c r="Y16" s="47"/>
      <c r="Z16" s="48">
        <v>1.1000000000000001</v>
      </c>
      <c r="AA16" s="37"/>
    </row>
    <row r="17" spans="1:29" ht="23.1" customHeight="1">
      <c r="C17" s="113" t="s">
        <v>53</v>
      </c>
      <c r="D17" s="68"/>
      <c r="E17" s="69">
        <v>29366</v>
      </c>
      <c r="F17" s="29">
        <f t="shared" si="0"/>
        <v>0.8032404229026513</v>
      </c>
      <c r="G17" s="69"/>
      <c r="H17" s="45">
        <v>11171</v>
      </c>
      <c r="I17" s="46">
        <v>38</v>
      </c>
      <c r="J17" s="47"/>
      <c r="K17" s="48">
        <v>4.4000000000000004</v>
      </c>
      <c r="L17" s="47"/>
      <c r="M17" s="45">
        <v>2844</v>
      </c>
      <c r="N17" s="49">
        <v>9.6999999999999993</v>
      </c>
      <c r="O17" s="47"/>
      <c r="P17" s="48">
        <v>0</v>
      </c>
      <c r="Q17" s="47"/>
      <c r="R17" s="45">
        <v>2545</v>
      </c>
      <c r="S17" s="46">
        <v>8.6999999999999993</v>
      </c>
      <c r="T17" s="47"/>
      <c r="U17" s="48">
        <v>5.3</v>
      </c>
      <c r="V17" s="47"/>
      <c r="W17" s="45">
        <v>3781</v>
      </c>
      <c r="X17" s="46">
        <v>12.9</v>
      </c>
      <c r="Y17" s="47"/>
      <c r="Z17" s="48">
        <v>-3.7</v>
      </c>
      <c r="AA17" s="37"/>
      <c r="AC17" s="70"/>
    </row>
    <row r="18" spans="1:29" ht="23.1" customHeight="1">
      <c r="C18" s="50" t="s">
        <v>54</v>
      </c>
      <c r="D18" s="76"/>
      <c r="E18" s="52">
        <v>29815</v>
      </c>
      <c r="F18" s="29">
        <f t="shared" si="0"/>
        <v>1.5289790914663204</v>
      </c>
      <c r="G18" s="52"/>
      <c r="H18" s="53">
        <v>12021</v>
      </c>
      <c r="I18" s="77">
        <v>40.299999999999997</v>
      </c>
      <c r="J18" s="57"/>
      <c r="K18" s="55">
        <v>7.6</v>
      </c>
      <c r="L18" s="57"/>
      <c r="M18" s="53">
        <v>2764</v>
      </c>
      <c r="N18" s="78">
        <v>9.3000000000000007</v>
      </c>
      <c r="O18" s="57"/>
      <c r="P18" s="55">
        <v>-2.8</v>
      </c>
      <c r="Q18" s="57"/>
      <c r="R18" s="53">
        <v>2334</v>
      </c>
      <c r="S18" s="77">
        <v>7.8</v>
      </c>
      <c r="T18" s="57"/>
      <c r="U18" s="55">
        <v>-8.3000000000000007</v>
      </c>
      <c r="V18" s="57"/>
      <c r="W18" s="53">
        <v>3379</v>
      </c>
      <c r="X18" s="77">
        <v>11.3</v>
      </c>
      <c r="Y18" s="57"/>
      <c r="Z18" s="55">
        <v>-10.6</v>
      </c>
      <c r="AA18" s="31"/>
      <c r="AC18" s="90"/>
    </row>
    <row r="19" spans="1:29" ht="23.1" customHeight="1">
      <c r="C19" s="18" t="s">
        <v>55</v>
      </c>
      <c r="D19" s="19"/>
      <c r="E19" s="20">
        <v>31955</v>
      </c>
      <c r="F19" s="29">
        <f t="shared" si="0"/>
        <v>7.1775951702163443</v>
      </c>
      <c r="G19" s="20"/>
      <c r="H19" s="21">
        <v>14276</v>
      </c>
      <c r="I19" s="29">
        <v>44.7</v>
      </c>
      <c r="J19" s="30"/>
      <c r="K19" s="24">
        <v>18.8</v>
      </c>
      <c r="L19" s="30"/>
      <c r="M19" s="21">
        <v>2826</v>
      </c>
      <c r="N19" s="22">
        <v>8.8000000000000007</v>
      </c>
      <c r="O19" s="30"/>
      <c r="P19" s="24">
        <v>2.2000000000000002</v>
      </c>
      <c r="Q19" s="30"/>
      <c r="R19" s="21">
        <v>2323</v>
      </c>
      <c r="S19" s="29">
        <v>7.3</v>
      </c>
      <c r="T19" s="30"/>
      <c r="U19" s="24">
        <v>-0.5</v>
      </c>
      <c r="V19" s="30"/>
      <c r="W19" s="21">
        <v>2757</v>
      </c>
      <c r="X19" s="29">
        <v>8.6</v>
      </c>
      <c r="Y19" s="30"/>
      <c r="Z19" s="24">
        <v>-18.399999999999999</v>
      </c>
      <c r="AA19" s="31"/>
      <c r="AB19" s="9"/>
      <c r="AC19" s="9"/>
    </row>
    <row r="20" spans="1:29" ht="23.1" customHeight="1">
      <c r="C20" s="10" t="s">
        <v>56</v>
      </c>
      <c r="D20" s="11"/>
      <c r="E20" s="12">
        <v>30701</v>
      </c>
      <c r="F20" s="29">
        <f t="shared" si="0"/>
        <v>-3.9242685025817514</v>
      </c>
      <c r="G20" s="12"/>
      <c r="H20" s="13">
        <v>14159</v>
      </c>
      <c r="I20" s="111">
        <v>46.1</v>
      </c>
      <c r="J20" s="112"/>
      <c r="K20" s="16">
        <v>-0.8</v>
      </c>
      <c r="L20" s="112"/>
      <c r="M20" s="13">
        <v>2764</v>
      </c>
      <c r="N20" s="14">
        <v>9</v>
      </c>
      <c r="O20" s="112"/>
      <c r="P20" s="16">
        <v>-2.2000000000000002</v>
      </c>
      <c r="Q20" s="112"/>
      <c r="R20" s="13">
        <v>2371</v>
      </c>
      <c r="S20" s="111">
        <v>7.7</v>
      </c>
      <c r="T20" s="112"/>
      <c r="U20" s="16">
        <v>2.1</v>
      </c>
      <c r="V20" s="112"/>
      <c r="W20" s="13">
        <v>2939</v>
      </c>
      <c r="X20" s="111">
        <v>9.6</v>
      </c>
      <c r="Y20" s="112"/>
      <c r="Z20" s="16">
        <v>6.6</v>
      </c>
      <c r="AA20" s="31"/>
      <c r="AB20" s="9">
        <f>E20-SUM(H20,M20,R20,W20)</f>
        <v>8468</v>
      </c>
      <c r="AC20" s="9"/>
    </row>
    <row r="21" spans="1:29" ht="23.1" customHeight="1">
      <c r="C21" s="10" t="s">
        <v>57</v>
      </c>
      <c r="D21" s="11"/>
      <c r="E21" s="12">
        <v>30119</v>
      </c>
      <c r="F21" s="29">
        <f t="shared" si="0"/>
        <v>-1.8957037230057705</v>
      </c>
      <c r="G21" s="12"/>
      <c r="H21" s="124">
        <v>14998.5</v>
      </c>
      <c r="I21" s="111">
        <v>49.8</v>
      </c>
      <c r="J21" s="112"/>
      <c r="K21" s="16">
        <v>5.9</v>
      </c>
      <c r="L21" s="112"/>
      <c r="M21" s="13">
        <v>2447.6999999999998</v>
      </c>
      <c r="N21" s="14">
        <v>8.1</v>
      </c>
      <c r="O21" s="112"/>
      <c r="P21" s="16">
        <v>-11.4</v>
      </c>
      <c r="Q21" s="112"/>
      <c r="R21" s="13">
        <v>2049.1</v>
      </c>
      <c r="S21" s="111">
        <v>6.8</v>
      </c>
      <c r="T21" s="112"/>
      <c r="U21" s="16">
        <v>-13.6</v>
      </c>
      <c r="V21" s="112"/>
      <c r="W21" s="13">
        <v>2404.1</v>
      </c>
      <c r="X21" s="111">
        <v>8</v>
      </c>
      <c r="Y21" s="112"/>
      <c r="Z21" s="16">
        <v>-18.2</v>
      </c>
      <c r="AA21" s="31"/>
      <c r="AB21" s="9">
        <f>E21-SUM(H21,M21,R21,W21)</f>
        <v>8219.6000000000022</v>
      </c>
      <c r="AC21" s="9"/>
    </row>
    <row r="22" spans="1:29" ht="23.1" customHeight="1">
      <c r="C22" s="18" t="s">
        <v>68</v>
      </c>
      <c r="D22" s="19"/>
      <c r="E22" s="20">
        <v>24631</v>
      </c>
      <c r="F22" s="29">
        <v>-18.2</v>
      </c>
      <c r="G22" s="20"/>
      <c r="H22" s="21">
        <v>12778.3</v>
      </c>
      <c r="I22" s="29">
        <v>51.9</v>
      </c>
      <c r="J22" s="30"/>
      <c r="K22" s="24">
        <v>-14.8</v>
      </c>
      <c r="L22" s="30"/>
      <c r="M22" s="21">
        <v>2359.6999999999998</v>
      </c>
      <c r="N22" s="22">
        <v>9.6</v>
      </c>
      <c r="O22" s="30"/>
      <c r="P22" s="24">
        <v>-3.6</v>
      </c>
      <c r="Q22" s="30"/>
      <c r="R22" s="21">
        <v>1850.4</v>
      </c>
      <c r="S22" s="29">
        <v>7.5</v>
      </c>
      <c r="T22" s="30"/>
      <c r="U22" s="24">
        <v>-9.6999999999999993</v>
      </c>
      <c r="V22" s="30"/>
      <c r="W22" s="21">
        <v>2413</v>
      </c>
      <c r="X22" s="29">
        <v>9.8000000000000007</v>
      </c>
      <c r="Y22" s="30"/>
      <c r="Z22" s="24">
        <v>0.4</v>
      </c>
      <c r="AA22" s="31"/>
      <c r="AB22" s="9"/>
      <c r="AC22" s="9"/>
    </row>
    <row r="23" spans="1:29" ht="23.1" customHeight="1">
      <c r="C23" s="18" t="s">
        <v>69</v>
      </c>
      <c r="D23" s="19"/>
      <c r="E23" s="20">
        <v>24811</v>
      </c>
      <c r="F23" s="29">
        <v>0.7</v>
      </c>
      <c r="G23" s="20"/>
      <c r="H23" s="21">
        <v>13039</v>
      </c>
      <c r="I23" s="29">
        <v>52.6</v>
      </c>
      <c r="J23" s="30"/>
      <c r="K23" s="24">
        <v>2</v>
      </c>
      <c r="L23" s="30"/>
      <c r="M23" s="21">
        <v>2478</v>
      </c>
      <c r="N23" s="22">
        <v>10</v>
      </c>
      <c r="O23" s="30"/>
      <c r="P23" s="24">
        <v>5</v>
      </c>
      <c r="Q23" s="30"/>
      <c r="R23" s="21">
        <v>1923</v>
      </c>
      <c r="S23" s="29">
        <v>7.8</v>
      </c>
      <c r="T23" s="30"/>
      <c r="U23" s="24">
        <v>3.9</v>
      </c>
      <c r="V23" s="30"/>
      <c r="W23" s="21">
        <v>2314</v>
      </c>
      <c r="X23" s="29">
        <v>9.3000000000000007</v>
      </c>
      <c r="Y23" s="30"/>
      <c r="Z23" s="24">
        <v>-4.0999999999999996</v>
      </c>
      <c r="AA23" s="31"/>
      <c r="AB23" s="9"/>
      <c r="AC23" s="9"/>
    </row>
    <row r="24" spans="1:29" ht="23.1" customHeight="1">
      <c r="C24" s="18" t="s">
        <v>71</v>
      </c>
      <c r="D24" s="19"/>
      <c r="E24" s="20">
        <v>36835</v>
      </c>
      <c r="F24" s="29">
        <v>48.5</v>
      </c>
      <c r="G24" s="20"/>
      <c r="H24" s="21">
        <v>12813</v>
      </c>
      <c r="I24" s="29">
        <v>34.799999999999997</v>
      </c>
      <c r="J24" s="30"/>
      <c r="K24" s="24">
        <v>-1.7</v>
      </c>
      <c r="L24" s="30"/>
      <c r="M24" s="21">
        <v>2594</v>
      </c>
      <c r="N24" s="22">
        <v>7</v>
      </c>
      <c r="O24" s="30"/>
      <c r="P24" s="24">
        <v>4.7</v>
      </c>
      <c r="Q24" s="30"/>
      <c r="R24" s="21">
        <v>6982</v>
      </c>
      <c r="S24" s="29">
        <v>19</v>
      </c>
      <c r="T24" s="30"/>
      <c r="U24" s="24">
        <v>263.10000000000002</v>
      </c>
      <c r="V24" s="30"/>
      <c r="W24" s="21">
        <v>3087</v>
      </c>
      <c r="X24" s="29">
        <v>8.4</v>
      </c>
      <c r="Y24" s="30"/>
      <c r="Z24" s="24">
        <v>33.4</v>
      </c>
      <c r="AA24" s="31"/>
      <c r="AB24" s="9"/>
      <c r="AC24" s="9"/>
    </row>
    <row r="25" spans="1:29" ht="17.25">
      <c r="C25" s="151" t="s">
        <v>72</v>
      </c>
      <c r="D25" s="104" t="s">
        <v>19</v>
      </c>
      <c r="E25" s="105"/>
      <c r="F25" s="122"/>
      <c r="G25" s="105"/>
      <c r="H25" s="106"/>
      <c r="I25" s="107"/>
      <c r="J25" s="108"/>
      <c r="K25" s="109"/>
      <c r="L25" s="108"/>
      <c r="M25" s="106"/>
      <c r="N25" s="110"/>
      <c r="O25" s="108"/>
      <c r="P25" s="109"/>
      <c r="Q25" s="108"/>
      <c r="R25" s="106"/>
      <c r="S25" s="107"/>
      <c r="T25" s="108"/>
      <c r="U25" s="109"/>
      <c r="V25" s="108"/>
      <c r="W25" s="106"/>
      <c r="X25" s="107"/>
      <c r="Y25" s="108"/>
      <c r="Z25" s="109"/>
      <c r="AA25" s="67"/>
      <c r="AB25" s="9"/>
      <c r="AC25" s="9"/>
    </row>
    <row r="26" spans="1:29" ht="23.1" customHeight="1" thickBot="1">
      <c r="C26" s="152"/>
      <c r="D26" s="38"/>
      <c r="E26" s="127">
        <v>45701</v>
      </c>
      <c r="F26" s="40">
        <v>24.1</v>
      </c>
      <c r="G26" s="44"/>
      <c r="H26" s="39">
        <v>13960</v>
      </c>
      <c r="I26" s="40">
        <v>30.5</v>
      </c>
      <c r="J26" s="41"/>
      <c r="K26" s="42">
        <v>9</v>
      </c>
      <c r="L26" s="41"/>
      <c r="M26" s="128">
        <v>3804</v>
      </c>
      <c r="N26" s="59">
        <v>8.3000000000000007</v>
      </c>
      <c r="O26" s="41"/>
      <c r="P26" s="42">
        <v>46.6</v>
      </c>
      <c r="Q26" s="41"/>
      <c r="R26" s="128">
        <v>13607</v>
      </c>
      <c r="S26" s="40">
        <v>29.8</v>
      </c>
      <c r="T26" s="41"/>
      <c r="U26" s="42">
        <v>94.9</v>
      </c>
      <c r="V26" s="41"/>
      <c r="W26" s="39">
        <v>3682</v>
      </c>
      <c r="X26" s="40">
        <v>8.1</v>
      </c>
      <c r="Y26" s="41"/>
      <c r="Z26" s="42">
        <v>19.3</v>
      </c>
      <c r="AA26" s="43"/>
      <c r="AB26" s="9"/>
      <c r="AC26" s="9"/>
    </row>
    <row r="27" spans="1:29" s="102" customFormat="1">
      <c r="A27" s="1"/>
      <c r="B27" s="1"/>
      <c r="C27" s="102" t="s">
        <v>67</v>
      </c>
      <c r="AA27" s="103"/>
    </row>
    <row r="28" spans="1:29" s="102" customFormat="1">
      <c r="A28" s="1"/>
      <c r="B28" s="1"/>
      <c r="C28" s="102" t="s">
        <v>73</v>
      </c>
    </row>
  </sheetData>
  <sheetProtection algorithmName="SHA-512" hashValue="4OFAP4YH14Rml0/pWglvnIgr/5N7cbc8dBNOzQqM7ibeSq5tSJUD5IHdxhwTYOiX3FG1Sh/4DJSltOBFXPpEOw==" saltValue="qmvJKvO/0AUupKrRhD6uDg==" spinCount="100000" sheet="1" objects="1" scenarios="1"/>
  <mergeCells count="29">
    <mergeCell ref="C25:C26"/>
    <mergeCell ref="X14:Y14"/>
    <mergeCell ref="Z13:Z14"/>
    <mergeCell ref="I5:J5"/>
    <mergeCell ref="I14:J14"/>
    <mergeCell ref="K13:K14"/>
    <mergeCell ref="U13:U14"/>
    <mergeCell ref="W13:W14"/>
    <mergeCell ref="R13:R14"/>
    <mergeCell ref="S14:T14"/>
    <mergeCell ref="C13:C14"/>
    <mergeCell ref="W4:AA4"/>
    <mergeCell ref="X5:Y5"/>
    <mergeCell ref="Z5:AA5"/>
    <mergeCell ref="R4:V4"/>
    <mergeCell ref="S5:T5"/>
    <mergeCell ref="U5:V5"/>
    <mergeCell ref="D4:G4"/>
    <mergeCell ref="F14:G14"/>
    <mergeCell ref="M4:Q4"/>
    <mergeCell ref="P13:P14"/>
    <mergeCell ref="H4:L4"/>
    <mergeCell ref="D14:E14"/>
    <mergeCell ref="N5:O5"/>
    <mergeCell ref="H13:H14"/>
    <mergeCell ref="K5:L5"/>
    <mergeCell ref="M13:M14"/>
    <mergeCell ref="N14:O14"/>
    <mergeCell ref="P5:Q5"/>
  </mergeCells>
  <phoneticPr fontId="2"/>
  <printOptions horizontalCentered="1"/>
  <pageMargins left="0.39370078740157483" right="0.39370078740157483" top="0.59055118110236227" bottom="0.39370078740157483" header="0.19685039370078741" footer="0.19685039370078741"/>
  <pageSetup paperSize="9" scale="89" orientation="landscape" horizontalDpi="200" verticalDpi="200" r:id="rId1"/>
  <headerFooter alignWithMargins="0"/>
  <ignoredErrors>
    <ignoredError sqref="C1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56"/>
  <sheetViews>
    <sheetView view="pageBreakPreview" zoomScaleNormal="100" zoomScaleSheetLayoutView="100" workbookViewId="0">
      <pane xSplit="1" ySplit="6" topLeftCell="B38" activePane="bottomRight" state="frozen"/>
      <selection activeCell="Y34" sqref="Y34"/>
      <selection pane="topRight" activeCell="Y34" sqref="Y34"/>
      <selection pane="bottomLeft" activeCell="Y34" sqref="Y34"/>
      <selection pane="bottomRight" activeCell="AC44" sqref="AC44"/>
    </sheetView>
  </sheetViews>
  <sheetFormatPr defaultRowHeight="13.5"/>
  <cols>
    <col min="1" max="2" width="2.5" style="1" customWidth="1"/>
    <col min="3" max="3" width="9.375" style="1" bestFit="1" customWidth="1"/>
    <col min="4" max="4" width="1.625" style="1" customWidth="1"/>
    <col min="5" max="6" width="10.625" style="1" customWidth="1"/>
    <col min="7" max="7" width="1" style="1" customWidth="1"/>
    <col min="8" max="8" width="11.25" style="1" customWidth="1"/>
    <col min="9" max="9" width="8.125" style="1" customWidth="1"/>
    <col min="10" max="10" width="1" style="1" customWidth="1"/>
    <col min="11" max="11" width="8.75" style="1" customWidth="1"/>
    <col min="12" max="12" width="1" style="1" customWidth="1"/>
    <col min="13" max="13" width="10" style="1" customWidth="1"/>
    <col min="14" max="14" width="8.125" style="1" customWidth="1"/>
    <col min="15" max="15" width="0.875" style="1" customWidth="1"/>
    <col min="16" max="16" width="8.75" style="1" customWidth="1"/>
    <col min="17" max="17" width="0.875" style="1" customWidth="1"/>
    <col min="18" max="18" width="10" style="1" customWidth="1"/>
    <col min="19" max="19" width="8.125" style="1" customWidth="1"/>
    <col min="20" max="20" width="0.875" style="1" customWidth="1"/>
    <col min="21" max="21" width="8.75" style="1" customWidth="1"/>
    <col min="22" max="22" width="0.875" style="1" customWidth="1"/>
    <col min="23" max="23" width="10" style="1" customWidth="1"/>
    <col min="24" max="24" width="8.125" style="1" customWidth="1"/>
    <col min="25" max="25" width="0.875" style="1" customWidth="1"/>
    <col min="26" max="26" width="8.75" style="1" customWidth="1"/>
    <col min="27" max="27" width="0.875" style="1" customWidth="1"/>
    <col min="28" max="28" width="0.125" style="1" customWidth="1"/>
    <col min="29" max="16384" width="9" style="1"/>
  </cols>
  <sheetData>
    <row r="1" spans="2:29" ht="15" customHeight="1"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55" t="s">
        <v>22</v>
      </c>
      <c r="Y1" s="155"/>
      <c r="Z1" s="155"/>
      <c r="AA1" s="155"/>
    </row>
    <row r="2" spans="2:29" s="8" customFormat="1" ht="25.5">
      <c r="B2" s="62" t="s">
        <v>21</v>
      </c>
      <c r="D2" s="6"/>
      <c r="E2" s="6"/>
      <c r="F2" s="6"/>
      <c r="G2" s="6"/>
      <c r="X2" s="75"/>
      <c r="Y2" s="75"/>
      <c r="Z2" s="75"/>
      <c r="AA2" s="75"/>
    </row>
    <row r="3" spans="2:29" ht="15" customHeight="1" thickBot="1">
      <c r="C3" s="62"/>
      <c r="D3" s="6"/>
      <c r="E3" s="6"/>
      <c r="F3" s="6"/>
      <c r="G3" s="6"/>
      <c r="W3" s="71"/>
      <c r="X3" s="71"/>
      <c r="Y3" s="71"/>
      <c r="Z3" s="71"/>
      <c r="AA3" s="92" t="s">
        <v>5</v>
      </c>
    </row>
    <row r="4" spans="2:29" ht="22.5" customHeight="1">
      <c r="C4" s="5" t="s">
        <v>0</v>
      </c>
      <c r="D4" s="129" t="s">
        <v>58</v>
      </c>
      <c r="E4" s="130"/>
      <c r="F4" s="130"/>
      <c r="G4" s="131"/>
      <c r="H4" s="134" t="s">
        <v>4</v>
      </c>
      <c r="I4" s="135"/>
      <c r="J4" s="135"/>
      <c r="K4" s="135"/>
      <c r="L4" s="136"/>
      <c r="M4" s="134" t="s">
        <v>10</v>
      </c>
      <c r="N4" s="135"/>
      <c r="O4" s="135"/>
      <c r="P4" s="135"/>
      <c r="Q4" s="136"/>
      <c r="R4" s="134" t="s">
        <v>14</v>
      </c>
      <c r="S4" s="135"/>
      <c r="T4" s="135"/>
      <c r="U4" s="135"/>
      <c r="V4" s="136"/>
      <c r="W4" s="134" t="s">
        <v>15</v>
      </c>
      <c r="X4" s="135"/>
      <c r="Y4" s="135"/>
      <c r="Z4" s="135"/>
      <c r="AA4" s="149"/>
      <c r="AC4" s="91" t="s">
        <v>18</v>
      </c>
    </row>
    <row r="5" spans="2:29" ht="45" customHeight="1" thickBot="1">
      <c r="C5" s="87" t="s">
        <v>1</v>
      </c>
      <c r="D5" s="114"/>
      <c r="E5" s="115" t="s">
        <v>59</v>
      </c>
      <c r="F5" s="156" t="s">
        <v>66</v>
      </c>
      <c r="G5" s="157"/>
      <c r="H5" s="88" t="s">
        <v>2</v>
      </c>
      <c r="I5" s="141" t="s">
        <v>3</v>
      </c>
      <c r="J5" s="142"/>
      <c r="K5" s="145" t="s">
        <v>6</v>
      </c>
      <c r="L5" s="146"/>
      <c r="M5" s="89" t="s">
        <v>13</v>
      </c>
      <c r="N5" s="141" t="s">
        <v>3</v>
      </c>
      <c r="O5" s="142"/>
      <c r="P5" s="145" t="s">
        <v>6</v>
      </c>
      <c r="Q5" s="146"/>
      <c r="R5" s="88" t="s">
        <v>2</v>
      </c>
      <c r="S5" s="141" t="s">
        <v>3</v>
      </c>
      <c r="T5" s="142"/>
      <c r="U5" s="145" t="s">
        <v>6</v>
      </c>
      <c r="V5" s="146"/>
      <c r="W5" s="88" t="s">
        <v>2</v>
      </c>
      <c r="X5" s="141" t="s">
        <v>3</v>
      </c>
      <c r="Y5" s="142"/>
      <c r="Z5" s="145" t="s">
        <v>6</v>
      </c>
      <c r="AA5" s="150"/>
      <c r="AC5" s="91" t="s">
        <v>2</v>
      </c>
    </row>
    <row r="6" spans="2:29" s="7" customFormat="1" ht="15" thickTop="1">
      <c r="C6" s="93"/>
      <c r="D6" s="94"/>
      <c r="E6" s="95"/>
      <c r="F6" s="123"/>
      <c r="G6" s="95" t="s">
        <v>16</v>
      </c>
      <c r="H6" s="96"/>
      <c r="I6" s="97"/>
      <c r="J6" s="95" t="s">
        <v>16</v>
      </c>
      <c r="K6" s="97"/>
      <c r="L6" s="95" t="s">
        <v>16</v>
      </c>
      <c r="M6" s="96"/>
      <c r="N6" s="97"/>
      <c r="O6" s="95" t="s">
        <v>16</v>
      </c>
      <c r="P6" s="98"/>
      <c r="Q6" s="95" t="s">
        <v>16</v>
      </c>
      <c r="R6" s="96"/>
      <c r="S6" s="97"/>
      <c r="T6" s="95" t="s">
        <v>16</v>
      </c>
      <c r="U6" s="98"/>
      <c r="V6" s="95" t="s">
        <v>16</v>
      </c>
      <c r="W6" s="96"/>
      <c r="X6" s="97"/>
      <c r="Y6" s="95" t="s">
        <v>16</v>
      </c>
      <c r="Z6" s="98"/>
      <c r="AA6" s="86" t="s">
        <v>16</v>
      </c>
    </row>
    <row r="7" spans="2:29" ht="17.25">
      <c r="C7" s="10" t="s">
        <v>24</v>
      </c>
      <c r="D7" s="11"/>
      <c r="E7" s="12">
        <v>3711.5</v>
      </c>
      <c r="F7" s="120"/>
      <c r="G7" s="12"/>
      <c r="H7" s="13">
        <v>2410.1</v>
      </c>
      <c r="I7" s="14">
        <v>64.900000000000006</v>
      </c>
      <c r="J7" s="15"/>
      <c r="K7" s="16">
        <v>20.3</v>
      </c>
      <c r="L7" s="15"/>
      <c r="M7" s="13">
        <v>0</v>
      </c>
      <c r="N7" s="14">
        <f t="shared" ref="N7:N30" si="0">M7/E7*100</f>
        <v>0</v>
      </c>
      <c r="O7" s="15"/>
      <c r="P7" s="16">
        <v>0</v>
      </c>
      <c r="Q7" s="15"/>
      <c r="R7" s="13">
        <v>617.20000000000005</v>
      </c>
      <c r="S7" s="14">
        <v>16.600000000000001</v>
      </c>
      <c r="T7" s="15"/>
      <c r="U7" s="16">
        <v>11.3</v>
      </c>
      <c r="V7" s="15"/>
      <c r="W7" s="13">
        <v>170.7</v>
      </c>
      <c r="X7" s="14">
        <v>4.5999999999999996</v>
      </c>
      <c r="Y7" s="15"/>
      <c r="Z7" s="16">
        <v>17.3</v>
      </c>
      <c r="AA7" s="17"/>
      <c r="AB7" s="9">
        <f t="shared" ref="AB7:AB32" si="1">E7-SUM(H7,M7,R7,W7)</f>
        <v>513.5</v>
      </c>
      <c r="AC7" s="9">
        <f t="shared" ref="AC7:AC38" si="2">E7-SUM(H7,M7,R7,W7)</f>
        <v>513.5</v>
      </c>
    </row>
    <row r="8" spans="2:29" ht="17.25">
      <c r="C8" s="18" t="s">
        <v>27</v>
      </c>
      <c r="D8" s="19"/>
      <c r="E8" s="20">
        <v>7912.2</v>
      </c>
      <c r="F8" s="121"/>
      <c r="G8" s="20"/>
      <c r="H8" s="21">
        <v>3788.3</v>
      </c>
      <c r="I8" s="22">
        <v>47.9</v>
      </c>
      <c r="J8" s="23"/>
      <c r="K8" s="24">
        <v>-20</v>
      </c>
      <c r="L8" s="23"/>
      <c r="M8" s="21">
        <v>0</v>
      </c>
      <c r="N8" s="22">
        <f t="shared" si="0"/>
        <v>0</v>
      </c>
      <c r="O8" s="23"/>
      <c r="P8" s="24">
        <v>0</v>
      </c>
      <c r="Q8" s="23"/>
      <c r="R8" s="21">
        <v>1473.6</v>
      </c>
      <c r="S8" s="22">
        <v>18.600000000000001</v>
      </c>
      <c r="T8" s="23"/>
      <c r="U8" s="24">
        <v>16.100000000000001</v>
      </c>
      <c r="V8" s="23"/>
      <c r="W8" s="21">
        <v>1460.4</v>
      </c>
      <c r="X8" s="22">
        <v>18.5</v>
      </c>
      <c r="Y8" s="23"/>
      <c r="Z8" s="24">
        <v>161</v>
      </c>
      <c r="AA8" s="25"/>
      <c r="AB8" s="9">
        <f t="shared" si="1"/>
        <v>1189.9000000000005</v>
      </c>
      <c r="AC8" s="9">
        <f t="shared" si="2"/>
        <v>1189.9000000000005</v>
      </c>
    </row>
    <row r="9" spans="2:29" ht="17.25">
      <c r="C9" s="18" t="s">
        <v>28</v>
      </c>
      <c r="D9" s="19"/>
      <c r="E9" s="20">
        <v>12163.6</v>
      </c>
      <c r="F9" s="121"/>
      <c r="G9" s="20"/>
      <c r="H9" s="21">
        <v>6692.4</v>
      </c>
      <c r="I9" s="22">
        <v>55</v>
      </c>
      <c r="J9" s="23"/>
      <c r="K9" s="24">
        <v>12.2</v>
      </c>
      <c r="L9" s="23"/>
      <c r="M9" s="21">
        <v>226</v>
      </c>
      <c r="N9" s="22">
        <f t="shared" si="0"/>
        <v>1.8580025650300898</v>
      </c>
      <c r="O9" s="23"/>
      <c r="P9" s="24">
        <v>-57.7</v>
      </c>
      <c r="Q9" s="23"/>
      <c r="R9" s="21">
        <v>2485.8000000000002</v>
      </c>
      <c r="S9" s="22">
        <v>20.399999999999999</v>
      </c>
      <c r="T9" s="23"/>
      <c r="U9" s="24">
        <v>10.9</v>
      </c>
      <c r="V9" s="23"/>
      <c r="W9" s="21">
        <v>954.6</v>
      </c>
      <c r="X9" s="22">
        <v>7.9</v>
      </c>
      <c r="Y9" s="23"/>
      <c r="Z9" s="24">
        <v>-0.9</v>
      </c>
      <c r="AA9" s="25"/>
      <c r="AB9" s="9">
        <f t="shared" si="1"/>
        <v>1804.7999999999993</v>
      </c>
      <c r="AC9" s="9">
        <f t="shared" si="2"/>
        <v>1804.7999999999993</v>
      </c>
    </row>
    <row r="10" spans="2:29" ht="17.25">
      <c r="C10" s="18" t="s">
        <v>29</v>
      </c>
      <c r="D10" s="19"/>
      <c r="E10" s="20">
        <v>15159.5</v>
      </c>
      <c r="F10" s="121"/>
      <c r="G10" s="20"/>
      <c r="H10" s="21">
        <v>9101.6</v>
      </c>
      <c r="I10" s="22">
        <v>60</v>
      </c>
      <c r="J10" s="23"/>
      <c r="K10" s="24">
        <v>6.7</v>
      </c>
      <c r="L10" s="23"/>
      <c r="M10" s="21">
        <v>2</v>
      </c>
      <c r="N10" s="22">
        <f t="shared" si="0"/>
        <v>1.3193047264091822E-2</v>
      </c>
      <c r="O10" s="23"/>
      <c r="P10" s="24">
        <v>-94.3</v>
      </c>
      <c r="Q10" s="23"/>
      <c r="R10" s="21">
        <v>2753.1</v>
      </c>
      <c r="S10" s="22">
        <v>18.2</v>
      </c>
      <c r="T10" s="23"/>
      <c r="U10" s="24">
        <v>1.4</v>
      </c>
      <c r="V10" s="23"/>
      <c r="W10" s="21">
        <v>1059.7</v>
      </c>
      <c r="X10" s="22">
        <v>7</v>
      </c>
      <c r="Y10" s="23"/>
      <c r="Z10" s="24">
        <v>9.1999999999999993</v>
      </c>
      <c r="AA10" s="25"/>
      <c r="AB10" s="9">
        <f t="shared" si="1"/>
        <v>2243.0999999999985</v>
      </c>
      <c r="AC10" s="9">
        <f t="shared" si="2"/>
        <v>2243.0999999999985</v>
      </c>
    </row>
    <row r="11" spans="2:29" ht="17.25">
      <c r="C11" s="18" t="s">
        <v>25</v>
      </c>
      <c r="D11" s="19"/>
      <c r="E11" s="20">
        <v>21248.3</v>
      </c>
      <c r="F11" s="29">
        <v>11.4</v>
      </c>
      <c r="G11" s="30">
        <v>11.4</v>
      </c>
      <c r="H11" s="21">
        <v>14075.3</v>
      </c>
      <c r="I11" s="22">
        <v>66.2</v>
      </c>
      <c r="J11" s="23"/>
      <c r="K11" s="24">
        <v>9.4</v>
      </c>
      <c r="L11" s="23"/>
      <c r="M11" s="21">
        <v>0</v>
      </c>
      <c r="N11" s="22">
        <f t="shared" si="0"/>
        <v>0</v>
      </c>
      <c r="O11" s="23"/>
      <c r="P11" s="24">
        <v>0</v>
      </c>
      <c r="Q11" s="23"/>
      <c r="R11" s="21">
        <v>2780.4</v>
      </c>
      <c r="S11" s="22">
        <v>13.1</v>
      </c>
      <c r="T11" s="23"/>
      <c r="U11" s="24">
        <v>4.8</v>
      </c>
      <c r="V11" s="23"/>
      <c r="W11" s="21">
        <v>986.5</v>
      </c>
      <c r="X11" s="22">
        <v>4.5999999999999996</v>
      </c>
      <c r="Y11" s="23"/>
      <c r="Z11" s="24">
        <v>6.8</v>
      </c>
      <c r="AA11" s="25"/>
      <c r="AB11" s="9">
        <f t="shared" si="1"/>
        <v>3406.0999999999985</v>
      </c>
      <c r="AC11" s="9">
        <f t="shared" si="2"/>
        <v>3406.0999999999985</v>
      </c>
    </row>
    <row r="12" spans="2:29" ht="17.25">
      <c r="C12" s="18" t="s">
        <v>30</v>
      </c>
      <c r="D12" s="19"/>
      <c r="E12" s="20">
        <v>22704.7</v>
      </c>
      <c r="F12" s="29">
        <f>(E12/E11-1)*100</f>
        <v>6.8541953944550871</v>
      </c>
      <c r="G12" s="117">
        <f>(E12/E11-1)*100</f>
        <v>6.8541953944550871</v>
      </c>
      <c r="H12" s="21">
        <v>14731.2</v>
      </c>
      <c r="I12" s="22">
        <v>64.900000000000006</v>
      </c>
      <c r="J12" s="23"/>
      <c r="K12" s="24">
        <v>4.7</v>
      </c>
      <c r="L12" s="23"/>
      <c r="M12" s="21">
        <v>0</v>
      </c>
      <c r="N12" s="22">
        <f t="shared" si="0"/>
        <v>0</v>
      </c>
      <c r="O12" s="23"/>
      <c r="P12" s="24">
        <v>0</v>
      </c>
      <c r="Q12" s="23"/>
      <c r="R12" s="21">
        <v>2951.1</v>
      </c>
      <c r="S12" s="22">
        <v>13</v>
      </c>
      <c r="T12" s="23"/>
      <c r="U12" s="24">
        <v>6.2</v>
      </c>
      <c r="V12" s="23"/>
      <c r="W12" s="21">
        <v>1106.8</v>
      </c>
      <c r="X12" s="22">
        <v>4.9000000000000004</v>
      </c>
      <c r="Y12" s="23"/>
      <c r="Z12" s="24">
        <v>12.2</v>
      </c>
      <c r="AA12" s="25"/>
      <c r="AB12" s="9">
        <f t="shared" si="1"/>
        <v>3915.6000000000022</v>
      </c>
      <c r="AC12" s="9">
        <f t="shared" si="2"/>
        <v>3915.6000000000022</v>
      </c>
    </row>
    <row r="13" spans="2:29" ht="17.25">
      <c r="C13" s="18" t="s">
        <v>31</v>
      </c>
      <c r="D13" s="19"/>
      <c r="E13" s="20">
        <v>22920.6</v>
      </c>
      <c r="F13" s="29">
        <f t="shared" ref="F13:F38" si="3">(E13/E12-1)*100</f>
        <v>0.95090443828809157</v>
      </c>
      <c r="G13" s="117">
        <f t="shared" ref="G13:G38" si="4">(E13/E12-1)*100</f>
        <v>0.95090443828809157</v>
      </c>
      <c r="H13" s="21">
        <v>14508.3</v>
      </c>
      <c r="I13" s="22">
        <v>63.3</v>
      </c>
      <c r="J13" s="23"/>
      <c r="K13" s="24">
        <v>-1.5</v>
      </c>
      <c r="L13" s="23"/>
      <c r="M13" s="21">
        <v>0</v>
      </c>
      <c r="N13" s="22">
        <f t="shared" si="0"/>
        <v>0</v>
      </c>
      <c r="O13" s="23"/>
      <c r="P13" s="24">
        <v>0</v>
      </c>
      <c r="Q13" s="23"/>
      <c r="R13" s="21">
        <v>3037.5</v>
      </c>
      <c r="S13" s="22">
        <v>13.3</v>
      </c>
      <c r="T13" s="23"/>
      <c r="U13" s="24">
        <v>2.9</v>
      </c>
      <c r="V13" s="23"/>
      <c r="W13" s="21">
        <v>1085.3</v>
      </c>
      <c r="X13" s="22">
        <v>4.7</v>
      </c>
      <c r="Y13" s="23"/>
      <c r="Z13" s="24">
        <v>-2</v>
      </c>
      <c r="AA13" s="25"/>
      <c r="AB13" s="9">
        <f t="shared" si="1"/>
        <v>4289.5</v>
      </c>
      <c r="AC13" s="9">
        <f t="shared" si="2"/>
        <v>4289.5</v>
      </c>
    </row>
    <row r="14" spans="2:29" ht="17.25">
      <c r="C14" s="18" t="s">
        <v>32</v>
      </c>
      <c r="D14" s="19"/>
      <c r="E14" s="20">
        <v>23931.7</v>
      </c>
      <c r="F14" s="29">
        <f t="shared" si="3"/>
        <v>4.4113155851068564</v>
      </c>
      <c r="G14" s="117">
        <f t="shared" si="4"/>
        <v>4.4113155851068564</v>
      </c>
      <c r="H14" s="21">
        <v>12757.3</v>
      </c>
      <c r="I14" s="22">
        <v>53.3</v>
      </c>
      <c r="J14" s="23"/>
      <c r="K14" s="24">
        <v>-12.1</v>
      </c>
      <c r="L14" s="23"/>
      <c r="M14" s="21">
        <v>0</v>
      </c>
      <c r="N14" s="22">
        <f t="shared" si="0"/>
        <v>0</v>
      </c>
      <c r="O14" s="23"/>
      <c r="P14" s="24">
        <v>0</v>
      </c>
      <c r="Q14" s="23"/>
      <c r="R14" s="21">
        <v>3556.9</v>
      </c>
      <c r="S14" s="22">
        <v>14.9</v>
      </c>
      <c r="T14" s="23"/>
      <c r="U14" s="24">
        <v>17.100000000000001</v>
      </c>
      <c r="V14" s="23"/>
      <c r="W14" s="21">
        <v>2866.1</v>
      </c>
      <c r="X14" s="22">
        <v>12</v>
      </c>
      <c r="Y14" s="23"/>
      <c r="Z14" s="24">
        <v>164.1</v>
      </c>
      <c r="AA14" s="25"/>
      <c r="AB14" s="9">
        <f t="shared" si="1"/>
        <v>4751.4000000000015</v>
      </c>
      <c r="AC14" s="9">
        <f t="shared" si="2"/>
        <v>4751.4000000000015</v>
      </c>
    </row>
    <row r="15" spans="2:29" ht="17.25">
      <c r="C15" s="18" t="s">
        <v>33</v>
      </c>
      <c r="D15" s="19"/>
      <c r="E15" s="20">
        <v>25603.5</v>
      </c>
      <c r="F15" s="29">
        <f t="shared" si="3"/>
        <v>6.9857135096963452</v>
      </c>
      <c r="G15" s="117">
        <f t="shared" si="4"/>
        <v>6.9857135096963452</v>
      </c>
      <c r="H15" s="21">
        <v>11369.4</v>
      </c>
      <c r="I15" s="22">
        <v>44.4</v>
      </c>
      <c r="J15" s="23"/>
      <c r="K15" s="24">
        <v>-10.9</v>
      </c>
      <c r="L15" s="23"/>
      <c r="M15" s="21">
        <v>272.10000000000002</v>
      </c>
      <c r="N15" s="22">
        <f t="shared" si="0"/>
        <v>1.0627453277872168</v>
      </c>
      <c r="O15" s="23"/>
      <c r="P15" s="24" t="s">
        <v>17</v>
      </c>
      <c r="Q15" s="23"/>
      <c r="R15" s="21">
        <v>4089.2</v>
      </c>
      <c r="S15" s="22">
        <v>16</v>
      </c>
      <c r="T15" s="23"/>
      <c r="U15" s="24">
        <v>15</v>
      </c>
      <c r="V15" s="23"/>
      <c r="W15" s="21">
        <v>4405.1000000000004</v>
      </c>
      <c r="X15" s="22">
        <v>17.2</v>
      </c>
      <c r="Y15" s="23"/>
      <c r="Z15" s="24">
        <v>53.7</v>
      </c>
      <c r="AA15" s="25"/>
      <c r="AB15" s="9">
        <f t="shared" si="1"/>
        <v>5467.6999999999971</v>
      </c>
      <c r="AC15" s="9">
        <f t="shared" si="2"/>
        <v>5467.6999999999971</v>
      </c>
    </row>
    <row r="16" spans="2:29" ht="17.25">
      <c r="C16" s="18" t="s">
        <v>34</v>
      </c>
      <c r="D16" s="19"/>
      <c r="E16" s="20">
        <v>25468.6</v>
      </c>
      <c r="F16" s="29">
        <f t="shared" si="3"/>
        <v>-0.52688109047591691</v>
      </c>
      <c r="G16" s="117">
        <f t="shared" si="4"/>
        <v>-0.52688109047591691</v>
      </c>
      <c r="H16" s="21">
        <v>10975.9</v>
      </c>
      <c r="I16" s="22">
        <v>43.1</v>
      </c>
      <c r="J16" s="23"/>
      <c r="K16" s="24">
        <v>-3.5</v>
      </c>
      <c r="L16" s="23"/>
      <c r="M16" s="21">
        <v>390.5</v>
      </c>
      <c r="N16" s="22">
        <f t="shared" si="0"/>
        <v>1.5332605639885979</v>
      </c>
      <c r="O16" s="23"/>
      <c r="P16" s="24">
        <f>(M16-M15)/M15*100</f>
        <v>43.513414185961032</v>
      </c>
      <c r="Q16" s="23"/>
      <c r="R16" s="21">
        <v>3706</v>
      </c>
      <c r="S16" s="22">
        <v>14.6</v>
      </c>
      <c r="T16" s="23"/>
      <c r="U16" s="24">
        <v>-9.4</v>
      </c>
      <c r="V16" s="23"/>
      <c r="W16" s="21">
        <v>4086.1</v>
      </c>
      <c r="X16" s="22">
        <v>16</v>
      </c>
      <c r="Y16" s="23"/>
      <c r="Z16" s="24">
        <v>-7.2</v>
      </c>
      <c r="AA16" s="25"/>
      <c r="AB16" s="9">
        <f t="shared" si="1"/>
        <v>6310.0999999999985</v>
      </c>
      <c r="AC16" s="9">
        <f t="shared" si="2"/>
        <v>6310.0999999999985</v>
      </c>
    </row>
    <row r="17" spans="3:29" ht="17.25">
      <c r="C17" s="18" t="s">
        <v>35</v>
      </c>
      <c r="D17" s="19"/>
      <c r="E17" s="20">
        <v>27168.400000000001</v>
      </c>
      <c r="F17" s="29">
        <f t="shared" si="3"/>
        <v>6.6741006572799577</v>
      </c>
      <c r="G17" s="117">
        <f t="shared" si="4"/>
        <v>6.6741006572799577</v>
      </c>
      <c r="H17" s="21">
        <v>10929.8</v>
      </c>
      <c r="I17" s="22">
        <v>40.200000000000003</v>
      </c>
      <c r="J17" s="23"/>
      <c r="K17" s="24">
        <v>-0.4</v>
      </c>
      <c r="L17" s="23"/>
      <c r="M17" s="21">
        <v>607</v>
      </c>
      <c r="N17" s="22">
        <f t="shared" si="0"/>
        <v>2.2342132771896761</v>
      </c>
      <c r="O17" s="23"/>
      <c r="P17" s="24">
        <f t="shared" ref="P17:P30" si="5">(M17-M16)/M16*100</f>
        <v>55.441741357234321</v>
      </c>
      <c r="Q17" s="23"/>
      <c r="R17" s="21">
        <v>4270.5</v>
      </c>
      <c r="S17" s="22">
        <v>15.7</v>
      </c>
      <c r="T17" s="23"/>
      <c r="U17" s="24">
        <v>15.2</v>
      </c>
      <c r="V17" s="23"/>
      <c r="W17" s="21">
        <v>5538.7</v>
      </c>
      <c r="X17" s="22">
        <v>20.399999999999999</v>
      </c>
      <c r="Y17" s="23"/>
      <c r="Z17" s="24">
        <v>35.6</v>
      </c>
      <c r="AA17" s="25"/>
      <c r="AB17" s="9">
        <f t="shared" si="1"/>
        <v>5822.4000000000015</v>
      </c>
      <c r="AC17" s="9">
        <f t="shared" si="2"/>
        <v>5822.4000000000015</v>
      </c>
    </row>
    <row r="18" spans="3:29" ht="17.25">
      <c r="C18" s="18" t="s">
        <v>36</v>
      </c>
      <c r="D18" s="19"/>
      <c r="E18" s="20">
        <v>25363.1</v>
      </c>
      <c r="F18" s="29">
        <f t="shared" si="3"/>
        <v>-6.6448521075956002</v>
      </c>
      <c r="G18" s="117">
        <f t="shared" si="4"/>
        <v>-6.6448521075956002</v>
      </c>
      <c r="H18" s="21">
        <v>11548.7</v>
      </c>
      <c r="I18" s="22">
        <v>45.5</v>
      </c>
      <c r="J18" s="23"/>
      <c r="K18" s="24">
        <v>5.7</v>
      </c>
      <c r="L18" s="23"/>
      <c r="M18" s="21">
        <v>809</v>
      </c>
      <c r="N18" s="22">
        <f t="shared" si="0"/>
        <v>3.1896731866372803</v>
      </c>
      <c r="O18" s="23"/>
      <c r="P18" s="24">
        <f t="shared" si="5"/>
        <v>33.278418451400327</v>
      </c>
      <c r="Q18" s="23"/>
      <c r="R18" s="21">
        <v>4308.8</v>
      </c>
      <c r="S18" s="22">
        <v>17</v>
      </c>
      <c r="T18" s="23"/>
      <c r="U18" s="24">
        <v>0.9</v>
      </c>
      <c r="V18" s="23"/>
      <c r="W18" s="21">
        <v>3893.2</v>
      </c>
      <c r="X18" s="22">
        <v>15.3</v>
      </c>
      <c r="Y18" s="23"/>
      <c r="Z18" s="24">
        <v>-29.7</v>
      </c>
      <c r="AA18" s="25"/>
      <c r="AB18" s="9">
        <f t="shared" si="1"/>
        <v>4803.3999999999978</v>
      </c>
      <c r="AC18" s="9">
        <f t="shared" si="2"/>
        <v>4803.3999999999978</v>
      </c>
    </row>
    <row r="19" spans="3:29" ht="17.25">
      <c r="C19" s="18" t="s">
        <v>37</v>
      </c>
      <c r="D19" s="19"/>
      <c r="E19" s="20">
        <v>25324.1</v>
      </c>
      <c r="F19" s="29">
        <f t="shared" si="3"/>
        <v>-0.15376669255730002</v>
      </c>
      <c r="G19" s="117">
        <f t="shared" si="4"/>
        <v>-0.15376669255730002</v>
      </c>
      <c r="H19" s="21">
        <v>11815.7</v>
      </c>
      <c r="I19" s="22">
        <v>46.7</v>
      </c>
      <c r="J19" s="23"/>
      <c r="K19" s="24">
        <v>2.2999999999999998</v>
      </c>
      <c r="L19" s="23"/>
      <c r="M19" s="21">
        <v>578.20000000000005</v>
      </c>
      <c r="N19" s="22">
        <f t="shared" si="0"/>
        <v>2.2832005875825798</v>
      </c>
      <c r="O19" s="23"/>
      <c r="P19" s="24">
        <f t="shared" si="5"/>
        <v>-28.529048207663777</v>
      </c>
      <c r="Q19" s="23"/>
      <c r="R19" s="21">
        <v>4170.7</v>
      </c>
      <c r="S19" s="22">
        <v>16.5</v>
      </c>
      <c r="T19" s="23"/>
      <c r="U19" s="24">
        <v>-3.2</v>
      </c>
      <c r="V19" s="23"/>
      <c r="W19" s="21">
        <v>3829.8</v>
      </c>
      <c r="X19" s="22">
        <v>15.1</v>
      </c>
      <c r="Y19" s="23"/>
      <c r="Z19" s="24">
        <v>-1.6</v>
      </c>
      <c r="AA19" s="25"/>
      <c r="AB19" s="9">
        <f t="shared" si="1"/>
        <v>4929.6999999999971</v>
      </c>
      <c r="AC19" s="9">
        <f t="shared" si="2"/>
        <v>4929.6999999999971</v>
      </c>
    </row>
    <row r="20" spans="3:29" ht="17.25">
      <c r="C20" s="18" t="s">
        <v>38</v>
      </c>
      <c r="D20" s="19"/>
      <c r="E20" s="20">
        <v>28404.799999999999</v>
      </c>
      <c r="F20" s="29">
        <f t="shared" si="3"/>
        <v>12.165091750545919</v>
      </c>
      <c r="G20" s="117">
        <f t="shared" si="4"/>
        <v>12.165091750545919</v>
      </c>
      <c r="H20" s="21">
        <v>11870.1</v>
      </c>
      <c r="I20" s="22">
        <v>41.8</v>
      </c>
      <c r="J20" s="23"/>
      <c r="K20" s="24">
        <v>0.5</v>
      </c>
      <c r="L20" s="23"/>
      <c r="M20" s="21">
        <v>1005.91</v>
      </c>
      <c r="N20" s="22">
        <f t="shared" si="0"/>
        <v>3.5413380837041624</v>
      </c>
      <c r="O20" s="23"/>
      <c r="P20" s="24">
        <f t="shared" si="5"/>
        <v>73.9726738152888</v>
      </c>
      <c r="Q20" s="23"/>
      <c r="R20" s="21">
        <v>4469.8</v>
      </c>
      <c r="S20" s="22">
        <v>15.7</v>
      </c>
      <c r="T20" s="23"/>
      <c r="U20" s="24">
        <v>7.2</v>
      </c>
      <c r="V20" s="23"/>
      <c r="W20" s="21">
        <v>3523.1</v>
      </c>
      <c r="X20" s="22">
        <v>12.4</v>
      </c>
      <c r="Y20" s="23"/>
      <c r="Z20" s="24">
        <v>-8</v>
      </c>
      <c r="AA20" s="25"/>
      <c r="AB20" s="9">
        <f t="shared" si="1"/>
        <v>7535.8899999999994</v>
      </c>
      <c r="AC20" s="9">
        <f t="shared" si="2"/>
        <v>7535.8899999999994</v>
      </c>
    </row>
    <row r="21" spans="3:29" ht="17.25">
      <c r="C21" s="18" t="s">
        <v>39</v>
      </c>
      <c r="D21" s="19"/>
      <c r="E21" s="20">
        <v>28964</v>
      </c>
      <c r="F21" s="29">
        <f t="shared" si="3"/>
        <v>1.9686813496310407</v>
      </c>
      <c r="G21" s="117">
        <f t="shared" si="4"/>
        <v>1.9686813496310407</v>
      </c>
      <c r="H21" s="21">
        <v>11602.7</v>
      </c>
      <c r="I21" s="22">
        <v>40.1</v>
      </c>
      <c r="J21" s="23"/>
      <c r="K21" s="24">
        <v>-2.2000000000000002</v>
      </c>
      <c r="L21" s="23"/>
      <c r="M21" s="21">
        <v>3050.16</v>
      </c>
      <c r="N21" s="22">
        <f t="shared" si="0"/>
        <v>10.530865902499654</v>
      </c>
      <c r="O21" s="23"/>
      <c r="P21" s="24">
        <f t="shared" si="5"/>
        <v>203.22394647632493</v>
      </c>
      <c r="Q21" s="23"/>
      <c r="R21" s="21">
        <v>4363.1000000000004</v>
      </c>
      <c r="S21" s="22">
        <v>15.1</v>
      </c>
      <c r="T21" s="23"/>
      <c r="U21" s="24">
        <v>-2.4</v>
      </c>
      <c r="V21" s="23"/>
      <c r="W21" s="21">
        <v>3282</v>
      </c>
      <c r="X21" s="22">
        <v>11.3</v>
      </c>
      <c r="Y21" s="23"/>
      <c r="Z21" s="24">
        <v>-6.8</v>
      </c>
      <c r="AA21" s="25"/>
      <c r="AB21" s="9">
        <f t="shared" si="1"/>
        <v>6666.0400000000009</v>
      </c>
      <c r="AC21" s="9">
        <f t="shared" si="2"/>
        <v>6666.0400000000009</v>
      </c>
    </row>
    <row r="22" spans="3:29" ht="17.25">
      <c r="C22" s="18" t="s">
        <v>40</v>
      </c>
      <c r="D22" s="19"/>
      <c r="E22" s="20">
        <v>28699.200000000001</v>
      </c>
      <c r="F22" s="29">
        <f t="shared" si="3"/>
        <v>-0.91423836486672627</v>
      </c>
      <c r="G22" s="117">
        <f t="shared" si="4"/>
        <v>-0.91423836486672627</v>
      </c>
      <c r="H22" s="21">
        <v>11964.2</v>
      </c>
      <c r="I22" s="22">
        <v>41.7</v>
      </c>
      <c r="J22" s="23"/>
      <c r="K22" s="24">
        <v>3.1</v>
      </c>
      <c r="L22" s="23"/>
      <c r="M22" s="21">
        <v>3149.56</v>
      </c>
      <c r="N22" s="22">
        <f t="shared" si="0"/>
        <v>10.974382561186374</v>
      </c>
      <c r="O22" s="23"/>
      <c r="P22" s="24">
        <f t="shared" si="5"/>
        <v>3.2588454376163902</v>
      </c>
      <c r="Q22" s="23"/>
      <c r="R22" s="21">
        <v>4210.8999999999996</v>
      </c>
      <c r="S22" s="22">
        <v>14.7</v>
      </c>
      <c r="T22" s="23"/>
      <c r="U22" s="24">
        <v>-3.5</v>
      </c>
      <c r="V22" s="23"/>
      <c r="W22" s="21">
        <v>3244.6</v>
      </c>
      <c r="X22" s="22">
        <v>11.3</v>
      </c>
      <c r="Y22" s="23"/>
      <c r="Z22" s="24">
        <v>-1.1000000000000001</v>
      </c>
      <c r="AA22" s="25"/>
      <c r="AB22" s="9">
        <f t="shared" si="1"/>
        <v>6129.9400000000023</v>
      </c>
      <c r="AC22" s="9">
        <f t="shared" si="2"/>
        <v>6129.9400000000023</v>
      </c>
    </row>
    <row r="23" spans="3:29" ht="17.25">
      <c r="C23" s="18" t="s">
        <v>41</v>
      </c>
      <c r="D23" s="19"/>
      <c r="E23" s="20">
        <v>29914.3</v>
      </c>
      <c r="F23" s="29">
        <f t="shared" si="3"/>
        <v>4.2339159279701111</v>
      </c>
      <c r="G23" s="117">
        <f t="shared" si="4"/>
        <v>4.2339159279701111</v>
      </c>
      <c r="H23" s="21">
        <v>12192.5</v>
      </c>
      <c r="I23" s="22">
        <v>40.799999999999997</v>
      </c>
      <c r="J23" s="23"/>
      <c r="K23" s="24">
        <v>1.9</v>
      </c>
      <c r="L23" s="23"/>
      <c r="M23" s="21">
        <v>2965</v>
      </c>
      <c r="N23" s="22">
        <f t="shared" si="0"/>
        <v>9.9116476066630348</v>
      </c>
      <c r="O23" s="23"/>
      <c r="P23" s="24">
        <f t="shared" si="5"/>
        <v>-5.8598661400322571</v>
      </c>
      <c r="Q23" s="23"/>
      <c r="R23" s="21">
        <v>4291.8</v>
      </c>
      <c r="S23" s="22">
        <v>14.3</v>
      </c>
      <c r="T23" s="23"/>
      <c r="U23" s="24">
        <v>1.9</v>
      </c>
      <c r="V23" s="23"/>
      <c r="W23" s="21">
        <v>3319.8</v>
      </c>
      <c r="X23" s="22">
        <v>11.1</v>
      </c>
      <c r="Y23" s="23"/>
      <c r="Z23" s="24">
        <v>2.2999999999999998</v>
      </c>
      <c r="AA23" s="25"/>
      <c r="AB23" s="9">
        <f t="shared" si="1"/>
        <v>7145.2000000000007</v>
      </c>
      <c r="AC23" s="9">
        <f t="shared" si="2"/>
        <v>7145.2000000000007</v>
      </c>
    </row>
    <row r="24" spans="3:29" ht="17.25">
      <c r="C24" s="18" t="s">
        <v>42</v>
      </c>
      <c r="D24" s="19"/>
      <c r="E24" s="20">
        <v>29881.9</v>
      </c>
      <c r="F24" s="29">
        <f t="shared" si="3"/>
        <v>-0.10830940386369337</v>
      </c>
      <c r="G24" s="117">
        <f t="shared" si="4"/>
        <v>-0.10830940386369337</v>
      </c>
      <c r="H24" s="21">
        <v>10826.4</v>
      </c>
      <c r="I24" s="22">
        <v>36.200000000000003</v>
      </c>
      <c r="J24" s="23"/>
      <c r="K24" s="24">
        <v>-11.2</v>
      </c>
      <c r="L24" s="23"/>
      <c r="M24" s="21">
        <v>3391</v>
      </c>
      <c r="N24" s="22">
        <f t="shared" si="0"/>
        <v>11.348006652856746</v>
      </c>
      <c r="O24" s="23"/>
      <c r="P24" s="24">
        <f t="shared" si="5"/>
        <v>14.367622259696459</v>
      </c>
      <c r="Q24" s="23"/>
      <c r="R24" s="21">
        <v>3789.2</v>
      </c>
      <c r="S24" s="22">
        <v>12.7</v>
      </c>
      <c r="T24" s="23"/>
      <c r="U24" s="24">
        <v>-11.7</v>
      </c>
      <c r="V24" s="23"/>
      <c r="W24" s="21">
        <v>3149.3</v>
      </c>
      <c r="X24" s="22">
        <v>10.5</v>
      </c>
      <c r="Y24" s="23"/>
      <c r="Z24" s="24">
        <v>-5.2</v>
      </c>
      <c r="AA24" s="25"/>
      <c r="AB24" s="9">
        <f t="shared" si="1"/>
        <v>8726.0000000000036</v>
      </c>
      <c r="AC24" s="9">
        <f t="shared" si="2"/>
        <v>8726.0000000000036</v>
      </c>
    </row>
    <row r="25" spans="3:29" ht="17.25">
      <c r="C25" s="18" t="s">
        <v>43</v>
      </c>
      <c r="D25" s="19"/>
      <c r="E25" s="20">
        <v>29010.1</v>
      </c>
      <c r="F25" s="29">
        <f t="shared" si="3"/>
        <v>-2.9174851666058821</v>
      </c>
      <c r="G25" s="117">
        <f t="shared" si="4"/>
        <v>-2.9174851666058821</v>
      </c>
      <c r="H25" s="21">
        <v>10751.9</v>
      </c>
      <c r="I25" s="22">
        <v>37.1</v>
      </c>
      <c r="J25" s="23"/>
      <c r="K25" s="24">
        <v>-0.7</v>
      </c>
      <c r="L25" s="23"/>
      <c r="M25" s="21">
        <v>3068</v>
      </c>
      <c r="N25" s="22">
        <f t="shared" si="0"/>
        <v>10.575627109179218</v>
      </c>
      <c r="O25" s="23"/>
      <c r="P25" s="24">
        <f t="shared" si="5"/>
        <v>-9.5252138012385732</v>
      </c>
      <c r="Q25" s="23"/>
      <c r="R25" s="21">
        <v>3507.3</v>
      </c>
      <c r="S25" s="22">
        <v>12.1</v>
      </c>
      <c r="T25" s="23"/>
      <c r="U25" s="24">
        <v>-7.4</v>
      </c>
      <c r="V25" s="23"/>
      <c r="W25" s="21">
        <v>3343</v>
      </c>
      <c r="X25" s="22">
        <v>11.5</v>
      </c>
      <c r="Y25" s="23"/>
      <c r="Z25" s="24">
        <v>6.2</v>
      </c>
      <c r="AA25" s="25"/>
      <c r="AB25" s="9">
        <f t="shared" si="1"/>
        <v>8339.8999999999978</v>
      </c>
      <c r="AC25" s="9">
        <f t="shared" si="2"/>
        <v>8339.8999999999978</v>
      </c>
    </row>
    <row r="26" spans="3:29" ht="17.25">
      <c r="C26" s="18" t="s">
        <v>44</v>
      </c>
      <c r="D26" s="19"/>
      <c r="E26" s="20">
        <v>29682.2</v>
      </c>
      <c r="F26" s="29">
        <f t="shared" si="3"/>
        <v>2.3167793285786775</v>
      </c>
      <c r="G26" s="117">
        <f t="shared" si="4"/>
        <v>2.3167793285786775</v>
      </c>
      <c r="H26" s="21">
        <v>11517</v>
      </c>
      <c r="I26" s="22">
        <v>38.799999999999997</v>
      </c>
      <c r="J26" s="23"/>
      <c r="K26" s="24">
        <v>7.1</v>
      </c>
      <c r="L26" s="23"/>
      <c r="M26" s="21">
        <v>2832</v>
      </c>
      <c r="N26" s="22">
        <f t="shared" si="0"/>
        <v>9.5410717534414555</v>
      </c>
      <c r="O26" s="23"/>
      <c r="P26" s="24">
        <f t="shared" si="5"/>
        <v>-7.6923076923076925</v>
      </c>
      <c r="Q26" s="23"/>
      <c r="R26" s="21">
        <v>3369.4</v>
      </c>
      <c r="S26" s="22">
        <v>11.4</v>
      </c>
      <c r="T26" s="23"/>
      <c r="U26" s="24">
        <v>-3.9</v>
      </c>
      <c r="V26" s="23"/>
      <c r="W26" s="21">
        <v>2883</v>
      </c>
      <c r="X26" s="22">
        <v>9.6999999999999993</v>
      </c>
      <c r="Y26" s="23"/>
      <c r="Z26" s="24">
        <v>-13.8</v>
      </c>
      <c r="AA26" s="25"/>
      <c r="AB26" s="9">
        <f t="shared" si="1"/>
        <v>9080.7999999999993</v>
      </c>
      <c r="AC26" s="9">
        <f t="shared" si="2"/>
        <v>9080.7999999999993</v>
      </c>
    </row>
    <row r="27" spans="3:29" ht="17.25">
      <c r="C27" s="18" t="s">
        <v>45</v>
      </c>
      <c r="D27" s="19"/>
      <c r="E27" s="20">
        <v>29267.3</v>
      </c>
      <c r="F27" s="29">
        <f t="shared" si="3"/>
        <v>-1.3978074401493235</v>
      </c>
      <c r="G27" s="117">
        <f t="shared" si="4"/>
        <v>-1.3978074401493235</v>
      </c>
      <c r="H27" s="21">
        <v>11952</v>
      </c>
      <c r="I27" s="22">
        <v>40.799999999999997</v>
      </c>
      <c r="J27" s="23"/>
      <c r="K27" s="24">
        <v>3.8</v>
      </c>
      <c r="L27" s="23"/>
      <c r="M27" s="21">
        <v>2790</v>
      </c>
      <c r="N27" s="22">
        <f t="shared" si="0"/>
        <v>9.5328233215909908</v>
      </c>
      <c r="O27" s="23"/>
      <c r="P27" s="24">
        <f t="shared" si="5"/>
        <v>-1.4830508474576272</v>
      </c>
      <c r="Q27" s="23"/>
      <c r="R27" s="21">
        <v>2928.1</v>
      </c>
      <c r="S27" s="22">
        <v>10</v>
      </c>
      <c r="T27" s="23"/>
      <c r="U27" s="24">
        <v>-13.1</v>
      </c>
      <c r="V27" s="23"/>
      <c r="W27" s="21">
        <v>2153.6</v>
      </c>
      <c r="X27" s="22">
        <v>7.4</v>
      </c>
      <c r="Y27" s="23"/>
      <c r="Z27" s="24">
        <v>-25.3</v>
      </c>
      <c r="AA27" s="25"/>
      <c r="AB27" s="9">
        <f t="shared" si="1"/>
        <v>9443.6000000000022</v>
      </c>
      <c r="AC27" s="9">
        <f t="shared" si="2"/>
        <v>9443.6000000000022</v>
      </c>
    </row>
    <row r="28" spans="3:29" ht="17.25">
      <c r="C28" s="18" t="s">
        <v>46</v>
      </c>
      <c r="D28" s="19"/>
      <c r="E28" s="20">
        <v>31136.5</v>
      </c>
      <c r="F28" s="29">
        <f t="shared" si="3"/>
        <v>6.3866499472107208</v>
      </c>
      <c r="G28" s="117">
        <f t="shared" si="4"/>
        <v>6.3866499472107208</v>
      </c>
      <c r="H28" s="21">
        <v>12805.6</v>
      </c>
      <c r="I28" s="26">
        <v>41.1</v>
      </c>
      <c r="J28" s="27"/>
      <c r="K28" s="24">
        <v>7.1</v>
      </c>
      <c r="L28" s="27"/>
      <c r="M28" s="21">
        <v>2463</v>
      </c>
      <c r="N28" s="22">
        <f t="shared" si="0"/>
        <v>7.9103303197212274</v>
      </c>
      <c r="O28" s="27"/>
      <c r="P28" s="24">
        <f t="shared" si="5"/>
        <v>-11.720430107526882</v>
      </c>
      <c r="Q28" s="27"/>
      <c r="R28" s="21">
        <v>2518.5</v>
      </c>
      <c r="S28" s="26">
        <v>8.1</v>
      </c>
      <c r="T28" s="27"/>
      <c r="U28" s="24">
        <v>-14</v>
      </c>
      <c r="V28" s="27"/>
      <c r="W28" s="21">
        <v>2211.6</v>
      </c>
      <c r="X28" s="26">
        <v>7.1</v>
      </c>
      <c r="Y28" s="27"/>
      <c r="Z28" s="24">
        <v>2.7</v>
      </c>
      <c r="AA28" s="28"/>
      <c r="AB28" s="9">
        <f t="shared" si="1"/>
        <v>11137.800000000003</v>
      </c>
      <c r="AC28" s="9">
        <f t="shared" si="2"/>
        <v>11137.800000000003</v>
      </c>
    </row>
    <row r="29" spans="3:29" ht="17.25">
      <c r="C29" s="18" t="s">
        <v>47</v>
      </c>
      <c r="D29" s="19"/>
      <c r="E29" s="20">
        <v>30572.5</v>
      </c>
      <c r="F29" s="29">
        <f t="shared" si="3"/>
        <v>-1.8113789282674708</v>
      </c>
      <c r="G29" s="117">
        <f t="shared" si="4"/>
        <v>-1.8113789282674708</v>
      </c>
      <c r="H29" s="21">
        <v>14260.2</v>
      </c>
      <c r="I29" s="22">
        <v>46.6</v>
      </c>
      <c r="J29" s="23"/>
      <c r="K29" s="24">
        <v>11.4</v>
      </c>
      <c r="L29" s="23"/>
      <c r="M29" s="21">
        <v>1789</v>
      </c>
      <c r="N29" s="22">
        <f t="shared" si="0"/>
        <v>5.8516640771935569</v>
      </c>
      <c r="O29" s="23"/>
      <c r="P29" s="24">
        <f t="shared" si="5"/>
        <v>-27.365002030044661</v>
      </c>
      <c r="Q29" s="23"/>
      <c r="R29" s="21">
        <v>2351.1</v>
      </c>
      <c r="S29" s="22">
        <v>7.7</v>
      </c>
      <c r="T29" s="23"/>
      <c r="U29" s="24">
        <v>-6.7</v>
      </c>
      <c r="V29" s="23"/>
      <c r="W29" s="21">
        <v>2476.4</v>
      </c>
      <c r="X29" s="22">
        <v>8.1</v>
      </c>
      <c r="Y29" s="23"/>
      <c r="Z29" s="24">
        <v>11.9</v>
      </c>
      <c r="AA29" s="25"/>
      <c r="AB29" s="9">
        <f t="shared" si="1"/>
        <v>9695.7999999999993</v>
      </c>
      <c r="AC29" s="9">
        <f t="shared" si="2"/>
        <v>9695.7999999999993</v>
      </c>
    </row>
    <row r="30" spans="3:29" ht="17.25">
      <c r="C30" s="18" t="s">
        <v>48</v>
      </c>
      <c r="D30" s="19"/>
      <c r="E30" s="20">
        <v>29290.9</v>
      </c>
      <c r="F30" s="29">
        <f t="shared" si="3"/>
        <v>-4.1920026167307167</v>
      </c>
      <c r="G30" s="117">
        <f t="shared" si="4"/>
        <v>-4.1920026167307167</v>
      </c>
      <c r="H30" s="21">
        <v>13567.3</v>
      </c>
      <c r="I30" s="29">
        <v>46.3</v>
      </c>
      <c r="J30" s="30"/>
      <c r="K30" s="24">
        <v>-4.9000000000000004</v>
      </c>
      <c r="L30" s="30"/>
      <c r="M30" s="21">
        <v>1798</v>
      </c>
      <c r="N30" s="22">
        <f t="shared" si="0"/>
        <v>6.1384252447005725</v>
      </c>
      <c r="O30" s="30"/>
      <c r="P30" s="24">
        <f t="shared" si="5"/>
        <v>0.50307434320849642</v>
      </c>
      <c r="Q30" s="30"/>
      <c r="R30" s="21">
        <v>2485.6</v>
      </c>
      <c r="S30" s="29">
        <v>8.5</v>
      </c>
      <c r="T30" s="30"/>
      <c r="U30" s="24">
        <v>5.7</v>
      </c>
      <c r="V30" s="30"/>
      <c r="W30" s="21">
        <v>2736.4</v>
      </c>
      <c r="X30" s="29">
        <v>9.3000000000000007</v>
      </c>
      <c r="Y30" s="30"/>
      <c r="Z30" s="24">
        <v>10.5</v>
      </c>
      <c r="AA30" s="31"/>
      <c r="AB30" s="9">
        <f t="shared" si="1"/>
        <v>8703.6000000000022</v>
      </c>
      <c r="AC30" s="9">
        <f t="shared" si="2"/>
        <v>8703.6000000000022</v>
      </c>
    </row>
    <row r="31" spans="3:29" ht="17.25">
      <c r="C31" s="18" t="s">
        <v>49</v>
      </c>
      <c r="D31" s="19"/>
      <c r="E31" s="20">
        <v>32060</v>
      </c>
      <c r="F31" s="29">
        <f t="shared" si="3"/>
        <v>9.4537894021692779</v>
      </c>
      <c r="G31" s="117">
        <f t="shared" si="4"/>
        <v>9.4537894021692779</v>
      </c>
      <c r="H31" s="21">
        <v>10946.3</v>
      </c>
      <c r="I31" s="29">
        <v>34.1</v>
      </c>
      <c r="J31" s="30"/>
      <c r="K31" s="24">
        <v>-19.3</v>
      </c>
      <c r="L31" s="30"/>
      <c r="M31" s="21">
        <v>2912</v>
      </c>
      <c r="N31" s="22">
        <v>9.0829694323144103</v>
      </c>
      <c r="O31" s="30"/>
      <c r="P31" s="24">
        <v>61.957730812013345</v>
      </c>
      <c r="Q31" s="30"/>
      <c r="R31" s="21">
        <v>3891.4</v>
      </c>
      <c r="S31" s="29">
        <v>12.1</v>
      </c>
      <c r="T31" s="30"/>
      <c r="U31" s="24">
        <v>56.6</v>
      </c>
      <c r="V31" s="30"/>
      <c r="W31" s="21">
        <v>3618.2</v>
      </c>
      <c r="X31" s="29">
        <v>11.3</v>
      </c>
      <c r="Y31" s="30"/>
      <c r="Z31" s="24">
        <v>32.200000000000003</v>
      </c>
      <c r="AA31" s="31"/>
      <c r="AB31" s="9">
        <f t="shared" si="1"/>
        <v>10692.099999999999</v>
      </c>
      <c r="AC31" s="9">
        <f t="shared" si="2"/>
        <v>10692.099999999999</v>
      </c>
    </row>
    <row r="32" spans="3:29" ht="17.25">
      <c r="C32" s="18" t="s">
        <v>50</v>
      </c>
      <c r="D32" s="19"/>
      <c r="E32" s="20">
        <v>32580</v>
      </c>
      <c r="F32" s="29">
        <f t="shared" si="3"/>
        <v>1.6219588271989993</v>
      </c>
      <c r="G32" s="117">
        <f t="shared" si="4"/>
        <v>1.6219588271989993</v>
      </c>
      <c r="H32" s="21">
        <v>10657</v>
      </c>
      <c r="I32" s="29">
        <v>32.700000000000003</v>
      </c>
      <c r="J32" s="30"/>
      <c r="K32" s="24">
        <v>-2.6</v>
      </c>
      <c r="L32" s="30"/>
      <c r="M32" s="21">
        <v>2995</v>
      </c>
      <c r="N32" s="22">
        <v>9.1927562922038053</v>
      </c>
      <c r="O32" s="30"/>
      <c r="P32" s="24">
        <v>2.9</v>
      </c>
      <c r="Q32" s="30"/>
      <c r="R32" s="21">
        <v>2868</v>
      </c>
      <c r="S32" s="29">
        <v>8.8000000000000007</v>
      </c>
      <c r="T32" s="30"/>
      <c r="U32" s="24">
        <v>-26.3</v>
      </c>
      <c r="V32" s="30"/>
      <c r="W32" s="21">
        <v>4044</v>
      </c>
      <c r="X32" s="29">
        <v>12.4</v>
      </c>
      <c r="Y32" s="30"/>
      <c r="Z32" s="24">
        <v>11.8</v>
      </c>
      <c r="AA32" s="31"/>
      <c r="AB32" s="9">
        <f t="shared" si="1"/>
        <v>12016</v>
      </c>
      <c r="AC32" s="9">
        <f t="shared" si="2"/>
        <v>12016</v>
      </c>
    </row>
    <row r="33" spans="1:29" ht="17.25">
      <c r="C33" s="18" t="s">
        <v>51</v>
      </c>
      <c r="D33" s="66"/>
      <c r="E33" s="32">
        <v>30560</v>
      </c>
      <c r="F33" s="29">
        <f t="shared" si="3"/>
        <v>-6.2001227747084053</v>
      </c>
      <c r="G33" s="118">
        <f t="shared" si="4"/>
        <v>-6.2001227747084053</v>
      </c>
      <c r="H33" s="33">
        <v>10427</v>
      </c>
      <c r="I33" s="34">
        <v>34.1</v>
      </c>
      <c r="J33" s="35"/>
      <c r="K33" s="36">
        <v>-2.2000000000000002</v>
      </c>
      <c r="L33" s="35"/>
      <c r="M33" s="33">
        <v>2973</v>
      </c>
      <c r="N33" s="26">
        <v>9.6999999999999993</v>
      </c>
      <c r="O33" s="35"/>
      <c r="P33" s="36">
        <v>-0.7</v>
      </c>
      <c r="Q33" s="35"/>
      <c r="R33" s="33">
        <v>2484</v>
      </c>
      <c r="S33" s="34">
        <v>8.1</v>
      </c>
      <c r="T33" s="35"/>
      <c r="U33" s="36">
        <v>-13.4</v>
      </c>
      <c r="V33" s="35"/>
      <c r="W33" s="33">
        <v>3881</v>
      </c>
      <c r="X33" s="34">
        <v>12.7</v>
      </c>
      <c r="Y33" s="35"/>
      <c r="Z33" s="36">
        <v>-4</v>
      </c>
      <c r="AA33" s="37"/>
      <c r="AB33" s="9"/>
      <c r="AC33" s="9">
        <f t="shared" si="2"/>
        <v>10795</v>
      </c>
    </row>
    <row r="34" spans="1:29" ht="17.25">
      <c r="C34" s="18" t="s">
        <v>52</v>
      </c>
      <c r="D34" s="66"/>
      <c r="E34" s="32">
        <v>29132</v>
      </c>
      <c r="F34" s="29">
        <f t="shared" si="3"/>
        <v>-4.6727748691099524</v>
      </c>
      <c r="G34" s="118">
        <f t="shared" si="4"/>
        <v>-4.6727748691099524</v>
      </c>
      <c r="H34" s="33">
        <v>10696</v>
      </c>
      <c r="I34" s="34">
        <v>36.700000000000003</v>
      </c>
      <c r="J34" s="35"/>
      <c r="K34" s="36">
        <v>2.6</v>
      </c>
      <c r="L34" s="35"/>
      <c r="M34" s="33">
        <v>2844</v>
      </c>
      <c r="N34" s="26">
        <v>9.8000000000000007</v>
      </c>
      <c r="O34" s="35"/>
      <c r="P34" s="36">
        <v>-4.3</v>
      </c>
      <c r="Q34" s="35"/>
      <c r="R34" s="33">
        <v>2418</v>
      </c>
      <c r="S34" s="34">
        <v>8.3000000000000007</v>
      </c>
      <c r="T34" s="35"/>
      <c r="U34" s="36">
        <v>-2.7</v>
      </c>
      <c r="V34" s="35"/>
      <c r="W34" s="33">
        <v>3925</v>
      </c>
      <c r="X34" s="34">
        <v>13.5</v>
      </c>
      <c r="Y34" s="35"/>
      <c r="Z34" s="36">
        <v>1.1000000000000001</v>
      </c>
      <c r="AA34" s="37"/>
      <c r="AB34" s="9"/>
      <c r="AC34" s="9">
        <f t="shared" si="2"/>
        <v>9249</v>
      </c>
    </row>
    <row r="35" spans="1:29" ht="17.25">
      <c r="C35" s="18" t="s">
        <v>53</v>
      </c>
      <c r="D35" s="66"/>
      <c r="E35" s="32">
        <v>29366</v>
      </c>
      <c r="F35" s="29">
        <f t="shared" si="3"/>
        <v>0.8032404229026513</v>
      </c>
      <c r="G35" s="118">
        <f t="shared" si="4"/>
        <v>0.8032404229026513</v>
      </c>
      <c r="H35" s="33">
        <v>11171</v>
      </c>
      <c r="I35" s="34">
        <v>38</v>
      </c>
      <c r="J35" s="35"/>
      <c r="K35" s="36">
        <v>4.4000000000000004</v>
      </c>
      <c r="L35" s="35"/>
      <c r="M35" s="33">
        <v>2844</v>
      </c>
      <c r="N35" s="26">
        <v>9.6999999999999993</v>
      </c>
      <c r="O35" s="35"/>
      <c r="P35" s="36">
        <v>0</v>
      </c>
      <c r="Q35" s="35"/>
      <c r="R35" s="33">
        <v>2545</v>
      </c>
      <c r="S35" s="34">
        <v>8.6999999999999993</v>
      </c>
      <c r="T35" s="35"/>
      <c r="U35" s="36">
        <v>5.3</v>
      </c>
      <c r="V35" s="35"/>
      <c r="W35" s="33">
        <v>3781</v>
      </c>
      <c r="X35" s="34">
        <v>12.9</v>
      </c>
      <c r="Y35" s="35"/>
      <c r="Z35" s="36">
        <v>-3.7</v>
      </c>
      <c r="AA35" s="37"/>
      <c r="AB35" s="9"/>
      <c r="AC35" s="9">
        <f t="shared" si="2"/>
        <v>9025</v>
      </c>
    </row>
    <row r="36" spans="1:29" ht="17.25">
      <c r="C36" s="18" t="s">
        <v>54</v>
      </c>
      <c r="D36" s="66"/>
      <c r="E36" s="32">
        <v>29815</v>
      </c>
      <c r="F36" s="29">
        <f t="shared" si="3"/>
        <v>1.5289790914663204</v>
      </c>
      <c r="G36" s="118">
        <f t="shared" si="4"/>
        <v>1.5289790914663204</v>
      </c>
      <c r="H36" s="33">
        <v>12021</v>
      </c>
      <c r="I36" s="34">
        <v>40.299999999999997</v>
      </c>
      <c r="J36" s="35"/>
      <c r="K36" s="36">
        <v>7.6</v>
      </c>
      <c r="L36" s="35"/>
      <c r="M36" s="33">
        <v>2764</v>
      </c>
      <c r="N36" s="26">
        <v>9.3000000000000007</v>
      </c>
      <c r="O36" s="35"/>
      <c r="P36" s="36">
        <v>-2.8</v>
      </c>
      <c r="Q36" s="35"/>
      <c r="R36" s="33">
        <v>2334</v>
      </c>
      <c r="S36" s="34">
        <v>7.8</v>
      </c>
      <c r="T36" s="35"/>
      <c r="U36" s="36">
        <v>-8.3000000000000007</v>
      </c>
      <c r="V36" s="35"/>
      <c r="W36" s="33">
        <v>3379</v>
      </c>
      <c r="X36" s="34">
        <v>11.3</v>
      </c>
      <c r="Y36" s="35"/>
      <c r="Z36" s="36">
        <v>-10.6</v>
      </c>
      <c r="AA36" s="37"/>
      <c r="AB36" s="9"/>
      <c r="AC36" s="9">
        <f t="shared" si="2"/>
        <v>9317</v>
      </c>
    </row>
    <row r="37" spans="1:29" ht="17.25">
      <c r="C37" s="18" t="s">
        <v>55</v>
      </c>
      <c r="D37" s="19"/>
      <c r="E37" s="20">
        <v>31955</v>
      </c>
      <c r="F37" s="29">
        <f t="shared" si="3"/>
        <v>7.1775951702163443</v>
      </c>
      <c r="G37" s="117">
        <f t="shared" si="4"/>
        <v>7.1775951702163443</v>
      </c>
      <c r="H37" s="21">
        <v>14276</v>
      </c>
      <c r="I37" s="29">
        <v>44.7</v>
      </c>
      <c r="J37" s="30"/>
      <c r="K37" s="24">
        <v>18.8</v>
      </c>
      <c r="L37" s="30"/>
      <c r="M37" s="21">
        <v>2826</v>
      </c>
      <c r="N37" s="22">
        <v>8.8000000000000007</v>
      </c>
      <c r="O37" s="30"/>
      <c r="P37" s="24">
        <v>2.2000000000000002</v>
      </c>
      <c r="Q37" s="30"/>
      <c r="R37" s="21">
        <v>2323</v>
      </c>
      <c r="S37" s="29">
        <v>7.3</v>
      </c>
      <c r="T37" s="30"/>
      <c r="U37" s="24">
        <v>-0.5</v>
      </c>
      <c r="V37" s="30"/>
      <c r="W37" s="21">
        <v>2757</v>
      </c>
      <c r="X37" s="29">
        <v>8.6</v>
      </c>
      <c r="Y37" s="30"/>
      <c r="Z37" s="24">
        <v>-18.399999999999999</v>
      </c>
      <c r="AA37" s="31"/>
      <c r="AB37" s="9"/>
      <c r="AC37" s="9">
        <f t="shared" si="2"/>
        <v>9773</v>
      </c>
    </row>
    <row r="38" spans="1:29" ht="17.25">
      <c r="A38" s="8"/>
      <c r="B38" s="4"/>
      <c r="C38" s="18" t="s">
        <v>56</v>
      </c>
      <c r="D38" s="19"/>
      <c r="E38" s="20">
        <v>30701</v>
      </c>
      <c r="F38" s="29">
        <f t="shared" si="3"/>
        <v>-3.9242685025817514</v>
      </c>
      <c r="G38" s="117">
        <f t="shared" si="4"/>
        <v>-3.9242685025817514</v>
      </c>
      <c r="H38" s="21">
        <v>14158.8</v>
      </c>
      <c r="I38" s="29">
        <v>46.1</v>
      </c>
      <c r="J38" s="30"/>
      <c r="K38" s="24">
        <v>-0.8</v>
      </c>
      <c r="L38" s="30"/>
      <c r="M38" s="21">
        <v>2763.7</v>
      </c>
      <c r="N38" s="22">
        <v>9</v>
      </c>
      <c r="O38" s="30"/>
      <c r="P38" s="24">
        <v>-2.2000000000000002</v>
      </c>
      <c r="Q38" s="30"/>
      <c r="R38" s="21">
        <v>2371.3000000000002</v>
      </c>
      <c r="S38" s="29">
        <v>7.7</v>
      </c>
      <c r="T38" s="30"/>
      <c r="U38" s="24">
        <v>2.1</v>
      </c>
      <c r="V38" s="30"/>
      <c r="W38" s="21">
        <v>2939.2</v>
      </c>
      <c r="X38" s="29">
        <v>9.6</v>
      </c>
      <c r="Y38" s="30"/>
      <c r="Z38" s="24">
        <v>6.6</v>
      </c>
      <c r="AA38" s="31"/>
      <c r="AB38" s="9">
        <f>E38-SUM(H38,M38,R38,W38)</f>
        <v>8468</v>
      </c>
      <c r="AC38" s="9">
        <f t="shared" si="2"/>
        <v>8468</v>
      </c>
    </row>
    <row r="39" spans="1:29" ht="17.25">
      <c r="A39" s="8"/>
      <c r="B39" s="4"/>
      <c r="C39" s="18" t="s">
        <v>57</v>
      </c>
      <c r="D39" s="19"/>
      <c r="E39" s="20">
        <v>30119</v>
      </c>
      <c r="F39" s="29">
        <f>(E39/E37-1)*100</f>
        <v>-5.74557972148334</v>
      </c>
      <c r="G39" s="117">
        <f>(E39/E37-1)*100</f>
        <v>-5.74557972148334</v>
      </c>
      <c r="H39" s="21">
        <v>14998.5</v>
      </c>
      <c r="I39" s="29">
        <v>49.8</v>
      </c>
      <c r="J39" s="30"/>
      <c r="K39" s="24">
        <v>5.9</v>
      </c>
      <c r="L39" s="30"/>
      <c r="M39" s="21">
        <v>2447.6999999999998</v>
      </c>
      <c r="N39" s="22">
        <v>8.1</v>
      </c>
      <c r="O39" s="30"/>
      <c r="P39" s="24">
        <v>-11.4</v>
      </c>
      <c r="Q39" s="30"/>
      <c r="R39" s="21">
        <v>2049.1</v>
      </c>
      <c r="S39" s="29">
        <v>6.8</v>
      </c>
      <c r="T39" s="30"/>
      <c r="U39" s="24">
        <v>-13.6</v>
      </c>
      <c r="V39" s="30"/>
      <c r="W39" s="21">
        <v>2404.1</v>
      </c>
      <c r="X39" s="29">
        <v>8</v>
      </c>
      <c r="Y39" s="30"/>
      <c r="Z39" s="24">
        <v>-18.2</v>
      </c>
      <c r="AA39" s="31"/>
      <c r="AB39" s="9">
        <f>E39-SUM(H39,M39,R39,W39)</f>
        <v>8219.6000000000022</v>
      </c>
      <c r="AC39" s="9">
        <f t="shared" ref="AC39" si="6">E39-SUM(H39,M39,R39,W39)</f>
        <v>8219.6000000000022</v>
      </c>
    </row>
    <row r="40" spans="1:29" ht="17.25">
      <c r="A40" s="8"/>
      <c r="B40" s="4"/>
      <c r="C40" s="18" t="s">
        <v>70</v>
      </c>
      <c r="D40" s="19"/>
      <c r="E40" s="20">
        <v>24631</v>
      </c>
      <c r="F40" s="29">
        <v>-18.2</v>
      </c>
      <c r="G40" s="117"/>
      <c r="H40" s="21">
        <v>12778.3</v>
      </c>
      <c r="I40" s="29">
        <v>51.9</v>
      </c>
      <c r="J40" s="30"/>
      <c r="K40" s="24">
        <v>-14.8</v>
      </c>
      <c r="L40" s="30"/>
      <c r="M40" s="21">
        <v>2359.6999999999998</v>
      </c>
      <c r="N40" s="22">
        <v>9.6</v>
      </c>
      <c r="O40" s="30"/>
      <c r="P40" s="24">
        <v>-3.6</v>
      </c>
      <c r="Q40" s="30"/>
      <c r="R40" s="21">
        <v>1850.4</v>
      </c>
      <c r="S40" s="29">
        <v>7.5</v>
      </c>
      <c r="T40" s="30"/>
      <c r="U40" s="24">
        <v>-9.6999999999999993</v>
      </c>
      <c r="V40" s="30"/>
      <c r="W40" s="21">
        <v>2413</v>
      </c>
      <c r="X40" s="29">
        <v>9.8000000000000007</v>
      </c>
      <c r="Y40" s="30"/>
      <c r="Z40" s="24">
        <v>0.4</v>
      </c>
      <c r="AA40" s="31"/>
      <c r="AB40" s="9"/>
      <c r="AC40" s="9">
        <f>E40-SUM(H40,M40,R40,W40)</f>
        <v>5229.5999999999985</v>
      </c>
    </row>
    <row r="41" spans="1:29" ht="21.75" customHeight="1">
      <c r="C41" s="125" t="s">
        <v>69</v>
      </c>
      <c r="D41" s="19"/>
      <c r="E41" s="20">
        <v>24811</v>
      </c>
      <c r="F41" s="29">
        <v>0.7</v>
      </c>
      <c r="G41" s="20"/>
      <c r="H41" s="21">
        <v>13039</v>
      </c>
      <c r="I41" s="29">
        <v>52.6</v>
      </c>
      <c r="J41" s="30"/>
      <c r="K41" s="24">
        <v>2</v>
      </c>
      <c r="L41" s="30"/>
      <c r="M41" s="21">
        <v>2478</v>
      </c>
      <c r="N41" s="22">
        <v>10</v>
      </c>
      <c r="O41" s="30"/>
      <c r="P41" s="24">
        <v>5</v>
      </c>
      <c r="Q41" s="30"/>
      <c r="R41" s="21">
        <v>1923</v>
      </c>
      <c r="S41" s="29">
        <v>7.8</v>
      </c>
      <c r="T41" s="30"/>
      <c r="U41" s="24">
        <v>3.9</v>
      </c>
      <c r="V41" s="30"/>
      <c r="W41" s="21">
        <v>2314</v>
      </c>
      <c r="X41" s="29">
        <v>9.3000000000000007</v>
      </c>
      <c r="Y41" s="30"/>
      <c r="Z41" s="24">
        <v>-4.0999999999999996</v>
      </c>
      <c r="AA41" s="31"/>
      <c r="AC41" s="9">
        <f>E41-SUM(H41,M41,R41,W41)</f>
        <v>5057</v>
      </c>
    </row>
    <row r="42" spans="1:29" ht="21.75" customHeight="1">
      <c r="C42" s="125" t="s">
        <v>71</v>
      </c>
      <c r="D42" s="19"/>
      <c r="E42" s="20">
        <v>36835</v>
      </c>
      <c r="F42" s="29">
        <v>48.5</v>
      </c>
      <c r="G42" s="20"/>
      <c r="H42" s="21">
        <v>12813</v>
      </c>
      <c r="I42" s="29">
        <v>34.799999999999997</v>
      </c>
      <c r="J42" s="30"/>
      <c r="K42" s="24">
        <v>-1.7</v>
      </c>
      <c r="L42" s="30"/>
      <c r="M42" s="21">
        <v>2594</v>
      </c>
      <c r="N42" s="22">
        <v>7</v>
      </c>
      <c r="O42" s="30"/>
      <c r="P42" s="24">
        <v>4.7</v>
      </c>
      <c r="Q42" s="30"/>
      <c r="R42" s="21">
        <v>6982</v>
      </c>
      <c r="S42" s="29">
        <v>19</v>
      </c>
      <c r="T42" s="30"/>
      <c r="U42" s="24">
        <v>263.10000000000002</v>
      </c>
      <c r="V42" s="30"/>
      <c r="W42" s="21">
        <v>3087</v>
      </c>
      <c r="X42" s="29">
        <v>8.4</v>
      </c>
      <c r="Y42" s="30"/>
      <c r="Z42" s="24">
        <v>33.4</v>
      </c>
      <c r="AA42" s="31"/>
      <c r="AC42" s="9">
        <f>E42-SUM(H42,M42,R42,W42)</f>
        <v>11359</v>
      </c>
    </row>
    <row r="43" spans="1:29" ht="17.25">
      <c r="A43" s="8"/>
      <c r="B43" s="8"/>
      <c r="C43" s="151" t="s">
        <v>72</v>
      </c>
      <c r="D43" s="104" t="s">
        <v>19</v>
      </c>
      <c r="E43" s="105"/>
      <c r="F43" s="122"/>
      <c r="G43" s="105"/>
      <c r="H43" s="106"/>
      <c r="I43" s="107"/>
      <c r="J43" s="108"/>
      <c r="K43" s="109"/>
      <c r="L43" s="108"/>
      <c r="M43" s="106"/>
      <c r="N43" s="110"/>
      <c r="O43" s="108"/>
      <c r="P43" s="109"/>
      <c r="Q43" s="108"/>
      <c r="R43" s="106"/>
      <c r="S43" s="107"/>
      <c r="T43" s="108"/>
      <c r="U43" s="109"/>
      <c r="V43" s="108"/>
      <c r="W43" s="106"/>
      <c r="X43" s="107"/>
      <c r="Y43" s="108"/>
      <c r="Z43" s="109"/>
      <c r="AA43" s="67"/>
      <c r="AB43" s="9"/>
      <c r="AC43" s="9"/>
    </row>
    <row r="44" spans="1:29" ht="21.75" customHeight="1" thickBot="1">
      <c r="C44" s="152"/>
      <c r="D44" s="38"/>
      <c r="E44" s="44">
        <v>45701</v>
      </c>
      <c r="F44" s="40">
        <v>24.1</v>
      </c>
      <c r="G44" s="44"/>
      <c r="H44" s="39">
        <v>13960</v>
      </c>
      <c r="I44" s="40">
        <v>30.5</v>
      </c>
      <c r="J44" s="41"/>
      <c r="K44" s="42">
        <v>9</v>
      </c>
      <c r="L44" s="41"/>
      <c r="M44" s="39">
        <v>3804</v>
      </c>
      <c r="N44" s="59">
        <v>8.3000000000000007</v>
      </c>
      <c r="O44" s="41"/>
      <c r="P44" s="42">
        <v>46.6</v>
      </c>
      <c r="Q44" s="41"/>
      <c r="R44" s="39">
        <v>13607</v>
      </c>
      <c r="S44" s="40">
        <v>29.8</v>
      </c>
      <c r="T44" s="41"/>
      <c r="U44" s="42">
        <v>94.9</v>
      </c>
      <c r="V44" s="41"/>
      <c r="W44" s="39">
        <v>3682</v>
      </c>
      <c r="X44" s="40">
        <v>8.1</v>
      </c>
      <c r="Y44" s="41"/>
      <c r="Z44" s="42">
        <v>19.3</v>
      </c>
      <c r="AA44" s="43"/>
      <c r="AC44" s="9">
        <f>E44-SUM(H44,M44,R44,W44)</f>
        <v>10648</v>
      </c>
    </row>
    <row r="45" spans="1:29" ht="15" customHeight="1">
      <c r="C45" s="1">
        <v>20</v>
      </c>
      <c r="I45" s="60">
        <f t="shared" ref="I45:I49" si="7">H30/$E30</f>
        <v>0.4631916397242829</v>
      </c>
      <c r="K45" s="60">
        <f t="shared" ref="K45:K49" si="8">(H30-H29)/H29</f>
        <v>-4.8589781349490289E-2</v>
      </c>
      <c r="N45" s="60">
        <f t="shared" ref="N45:N49" si="9">M30/$E30</f>
        <v>6.1384252447005724E-2</v>
      </c>
      <c r="P45" s="60">
        <f t="shared" ref="P45:P49" si="10">(M30-M29)/M29</f>
        <v>5.030743432084964E-3</v>
      </c>
      <c r="S45" s="60">
        <f t="shared" ref="S45:S49" si="11">R30/$E30</f>
        <v>8.4859120068007457E-2</v>
      </c>
      <c r="U45" s="60">
        <f t="shared" ref="U45:U49" si="12">(R30-R29)/R29</f>
        <v>5.7207264684615712E-2</v>
      </c>
      <c r="X45" s="60">
        <f t="shared" ref="X45:X49" si="13">W30/$E30</f>
        <v>9.3421506338145971E-2</v>
      </c>
      <c r="Z45" s="60">
        <f t="shared" ref="Z45:Z49" si="14">(W30-W29)/W29</f>
        <v>0.10499111613632692</v>
      </c>
    </row>
    <row r="46" spans="1:29" ht="15" hidden="1" customHeight="1">
      <c r="C46" s="1">
        <v>21</v>
      </c>
      <c r="I46" s="60">
        <f t="shared" si="7"/>
        <v>0.34143169058016215</v>
      </c>
      <c r="K46" s="60">
        <f t="shared" si="8"/>
        <v>-0.19318508472577448</v>
      </c>
      <c r="N46" s="60">
        <f t="shared" si="9"/>
        <v>9.0829694323144111E-2</v>
      </c>
      <c r="P46" s="60">
        <f t="shared" si="10"/>
        <v>0.61957730812013345</v>
      </c>
      <c r="S46" s="60">
        <f t="shared" si="11"/>
        <v>0.12137866500311915</v>
      </c>
      <c r="U46" s="60">
        <f t="shared" si="12"/>
        <v>0.56557772771161907</v>
      </c>
      <c r="X46" s="60">
        <f t="shared" si="13"/>
        <v>0.11285714285714285</v>
      </c>
      <c r="Z46" s="60">
        <f t="shared" si="14"/>
        <v>0.3222482093261218</v>
      </c>
    </row>
    <row r="47" spans="1:29" ht="15" hidden="1" customHeight="1">
      <c r="C47" s="1">
        <v>22</v>
      </c>
      <c r="I47" s="60">
        <f t="shared" si="7"/>
        <v>0.32710251688152242</v>
      </c>
      <c r="K47" s="60">
        <f t="shared" si="8"/>
        <v>-2.6429021678557988E-2</v>
      </c>
      <c r="N47" s="60">
        <f t="shared" si="9"/>
        <v>9.1927562922038061E-2</v>
      </c>
      <c r="P47" s="60">
        <f t="shared" si="10"/>
        <v>2.8502747252747252E-2</v>
      </c>
      <c r="S47" s="60">
        <f t="shared" si="11"/>
        <v>8.8029465930018411E-2</v>
      </c>
      <c r="U47" s="60">
        <f t="shared" si="12"/>
        <v>-0.26299018348152337</v>
      </c>
      <c r="X47" s="60">
        <f t="shared" si="13"/>
        <v>0.12412523020257826</v>
      </c>
      <c r="Z47" s="60">
        <f t="shared" si="14"/>
        <v>0.1176828257144437</v>
      </c>
    </row>
    <row r="48" spans="1:29" ht="15" hidden="1" customHeight="1">
      <c r="C48" s="1">
        <v>23</v>
      </c>
      <c r="I48" s="60">
        <f t="shared" si="7"/>
        <v>0.34119764397905761</v>
      </c>
      <c r="K48" s="60">
        <f t="shared" si="8"/>
        <v>-2.1582058740733791E-2</v>
      </c>
      <c r="N48" s="60">
        <f t="shared" si="9"/>
        <v>9.7284031413612568E-2</v>
      </c>
      <c r="P48" s="60">
        <f t="shared" si="10"/>
        <v>-7.3455759599332223E-3</v>
      </c>
      <c r="S48" s="60">
        <f t="shared" si="11"/>
        <v>8.1282722513089004E-2</v>
      </c>
      <c r="U48" s="60">
        <f t="shared" si="12"/>
        <v>-0.13389121338912133</v>
      </c>
      <c r="X48" s="60">
        <f t="shared" si="13"/>
        <v>0.12699607329842932</v>
      </c>
      <c r="Z48" s="60">
        <f t="shared" si="14"/>
        <v>-4.0306627101879329E-2</v>
      </c>
    </row>
    <row r="49" spans="3:26" ht="15" hidden="1" customHeight="1">
      <c r="C49" s="1">
        <v>24</v>
      </c>
      <c r="I49" s="60">
        <f t="shared" si="7"/>
        <v>0.36715639159686941</v>
      </c>
      <c r="K49" s="60">
        <f t="shared" si="8"/>
        <v>2.5798407979284548E-2</v>
      </c>
      <c r="N49" s="60">
        <f t="shared" si="9"/>
        <v>9.7624605245091312E-2</v>
      </c>
      <c r="P49" s="60">
        <f t="shared" si="10"/>
        <v>-4.3390514631685168E-2</v>
      </c>
      <c r="S49" s="60">
        <f t="shared" si="11"/>
        <v>8.3001510366607162E-2</v>
      </c>
      <c r="U49" s="60">
        <f t="shared" si="12"/>
        <v>-2.6570048309178744E-2</v>
      </c>
      <c r="X49" s="60">
        <f t="shared" si="13"/>
        <v>0.1347315666620898</v>
      </c>
      <c r="Z49" s="60">
        <f t="shared" si="14"/>
        <v>1.1337284205101777E-2</v>
      </c>
    </row>
    <row r="50" spans="3:26" ht="15" hidden="1" customHeight="1">
      <c r="C50" s="1">
        <v>25</v>
      </c>
      <c r="I50" s="60">
        <f t="shared" ref="I50:I53" si="15">H35/$E35</f>
        <v>0.38040591159844717</v>
      </c>
      <c r="K50" s="60">
        <f t="shared" ref="K50:K53" si="16">(H35-H34)/H34</f>
        <v>4.4409124906507107E-2</v>
      </c>
      <c r="N50" s="60">
        <f t="shared" ref="N50:N53" si="17">M35/$E35</f>
        <v>9.6846693455016009E-2</v>
      </c>
      <c r="P50" s="60">
        <f t="shared" ref="P50:P53" si="18">(M35-M34)/M34</f>
        <v>0</v>
      </c>
      <c r="S50" s="60">
        <f t="shared" ref="S50:S53" si="19">R35/$E35</f>
        <v>8.6664850507389493E-2</v>
      </c>
      <c r="U50" s="60">
        <f t="shared" ref="U50:U53" si="20">(R35-R34)/R34</f>
        <v>5.2522746071133171E-2</v>
      </c>
      <c r="X50" s="60">
        <f t="shared" ref="X50:X53" si="21">W35/$E35</f>
        <v>0.12875434175577199</v>
      </c>
      <c r="Z50" s="60">
        <f t="shared" ref="Z50:Z53" si="22">(W35-W34)/W34</f>
        <v>-3.6687898089171972E-2</v>
      </c>
    </row>
    <row r="51" spans="3:26" ht="15" hidden="1" customHeight="1">
      <c r="C51" s="1">
        <v>26</v>
      </c>
      <c r="I51" s="60">
        <f t="shared" si="15"/>
        <v>0.40318631561294649</v>
      </c>
      <c r="K51" s="60">
        <f t="shared" si="16"/>
        <v>7.6089875570674065E-2</v>
      </c>
      <c r="N51" s="60">
        <f t="shared" si="17"/>
        <v>9.2705014254569854E-2</v>
      </c>
      <c r="P51" s="60">
        <f t="shared" si="18"/>
        <v>-2.8129395218002812E-2</v>
      </c>
      <c r="S51" s="60">
        <f t="shared" si="19"/>
        <v>7.828274358544357E-2</v>
      </c>
      <c r="U51" s="60">
        <f t="shared" si="20"/>
        <v>-8.2907662082514738E-2</v>
      </c>
      <c r="X51" s="60">
        <f t="shared" si="21"/>
        <v>0.1133322153278551</v>
      </c>
      <c r="Z51" s="60">
        <f t="shared" si="22"/>
        <v>-0.10632107907960857</v>
      </c>
    </row>
    <row r="52" spans="3:26" ht="15" hidden="1" customHeight="1">
      <c r="C52" s="1">
        <v>27</v>
      </c>
      <c r="I52" s="60">
        <f t="shared" si="15"/>
        <v>0.44675324675324674</v>
      </c>
      <c r="K52" s="60">
        <f t="shared" si="16"/>
        <v>0.18758838698943517</v>
      </c>
      <c r="N52" s="60">
        <f t="shared" si="17"/>
        <v>8.8436864340478802E-2</v>
      </c>
      <c r="P52" s="60">
        <f t="shared" si="18"/>
        <v>2.2431259044862518E-2</v>
      </c>
      <c r="S52" s="60">
        <f t="shared" si="19"/>
        <v>7.2695978720075105E-2</v>
      </c>
      <c r="U52" s="60">
        <f t="shared" si="20"/>
        <v>-4.7129391602399318E-3</v>
      </c>
      <c r="X52" s="60">
        <f t="shared" si="21"/>
        <v>8.6277577843842906E-2</v>
      </c>
      <c r="Z52" s="60">
        <f t="shared" si="22"/>
        <v>-0.18407812962414916</v>
      </c>
    </row>
    <row r="53" spans="3:26" ht="15" customHeight="1">
      <c r="C53" s="1">
        <v>28</v>
      </c>
      <c r="I53" s="60">
        <f t="shared" si="15"/>
        <v>0.46118367479886646</v>
      </c>
      <c r="K53" s="60">
        <f t="shared" si="16"/>
        <v>-8.2095825161110064E-3</v>
      </c>
      <c r="N53" s="60">
        <f t="shared" si="17"/>
        <v>9.001986905963974E-2</v>
      </c>
      <c r="P53" s="60">
        <f t="shared" si="18"/>
        <v>-2.2045293701344722E-2</v>
      </c>
      <c r="S53" s="60">
        <f t="shared" si="19"/>
        <v>7.7238526432363772E-2</v>
      </c>
      <c r="U53" s="60">
        <f t="shared" si="20"/>
        <v>2.079207920792087E-2</v>
      </c>
      <c r="X53" s="60">
        <f t="shared" si="21"/>
        <v>9.5736295234682897E-2</v>
      </c>
      <c r="Z53" s="60">
        <f t="shared" si="22"/>
        <v>6.6086325716358293E-2</v>
      </c>
    </row>
    <row r="54" spans="3:26">
      <c r="C54" s="1">
        <v>29</v>
      </c>
      <c r="I54" s="60">
        <f>H40/$E40</f>
        <v>0.51878933051845233</v>
      </c>
      <c r="K54" s="60">
        <f>(H40-H38)/H38</f>
        <v>-9.7501200666723173E-2</v>
      </c>
      <c r="N54" s="60">
        <f>M40/$E40</f>
        <v>9.5802038082091659E-2</v>
      </c>
      <c r="P54" s="60">
        <f>(M40-M38)/M38</f>
        <v>-0.1461808445200275</v>
      </c>
      <c r="S54" s="60">
        <f>R40/$E40</f>
        <v>7.5124842677926199E-2</v>
      </c>
      <c r="U54" s="60">
        <f>(R40-R38)/R38</f>
        <v>-0.21966853624594107</v>
      </c>
      <c r="X54" s="60">
        <f>W40/$E40</f>
        <v>9.7965977832812315E-2</v>
      </c>
      <c r="Z54" s="60">
        <f>(W40-W38)/W38</f>
        <v>-0.17902830702231895</v>
      </c>
    </row>
    <row r="55" spans="3:26">
      <c r="C55" s="1">
        <v>30</v>
      </c>
      <c r="I55" s="60">
        <f>H41/$E41</f>
        <v>0.5255330297045665</v>
      </c>
      <c r="K55" s="60">
        <f>(H41-H40)/H40</f>
        <v>2.0401774883983061E-2</v>
      </c>
      <c r="N55" s="60">
        <f>M41/$E41</f>
        <v>9.9875055418967393E-2</v>
      </c>
      <c r="P55" s="60">
        <f>(M41-M40)/M40</f>
        <v>5.0133491545535529E-2</v>
      </c>
      <c r="S55" s="60">
        <f>R41/$E41</f>
        <v>7.750594494377494E-2</v>
      </c>
      <c r="U55" s="60">
        <f>(R41-R40)/R40</f>
        <v>3.9234760051880625E-2</v>
      </c>
      <c r="X55" s="60">
        <f>W41/$E41</f>
        <v>9.3265084035306922E-2</v>
      </c>
      <c r="Z55" s="60">
        <f>(W41-W40)/W40</f>
        <v>-4.1027766266058849E-2</v>
      </c>
    </row>
    <row r="56" spans="3:26">
      <c r="C56" s="1">
        <v>2</v>
      </c>
      <c r="F56" s="126">
        <f>(E44-E41)/E41</f>
        <v>0.84196525734553218</v>
      </c>
      <c r="I56" s="60">
        <f>H44/$E44</f>
        <v>0.30546377540972847</v>
      </c>
      <c r="K56" s="60">
        <f>(H44-H41)/H41</f>
        <v>7.0634251092875217E-2</v>
      </c>
      <c r="N56" s="60">
        <f>M44/$E44</f>
        <v>8.3236690663224006E-2</v>
      </c>
      <c r="P56" s="60">
        <f>(M44-M41)/M41</f>
        <v>0.53510895883777243</v>
      </c>
      <c r="S56" s="60">
        <f>R44/$E44</f>
        <v>0.29773965558740512</v>
      </c>
      <c r="U56" s="60">
        <f>(R44-R41)/R41</f>
        <v>6.0759230369214769</v>
      </c>
      <c r="X56" s="60">
        <f>W44/$E44</f>
        <v>8.0567164832279381E-2</v>
      </c>
      <c r="Z56" s="60">
        <f>(W44-W41)/W41</f>
        <v>0.59118409680207429</v>
      </c>
    </row>
  </sheetData>
  <mergeCells count="16">
    <mergeCell ref="C43:C44"/>
    <mergeCell ref="X1:AA1"/>
    <mergeCell ref="K5:L5"/>
    <mergeCell ref="N5:O5"/>
    <mergeCell ref="P5:Q5"/>
    <mergeCell ref="M4:Q4"/>
    <mergeCell ref="W4:AA4"/>
    <mergeCell ref="X5:Y5"/>
    <mergeCell ref="Z5:AA5"/>
    <mergeCell ref="R4:V4"/>
    <mergeCell ref="S5:T5"/>
    <mergeCell ref="U5:V5"/>
    <mergeCell ref="I5:J5"/>
    <mergeCell ref="H4:L4"/>
    <mergeCell ref="D4:G4"/>
    <mergeCell ref="F5:G5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70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2022-08-17T01:15:51Z</cp:lastPrinted>
  <dcterms:created xsi:type="dcterms:W3CDTF">2004-09-02T05:53:57Z</dcterms:created>
  <dcterms:modified xsi:type="dcterms:W3CDTF">2022-09-16T01:55:16Z</dcterms:modified>
</cp:coreProperties>
</file>