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R2  地域別自主防災組織率（消防庁調査準拠）" sheetId="11" r:id="rId1"/>
  </sheets>
  <definedNames>
    <definedName name="_xlnm.Print_Area" localSheetId="0">'R2  地域別自主防災組織率（消防庁調査準拠）'!$A$1:$I$58</definedName>
  </definedNames>
  <calcPr calcId="162913"/>
</workbook>
</file>

<file path=xl/calcChain.xml><?xml version="1.0" encoding="utf-8"?>
<calcChain xmlns="http://schemas.openxmlformats.org/spreadsheetml/2006/main">
  <c r="I46" i="11" l="1"/>
  <c r="H55" i="11" l="1"/>
  <c r="G55" i="11"/>
  <c r="F55" i="11"/>
  <c r="D55" i="11"/>
  <c r="C55" i="11"/>
  <c r="B55" i="11"/>
  <c r="I54" i="11"/>
  <c r="E54" i="11"/>
  <c r="I53" i="11"/>
  <c r="E53" i="11"/>
  <c r="I52" i="11"/>
  <c r="E52" i="11"/>
  <c r="I51" i="11"/>
  <c r="E51" i="11"/>
  <c r="I50" i="11"/>
  <c r="E50" i="11"/>
  <c r="I49" i="11"/>
  <c r="E49" i="11"/>
  <c r="I48" i="11"/>
  <c r="E48" i="11"/>
  <c r="I47" i="11"/>
  <c r="E47" i="11"/>
  <c r="H46" i="11"/>
  <c r="G46" i="11"/>
  <c r="F46" i="11"/>
  <c r="D46" i="11"/>
  <c r="C46" i="11"/>
  <c r="B46" i="11"/>
  <c r="I45" i="11"/>
  <c r="E45" i="11"/>
  <c r="I44" i="11"/>
  <c r="E44" i="11"/>
  <c r="I43" i="11"/>
  <c r="E43" i="11"/>
  <c r="I42" i="11"/>
  <c r="E42" i="11"/>
  <c r="H41" i="11"/>
  <c r="G41" i="11"/>
  <c r="F41" i="11"/>
  <c r="D41" i="11"/>
  <c r="C41" i="11"/>
  <c r="B41" i="11"/>
  <c r="I40" i="11"/>
  <c r="E40" i="11"/>
  <c r="I39" i="11"/>
  <c r="E39" i="11"/>
  <c r="I38" i="11"/>
  <c r="E38" i="11"/>
  <c r="I37" i="11"/>
  <c r="E37" i="11"/>
  <c r="I36" i="11"/>
  <c r="E36" i="11"/>
  <c r="I35" i="11"/>
  <c r="E35" i="11"/>
  <c r="I34" i="11"/>
  <c r="E34" i="11"/>
  <c r="I33" i="11"/>
  <c r="E33" i="11"/>
  <c r="I32" i="11"/>
  <c r="E32" i="11"/>
  <c r="H31" i="11"/>
  <c r="G31" i="11"/>
  <c r="F31" i="11"/>
  <c r="D31" i="11"/>
  <c r="C31" i="11"/>
  <c r="B31" i="11"/>
  <c r="I30" i="11"/>
  <c r="E30" i="11"/>
  <c r="I29" i="11"/>
  <c r="E29" i="11"/>
  <c r="I28" i="11"/>
  <c r="E28" i="11"/>
  <c r="E31" i="11" s="1"/>
  <c r="H27" i="11"/>
  <c r="G27" i="11"/>
  <c r="I27" i="11" s="1"/>
  <c r="F27" i="11"/>
  <c r="D27" i="11"/>
  <c r="C27" i="11"/>
  <c r="B27" i="11"/>
  <c r="I26" i="11"/>
  <c r="E26" i="11"/>
  <c r="I25" i="11"/>
  <c r="E25" i="11"/>
  <c r="I24" i="11"/>
  <c r="E24" i="11"/>
  <c r="I23" i="11"/>
  <c r="E23" i="11"/>
  <c r="I22" i="11"/>
  <c r="E22" i="11"/>
  <c r="I21" i="11"/>
  <c r="E21" i="11"/>
  <c r="I20" i="11"/>
  <c r="E20" i="11"/>
  <c r="E27" i="11" s="1"/>
  <c r="H19" i="11"/>
  <c r="G19" i="11"/>
  <c r="F19" i="11"/>
  <c r="D19" i="11"/>
  <c r="C19" i="11"/>
  <c r="B19" i="11"/>
  <c r="I18" i="11"/>
  <c r="E18" i="11"/>
  <c r="I17" i="11"/>
  <c r="E17" i="11"/>
  <c r="I16" i="11"/>
  <c r="E16" i="11"/>
  <c r="I15" i="11"/>
  <c r="E15" i="11"/>
  <c r="I14" i="11"/>
  <c r="E14" i="11"/>
  <c r="H13" i="11"/>
  <c r="I13" i="11" s="1"/>
  <c r="G13" i="11"/>
  <c r="F13" i="11"/>
  <c r="F56" i="11" s="1"/>
  <c r="D13" i="11"/>
  <c r="D56" i="11" s="1"/>
  <c r="C13" i="11"/>
  <c r="B13" i="11"/>
  <c r="I12" i="11"/>
  <c r="E12" i="11"/>
  <c r="I11" i="11"/>
  <c r="E11" i="11"/>
  <c r="I10" i="11"/>
  <c r="E10" i="11"/>
  <c r="I8" i="11"/>
  <c r="E8" i="11"/>
  <c r="H7" i="11"/>
  <c r="G7" i="11"/>
  <c r="F7" i="11"/>
  <c r="D7" i="11"/>
  <c r="C7" i="11"/>
  <c r="B7" i="11"/>
  <c r="B57" i="11" s="1"/>
  <c r="I6" i="11"/>
  <c r="E6" i="11"/>
  <c r="I5" i="11"/>
  <c r="E5" i="11"/>
  <c r="E7" i="11" s="1"/>
  <c r="C56" i="11" l="1"/>
  <c r="E55" i="11"/>
  <c r="I55" i="11"/>
  <c r="E46" i="11"/>
  <c r="G56" i="11"/>
  <c r="I41" i="11"/>
  <c r="E41" i="11"/>
  <c r="I31" i="11"/>
  <c r="G57" i="11"/>
  <c r="B56" i="11"/>
  <c r="C57" i="11"/>
  <c r="E19" i="11"/>
  <c r="F57" i="11"/>
  <c r="I19" i="11"/>
  <c r="D57" i="11"/>
  <c r="E13" i="11"/>
  <c r="I7" i="11"/>
  <c r="H56" i="11"/>
  <c r="H57" i="11"/>
  <c r="E56" i="11" l="1"/>
  <c r="I56" i="11"/>
  <c r="I57" i="11"/>
  <c r="E57" i="11"/>
</calcChain>
</file>

<file path=xl/sharedStrings.xml><?xml version="1.0" encoding="utf-8"?>
<sst xmlns="http://schemas.openxmlformats.org/spreadsheetml/2006/main" count="66" uniqueCount="66">
  <si>
    <t>市町村名</t>
    <rPh sb="0" eb="3">
      <t>シチョウソン</t>
    </rPh>
    <rPh sb="3" eb="4">
      <t>メイ</t>
    </rPh>
    <phoneticPr fontId="9"/>
  </si>
  <si>
    <t>（1）自主防災組織の組織数</t>
    <rPh sb="3" eb="5">
      <t>ジシュ</t>
    </rPh>
    <rPh sb="5" eb="7">
      <t>ボウサイ</t>
    </rPh>
    <rPh sb="7" eb="9">
      <t>ソシキ</t>
    </rPh>
    <rPh sb="10" eb="12">
      <t>ソシキ</t>
    </rPh>
    <rPh sb="12" eb="13">
      <t>スウ</t>
    </rPh>
    <phoneticPr fontId="9"/>
  </si>
  <si>
    <t>（2）隊員数</t>
    <rPh sb="3" eb="5">
      <t>タイイン</t>
    </rPh>
    <rPh sb="5" eb="6">
      <t>スウ</t>
    </rPh>
    <phoneticPr fontId="9"/>
  </si>
  <si>
    <t>町内会</t>
    <rPh sb="0" eb="2">
      <t>チョウナイ</t>
    </rPh>
    <rPh sb="2" eb="3">
      <t>カイ</t>
    </rPh>
    <phoneticPr fontId="9"/>
  </si>
  <si>
    <t>小学校区</t>
    <rPh sb="0" eb="3">
      <t>ショウガッコウ</t>
    </rPh>
    <rPh sb="3" eb="4">
      <t>ク</t>
    </rPh>
    <phoneticPr fontId="9"/>
  </si>
  <si>
    <t>その他</t>
    <rPh sb="2" eb="3">
      <t>タ</t>
    </rPh>
    <phoneticPr fontId="9"/>
  </si>
  <si>
    <t>計</t>
    <rPh sb="0" eb="1">
      <t>ケイ</t>
    </rPh>
    <phoneticPr fontId="9"/>
  </si>
  <si>
    <t>管内世帯数Ａ</t>
    <rPh sb="0" eb="2">
      <t>カンナイ</t>
    </rPh>
    <rPh sb="2" eb="5">
      <t>セタイスウ</t>
    </rPh>
    <phoneticPr fontId="9"/>
  </si>
  <si>
    <t>組織されている地域の世帯数Ｂ</t>
    <rPh sb="0" eb="2">
      <t>ソシキ</t>
    </rPh>
    <rPh sb="7" eb="9">
      <t>チイキ</t>
    </rPh>
    <rPh sb="10" eb="13">
      <t>セタイスウ</t>
    </rPh>
    <phoneticPr fontId="9"/>
  </si>
  <si>
    <t>Ｂ／Ａ(％)</t>
    <phoneticPr fontId="9"/>
  </si>
  <si>
    <t>堺市</t>
    <rPh sb="0" eb="2">
      <t>サカイシ</t>
    </rPh>
    <phoneticPr fontId="13"/>
  </si>
  <si>
    <t>政令市計</t>
    <rPh sb="0" eb="3">
      <t>セイレイシ</t>
    </rPh>
    <rPh sb="3" eb="4">
      <t>ケイ</t>
    </rPh>
    <phoneticPr fontId="13"/>
  </si>
  <si>
    <t>池田市</t>
    <rPh sb="0" eb="2">
      <t>イケダ</t>
    </rPh>
    <rPh sb="2" eb="3">
      <t>シ</t>
    </rPh>
    <phoneticPr fontId="13"/>
  </si>
  <si>
    <t>豊中市</t>
    <rPh sb="0" eb="3">
      <t>トヨナカシ</t>
    </rPh>
    <phoneticPr fontId="13"/>
  </si>
  <si>
    <t>箕面市</t>
    <rPh sb="0" eb="3">
      <t>ミノオシ</t>
    </rPh>
    <phoneticPr fontId="13"/>
  </si>
  <si>
    <t>豊能町</t>
    <rPh sb="0" eb="1">
      <t>トヨ</t>
    </rPh>
    <rPh sb="1" eb="2">
      <t>ノウ</t>
    </rPh>
    <rPh sb="2" eb="3">
      <t>チョウ</t>
    </rPh>
    <phoneticPr fontId="13"/>
  </si>
  <si>
    <t>能勢町</t>
    <rPh sb="0" eb="1">
      <t>ノウ</t>
    </rPh>
    <rPh sb="1" eb="2">
      <t>セイ</t>
    </rPh>
    <rPh sb="2" eb="3">
      <t>チョウ</t>
    </rPh>
    <phoneticPr fontId="13"/>
  </si>
  <si>
    <t>豊能地域計</t>
    <rPh sb="0" eb="2">
      <t>トヨノ</t>
    </rPh>
    <rPh sb="2" eb="4">
      <t>チイキ</t>
    </rPh>
    <rPh sb="4" eb="5">
      <t>ケイ</t>
    </rPh>
    <phoneticPr fontId="13"/>
  </si>
  <si>
    <t>吹田市</t>
    <rPh sb="0" eb="3">
      <t>スイタシ</t>
    </rPh>
    <phoneticPr fontId="13"/>
  </si>
  <si>
    <t>高槻市</t>
    <rPh sb="0" eb="2">
      <t>タカツキ</t>
    </rPh>
    <rPh sb="2" eb="3">
      <t>シ</t>
    </rPh>
    <phoneticPr fontId="13"/>
  </si>
  <si>
    <t>茨木市</t>
    <rPh sb="0" eb="2">
      <t>イバラギ</t>
    </rPh>
    <rPh sb="2" eb="3">
      <t>シ</t>
    </rPh>
    <phoneticPr fontId="13"/>
  </si>
  <si>
    <t>摂津市</t>
    <rPh sb="0" eb="3">
      <t>セッツシ</t>
    </rPh>
    <phoneticPr fontId="13"/>
  </si>
  <si>
    <t>島本町</t>
    <rPh sb="0" eb="3">
      <t>シマモトチョウ</t>
    </rPh>
    <phoneticPr fontId="13"/>
  </si>
  <si>
    <t>三島地域計</t>
    <rPh sb="0" eb="2">
      <t>ミシマ</t>
    </rPh>
    <rPh sb="2" eb="4">
      <t>チイキ</t>
    </rPh>
    <rPh sb="4" eb="5">
      <t>ケイ</t>
    </rPh>
    <phoneticPr fontId="13"/>
  </si>
  <si>
    <t>守口市</t>
    <rPh sb="0" eb="3">
      <t>モリグチシ</t>
    </rPh>
    <phoneticPr fontId="13"/>
  </si>
  <si>
    <t>門真市</t>
    <rPh sb="0" eb="3">
      <t>カドマシ</t>
    </rPh>
    <phoneticPr fontId="13"/>
  </si>
  <si>
    <t>寝屋川市</t>
    <rPh sb="0" eb="4">
      <t>ネヤガワシ</t>
    </rPh>
    <phoneticPr fontId="13"/>
  </si>
  <si>
    <t>大東市</t>
    <rPh sb="0" eb="3">
      <t>ダイトウシ</t>
    </rPh>
    <phoneticPr fontId="13"/>
  </si>
  <si>
    <t>四條畷市</t>
    <rPh sb="0" eb="4">
      <t>シジョウナワテシ</t>
    </rPh>
    <phoneticPr fontId="13"/>
  </si>
  <si>
    <t>交野市</t>
    <rPh sb="0" eb="3">
      <t>カタノシ</t>
    </rPh>
    <phoneticPr fontId="13"/>
  </si>
  <si>
    <t>枚方市</t>
    <rPh sb="0" eb="3">
      <t>ヒラカタシ</t>
    </rPh>
    <phoneticPr fontId="13"/>
  </si>
  <si>
    <t>北河内地域計</t>
    <rPh sb="0" eb="3">
      <t>キタカワチ</t>
    </rPh>
    <rPh sb="3" eb="5">
      <t>チイキ</t>
    </rPh>
    <rPh sb="5" eb="6">
      <t>ケイ</t>
    </rPh>
    <phoneticPr fontId="13"/>
  </si>
  <si>
    <t>東大阪市</t>
    <rPh sb="0" eb="4">
      <t>ヒガシオオサカシ</t>
    </rPh>
    <phoneticPr fontId="13"/>
  </si>
  <si>
    <t>八尾市</t>
    <rPh sb="0" eb="3">
      <t>ヤオシ</t>
    </rPh>
    <phoneticPr fontId="13"/>
  </si>
  <si>
    <t>柏原市</t>
    <rPh sb="0" eb="2">
      <t>カシハラ</t>
    </rPh>
    <rPh sb="2" eb="3">
      <t>シ</t>
    </rPh>
    <phoneticPr fontId="13"/>
  </si>
  <si>
    <t>中河内地域計</t>
    <rPh sb="0" eb="3">
      <t>ナカカワチ</t>
    </rPh>
    <rPh sb="3" eb="5">
      <t>チイキ</t>
    </rPh>
    <rPh sb="5" eb="6">
      <t>ケイ</t>
    </rPh>
    <phoneticPr fontId="13"/>
  </si>
  <si>
    <t>富田林市</t>
    <rPh sb="0" eb="4">
      <t>トンダバヤシシ</t>
    </rPh>
    <phoneticPr fontId="13"/>
  </si>
  <si>
    <t>河内長野市</t>
    <rPh sb="0" eb="5">
      <t>カワチナガノシ</t>
    </rPh>
    <phoneticPr fontId="13"/>
  </si>
  <si>
    <t>藤井寺市</t>
    <rPh sb="0" eb="4">
      <t>フジイデラシ</t>
    </rPh>
    <phoneticPr fontId="13"/>
  </si>
  <si>
    <t>松原市</t>
    <rPh sb="0" eb="3">
      <t>マツバラシ</t>
    </rPh>
    <phoneticPr fontId="13"/>
  </si>
  <si>
    <t>羽曳野市</t>
    <rPh sb="0" eb="4">
      <t>ハビキノシ</t>
    </rPh>
    <phoneticPr fontId="13"/>
  </si>
  <si>
    <t>大阪狭山市</t>
    <rPh sb="0" eb="5">
      <t>オオサカサヤマシ</t>
    </rPh>
    <phoneticPr fontId="13"/>
  </si>
  <si>
    <t>太子町</t>
    <rPh sb="0" eb="3">
      <t>タイシチョウ</t>
    </rPh>
    <phoneticPr fontId="13"/>
  </si>
  <si>
    <t>河南町</t>
    <rPh sb="0" eb="3">
      <t>カナンチョウ</t>
    </rPh>
    <phoneticPr fontId="13"/>
  </si>
  <si>
    <t>千早赤阪村</t>
    <rPh sb="0" eb="4">
      <t>チハヤアカサカ</t>
    </rPh>
    <rPh sb="4" eb="5">
      <t>ムラ</t>
    </rPh>
    <phoneticPr fontId="13"/>
  </si>
  <si>
    <t>南河内地域計</t>
    <rPh sb="0" eb="3">
      <t>ミナミカワチ</t>
    </rPh>
    <rPh sb="3" eb="5">
      <t>チイキ</t>
    </rPh>
    <rPh sb="5" eb="6">
      <t>ケイ</t>
    </rPh>
    <phoneticPr fontId="13"/>
  </si>
  <si>
    <t>高石市</t>
    <rPh sb="0" eb="3">
      <t>タカイシシ</t>
    </rPh>
    <phoneticPr fontId="13"/>
  </si>
  <si>
    <t>泉大津市</t>
    <rPh sb="0" eb="4">
      <t>イズミオオツシ</t>
    </rPh>
    <phoneticPr fontId="13"/>
  </si>
  <si>
    <t>和泉市</t>
    <rPh sb="0" eb="3">
      <t>イズミシ</t>
    </rPh>
    <phoneticPr fontId="13"/>
  </si>
  <si>
    <t>忠岡町</t>
    <rPh sb="0" eb="3">
      <t>タダオカチョウ</t>
    </rPh>
    <phoneticPr fontId="13"/>
  </si>
  <si>
    <t>泉北地域計</t>
    <rPh sb="0" eb="2">
      <t>センボク</t>
    </rPh>
    <rPh sb="2" eb="4">
      <t>チイキ</t>
    </rPh>
    <rPh sb="4" eb="5">
      <t>ケイ</t>
    </rPh>
    <phoneticPr fontId="13"/>
  </si>
  <si>
    <t>岸和田市</t>
    <rPh sb="0" eb="4">
      <t>キシワダシ</t>
    </rPh>
    <phoneticPr fontId="13"/>
  </si>
  <si>
    <t>貝塚市</t>
    <rPh sb="0" eb="3">
      <t>カイヅカシ</t>
    </rPh>
    <phoneticPr fontId="13"/>
  </si>
  <si>
    <t>泉佐野市</t>
    <rPh sb="0" eb="4">
      <t>イズミサノシ</t>
    </rPh>
    <phoneticPr fontId="13"/>
  </si>
  <si>
    <t>泉南市</t>
    <rPh sb="0" eb="3">
      <t>センナンシ</t>
    </rPh>
    <phoneticPr fontId="13"/>
  </si>
  <si>
    <t>阪南市</t>
    <rPh sb="0" eb="3">
      <t>ハンナンシ</t>
    </rPh>
    <phoneticPr fontId="13"/>
  </si>
  <si>
    <t>熊取町</t>
    <rPh sb="0" eb="3">
      <t>クマトリチョウ</t>
    </rPh>
    <phoneticPr fontId="13"/>
  </si>
  <si>
    <t>田尻町</t>
    <rPh sb="0" eb="3">
      <t>タジリチョウ</t>
    </rPh>
    <phoneticPr fontId="13"/>
  </si>
  <si>
    <t>岬町</t>
    <rPh sb="0" eb="2">
      <t>ミサキチョウ</t>
    </rPh>
    <phoneticPr fontId="13"/>
  </si>
  <si>
    <t>泉南地域計</t>
    <rPh sb="0" eb="2">
      <t>センナン</t>
    </rPh>
    <rPh sb="2" eb="4">
      <t>チイキ</t>
    </rPh>
    <rPh sb="4" eb="5">
      <t>ケイ</t>
    </rPh>
    <phoneticPr fontId="9"/>
  </si>
  <si>
    <t>合計</t>
    <rPh sb="0" eb="2">
      <t>ゴウケイ</t>
    </rPh>
    <phoneticPr fontId="9"/>
  </si>
  <si>
    <t>合計（政令市除く）</t>
    <rPh sb="0" eb="2">
      <t>ゴウケイ</t>
    </rPh>
    <rPh sb="3" eb="6">
      <t>セイレイシ</t>
    </rPh>
    <rPh sb="6" eb="7">
      <t>ノゾ</t>
    </rPh>
    <phoneticPr fontId="8"/>
  </si>
  <si>
    <t>大阪市</t>
    <rPh sb="0" eb="1">
      <t>ダイ</t>
    </rPh>
    <rPh sb="1" eb="2">
      <t>サカ</t>
    </rPh>
    <rPh sb="2" eb="3">
      <t>シ</t>
    </rPh>
    <phoneticPr fontId="13"/>
  </si>
  <si>
    <t>出典：令和2年度消防防災・震災対策現況調査（消防庁）より</t>
    <rPh sb="0" eb="2">
      <t>シュッテン</t>
    </rPh>
    <rPh sb="3" eb="5">
      <t>レイワ</t>
    </rPh>
    <rPh sb="6" eb="8">
      <t>ネンド</t>
    </rPh>
    <rPh sb="7" eb="8">
      <t>ド</t>
    </rPh>
    <rPh sb="8" eb="10">
      <t>ショウボウ</t>
    </rPh>
    <rPh sb="10" eb="12">
      <t>ボウサイ</t>
    </rPh>
    <rPh sb="13" eb="15">
      <t>シンサイ</t>
    </rPh>
    <rPh sb="15" eb="17">
      <t>タイサク</t>
    </rPh>
    <rPh sb="17" eb="19">
      <t>ゲンキョウ</t>
    </rPh>
    <rPh sb="19" eb="21">
      <t>チョウサ</t>
    </rPh>
    <rPh sb="22" eb="25">
      <t>ショウボウチョウ</t>
    </rPh>
    <phoneticPr fontId="8"/>
  </si>
  <si>
    <r>
      <t>地域別自主防災組織の現況（令和</t>
    </r>
    <r>
      <rPr>
        <sz val="11"/>
        <color theme="1"/>
        <rFont val="ＭＳ Ｐゴシック"/>
        <family val="2"/>
        <charset val="128"/>
        <scheme val="minor"/>
      </rPr>
      <t>2年4月1日）</t>
    </r>
    <rPh sb="0" eb="2">
      <t>チイキ</t>
    </rPh>
    <rPh sb="2" eb="3">
      <t>ベツ</t>
    </rPh>
    <rPh sb="3" eb="5">
      <t>ジシュ</t>
    </rPh>
    <rPh sb="5" eb="7">
      <t>ボウサイ</t>
    </rPh>
    <rPh sb="7" eb="9">
      <t>ソシキ</t>
    </rPh>
    <rPh sb="10" eb="12">
      <t>ゲンキョウ</t>
    </rPh>
    <rPh sb="13" eb="15">
      <t>レイワ</t>
    </rPh>
    <rPh sb="16" eb="17">
      <t>ネン</t>
    </rPh>
    <rPh sb="17" eb="18">
      <t>ヘイネン</t>
    </rPh>
    <rPh sb="18" eb="19">
      <t>ガツ</t>
    </rPh>
    <rPh sb="20" eb="21">
      <t>ニチ</t>
    </rPh>
    <phoneticPr fontId="9"/>
  </si>
  <si>
    <t>自主防災組織による活動カバー率</t>
    <rPh sb="0" eb="2">
      <t>ジシュ</t>
    </rPh>
    <rPh sb="2" eb="4">
      <t>ボウサイ</t>
    </rPh>
    <rPh sb="4" eb="6">
      <t>ソシキ</t>
    </rPh>
    <rPh sb="9" eb="11">
      <t>カツドウ</t>
    </rPh>
    <rPh sb="14" eb="15">
      <t>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</si>
</sst>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6" fillId="0" borderId="0" xfId="6" applyAlignment="1">
      <alignment horizontal="center" vertical="center" wrapText="1"/>
    </xf>
    <xf numFmtId="0" fontId="6" fillId="0" borderId="0" xfId="6">
      <alignment vertical="center"/>
    </xf>
    <xf numFmtId="0" fontId="11" fillId="0" borderId="6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38" fontId="11" fillId="0" borderId="10" xfId="7" applyFont="1" applyBorder="1" applyAlignment="1">
      <alignment horizontal="center" vertical="center" wrapText="1"/>
    </xf>
    <xf numFmtId="0" fontId="6" fillId="0" borderId="0" xfId="6" applyNumberFormat="1">
      <alignment vertical="center"/>
    </xf>
    <xf numFmtId="0" fontId="14" fillId="2" borderId="9" xfId="6" applyFont="1" applyFill="1" applyBorder="1" applyAlignment="1">
      <alignment horizontal="center" vertical="center" wrapText="1" shrinkToFit="1"/>
    </xf>
    <xf numFmtId="38" fontId="15" fillId="2" borderId="11" xfId="7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0" fontId="6" fillId="0" borderId="0" xfId="6" applyAlignment="1">
      <alignment vertical="center" wrapText="1"/>
    </xf>
    <xf numFmtId="0" fontId="15" fillId="2" borderId="13" xfId="6" applyFont="1" applyFill="1" applyBorder="1" applyAlignment="1">
      <alignment horizontal="center" vertical="center" wrapText="1"/>
    </xf>
    <xf numFmtId="38" fontId="15" fillId="2" borderId="14" xfId="7" applyFont="1" applyFill="1" applyBorder="1" applyAlignment="1">
      <alignment horizontal="center" vertical="center" wrapText="1"/>
    </xf>
    <xf numFmtId="176" fontId="6" fillId="0" borderId="0" xfId="6" applyNumberFormat="1" applyAlignment="1">
      <alignment horizontal="center" vertical="center" wrapText="1"/>
    </xf>
    <xf numFmtId="176" fontId="11" fillId="0" borderId="16" xfId="6" applyNumberFormat="1" applyFont="1" applyBorder="1" applyAlignment="1">
      <alignment horizontal="center" vertical="center" wrapText="1"/>
    </xf>
    <xf numFmtId="176" fontId="11" fillId="0" borderId="10" xfId="8" applyNumberFormat="1" applyFont="1" applyBorder="1" applyAlignment="1">
      <alignment horizontal="center" vertical="center" wrapText="1"/>
    </xf>
    <xf numFmtId="176" fontId="15" fillId="2" borderId="11" xfId="8" applyNumberFormat="1" applyFont="1" applyFill="1" applyBorder="1" applyAlignment="1">
      <alignment horizontal="center" vertical="center" wrapText="1"/>
    </xf>
    <xf numFmtId="176" fontId="15" fillId="2" borderId="17" xfId="8" applyNumberFormat="1" applyFont="1" applyFill="1" applyBorder="1" applyAlignment="1">
      <alignment horizontal="center" vertical="center" wrapText="1"/>
    </xf>
    <xf numFmtId="38" fontId="11" fillId="0" borderId="10" xfId="7" applyFont="1" applyFill="1" applyBorder="1" applyAlignment="1">
      <alignment horizontal="center" vertical="center" wrapText="1"/>
    </xf>
    <xf numFmtId="0" fontId="16" fillId="0" borderId="21" xfId="6" applyFont="1" applyFill="1" applyBorder="1" applyAlignment="1">
      <alignment horizontal="center" vertical="center" wrapText="1"/>
    </xf>
    <xf numFmtId="38" fontId="16" fillId="0" borderId="7" xfId="7" applyFont="1" applyFill="1" applyBorder="1" applyAlignment="1">
      <alignment horizontal="center" vertical="center" wrapText="1"/>
    </xf>
    <xf numFmtId="10" fontId="6" fillId="0" borderId="0" xfId="9" applyNumberFormat="1" applyFont="1">
      <alignment vertical="center"/>
    </xf>
    <xf numFmtId="10" fontId="6" fillId="3" borderId="0" xfId="9" applyNumberFormat="1" applyFont="1" applyFill="1">
      <alignment vertical="center"/>
    </xf>
    <xf numFmtId="0" fontId="12" fillId="4" borderId="9" xfId="6" applyFont="1" applyFill="1" applyBorder="1" applyAlignment="1">
      <alignment horizontal="center" vertical="center" wrapText="1"/>
    </xf>
    <xf numFmtId="38" fontId="16" fillId="0" borderId="11" xfId="7" applyFont="1" applyBorder="1" applyAlignment="1">
      <alignment horizontal="center" vertical="center" wrapText="1"/>
    </xf>
    <xf numFmtId="38" fontId="16" fillId="0" borderId="11" xfId="7" applyFont="1" applyFill="1" applyBorder="1" applyAlignment="1">
      <alignment horizontal="center" vertical="center" wrapText="1"/>
    </xf>
    <xf numFmtId="176" fontId="16" fillId="0" borderId="11" xfId="8" applyNumberFormat="1" applyFont="1" applyBorder="1" applyAlignment="1">
      <alignment horizontal="center" vertical="center" wrapText="1"/>
    </xf>
    <xf numFmtId="0" fontId="18" fillId="0" borderId="0" xfId="6" applyFont="1">
      <alignment vertical="center"/>
    </xf>
    <xf numFmtId="0" fontId="18" fillId="0" borderId="0" xfId="6" applyFont="1" applyAlignment="1">
      <alignment vertical="center" wrapText="1"/>
    </xf>
    <xf numFmtId="0" fontId="18" fillId="0" borderId="0" xfId="6" applyNumberFormat="1" applyFont="1">
      <alignment vertical="center"/>
    </xf>
    <xf numFmtId="176" fontId="16" fillId="0" borderId="11" xfId="8" applyNumberFormat="1" applyFont="1" applyFill="1" applyBorder="1" applyAlignment="1">
      <alignment horizontal="center" vertical="center" wrapText="1"/>
    </xf>
    <xf numFmtId="38" fontId="16" fillId="0" borderId="12" xfId="7" applyFont="1" applyBorder="1" applyAlignment="1">
      <alignment horizontal="center" vertical="center" wrapText="1"/>
    </xf>
    <xf numFmtId="38" fontId="16" fillId="5" borderId="11" xfId="7" applyFont="1" applyFill="1" applyBorder="1" applyAlignment="1">
      <alignment horizontal="center" vertical="center" wrapText="1"/>
    </xf>
    <xf numFmtId="176" fontId="16" fillId="5" borderId="11" xfId="8" applyNumberFormat="1" applyFont="1" applyFill="1" applyBorder="1" applyAlignment="1">
      <alignment horizontal="center" vertical="center" wrapText="1"/>
    </xf>
    <xf numFmtId="10" fontId="18" fillId="5" borderId="0" xfId="9" applyNumberFormat="1" applyFont="1" applyFill="1">
      <alignment vertical="center"/>
    </xf>
    <xf numFmtId="0" fontId="18" fillId="5" borderId="0" xfId="6" applyFont="1" applyFill="1">
      <alignment vertical="center"/>
    </xf>
    <xf numFmtId="0" fontId="18" fillId="5" borderId="0" xfId="6" applyFont="1" applyFill="1" applyAlignment="1">
      <alignment vertical="center" wrapText="1"/>
    </xf>
    <xf numFmtId="0" fontId="18" fillId="5" borderId="0" xfId="6" applyNumberFormat="1" applyFont="1" applyFill="1">
      <alignment vertical="center"/>
    </xf>
    <xf numFmtId="38" fontId="11" fillId="0" borderId="11" xfId="7" applyFont="1" applyFill="1" applyBorder="1" applyAlignment="1">
      <alignment horizontal="center" vertical="center" wrapText="1"/>
    </xf>
    <xf numFmtId="38" fontId="11" fillId="0" borderId="20" xfId="7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 wrapText="1"/>
    </xf>
    <xf numFmtId="38" fontId="16" fillId="0" borderId="11" xfId="16" applyFont="1" applyBorder="1" applyAlignment="1">
      <alignment horizontal="center" vertical="center" wrapText="1"/>
    </xf>
    <xf numFmtId="0" fontId="18" fillId="0" borderId="0" xfId="15" applyFont="1">
      <alignment vertical="center"/>
    </xf>
    <xf numFmtId="0" fontId="18" fillId="0" borderId="0" xfId="15" applyFont="1" applyAlignment="1">
      <alignment vertical="center" wrapText="1"/>
    </xf>
    <xf numFmtId="38" fontId="19" fillId="0" borderId="11" xfId="7" applyFont="1" applyBorder="1" applyAlignment="1">
      <alignment horizontal="center" vertical="center" wrapText="1"/>
    </xf>
    <xf numFmtId="0" fontId="12" fillId="4" borderId="9" xfId="23" applyFont="1" applyFill="1" applyBorder="1" applyAlignment="1">
      <alignment horizontal="center" vertical="center" wrapText="1"/>
    </xf>
    <xf numFmtId="10" fontId="18" fillId="0" borderId="0" xfId="9" applyNumberFormat="1" applyFont="1">
      <alignment vertical="center"/>
    </xf>
    <xf numFmtId="0" fontId="18" fillId="0" borderId="0" xfId="23" applyNumberFormat="1" applyFont="1">
      <alignment vertical="center"/>
    </xf>
    <xf numFmtId="38" fontId="16" fillId="5" borderId="11" xfId="24" applyFont="1" applyFill="1" applyBorder="1" applyAlignment="1">
      <alignment horizontal="center" vertical="center" wrapText="1"/>
    </xf>
    <xf numFmtId="176" fontId="16" fillId="5" borderId="11" xfId="25" applyNumberFormat="1" applyFont="1" applyFill="1" applyBorder="1" applyAlignment="1">
      <alignment horizontal="center" vertical="center" wrapText="1"/>
    </xf>
    <xf numFmtId="38" fontId="16" fillId="0" borderId="11" xfId="16" applyFont="1" applyFill="1" applyBorder="1" applyAlignment="1">
      <alignment horizontal="center" vertical="center" wrapText="1"/>
    </xf>
    <xf numFmtId="176" fontId="16" fillId="0" borderId="11" xfId="17" applyNumberFormat="1" applyFont="1" applyBorder="1" applyAlignment="1">
      <alignment horizontal="center" vertical="center" wrapText="1"/>
    </xf>
    <xf numFmtId="176" fontId="16" fillId="0" borderId="7" xfId="7" applyNumberFormat="1" applyFont="1" applyFill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38" fontId="16" fillId="0" borderId="6" xfId="7" applyFont="1" applyBorder="1" applyAlignment="1">
      <alignment horizontal="center" vertical="center" wrapText="1"/>
    </xf>
    <xf numFmtId="176" fontId="16" fillId="0" borderId="6" xfId="8" applyNumberFormat="1" applyFont="1" applyBorder="1" applyAlignment="1">
      <alignment horizontal="center" vertical="center" wrapText="1"/>
    </xf>
    <xf numFmtId="0" fontId="16" fillId="0" borderId="0" xfId="6" applyFont="1">
      <alignment vertical="center"/>
    </xf>
    <xf numFmtId="0" fontId="16" fillId="0" borderId="0" xfId="6" applyFont="1" applyAlignment="1">
      <alignment vertical="center" wrapText="1"/>
    </xf>
    <xf numFmtId="0" fontId="5" fillId="0" borderId="21" xfId="6" applyFont="1" applyBorder="1" applyAlignment="1">
      <alignment horizontal="center" vertical="center"/>
    </xf>
    <xf numFmtId="0" fontId="18" fillId="0" borderId="15" xfId="6" applyFont="1" applyBorder="1" applyAlignment="1">
      <alignment horizontal="left" vertical="center" wrapText="1"/>
    </xf>
    <xf numFmtId="0" fontId="18" fillId="0" borderId="15" xfId="0" applyFont="1" applyBorder="1" applyAlignment="1">
      <alignment vertical="center" wrapText="1"/>
    </xf>
    <xf numFmtId="0" fontId="2" fillId="0" borderId="0" xfId="6" applyFont="1" applyBorder="1" applyAlignment="1">
      <alignment horizontal="center" vertical="center" wrapText="1"/>
    </xf>
    <xf numFmtId="0" fontId="6" fillId="0" borderId="0" xfId="6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1" fillId="0" borderId="18" xfId="6" applyFont="1" applyBorder="1" applyAlignment="1">
      <alignment horizontal="center" vertical="center" wrapText="1"/>
    </xf>
    <xf numFmtId="0" fontId="10" fillId="0" borderId="19" xfId="6" applyFont="1" applyBorder="1" applyAlignment="1">
      <alignment horizontal="center" vertical="center" wrapText="1"/>
    </xf>
  </cellXfs>
  <cellStyles count="26">
    <cellStyle name="パーセント" xfId="9" builtinId="5"/>
    <cellStyle name="パーセント 2" xfId="3"/>
    <cellStyle name="パーセント 2 2" xfId="8"/>
    <cellStyle name="パーセント 2 2 2" xfId="17"/>
    <cellStyle name="パーセント 2 2 3" xfId="25"/>
    <cellStyle name="パーセント 2 3" xfId="12"/>
    <cellStyle name="パーセント 2 4" xfId="20"/>
    <cellStyle name="桁区切り 2" xfId="4"/>
    <cellStyle name="桁区切り 2 2" xfId="13"/>
    <cellStyle name="桁区切り 2 3" xfId="21"/>
    <cellStyle name="桁区切り 3" xfId="2"/>
    <cellStyle name="桁区切り 3 2" xfId="7"/>
    <cellStyle name="桁区切り 3 2 2" xfId="16"/>
    <cellStyle name="桁区切り 3 2 3" xfId="24"/>
    <cellStyle name="桁区切り 3 3" xfId="11"/>
    <cellStyle name="桁区切り 3 4" xfId="19"/>
    <cellStyle name="標準" xfId="0" builtinId="0"/>
    <cellStyle name="標準 2" xfId="5"/>
    <cellStyle name="標準 2 2" xfId="14"/>
    <cellStyle name="標準 2 3" xfId="22"/>
    <cellStyle name="標準 3" xfId="1"/>
    <cellStyle name="標準 3 2" xfId="6"/>
    <cellStyle name="標準 3 2 2" xfId="15"/>
    <cellStyle name="標準 3 2 3" xfId="23"/>
    <cellStyle name="標準 3 3" xfId="10"/>
    <cellStyle name="標準 3 4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8"/>
  <sheetViews>
    <sheetView tabSelected="1" view="pageBreakPreview" zoomScale="90" zoomScaleNormal="100" zoomScaleSheetLayoutView="90" workbookViewId="0">
      <selection activeCell="B2" sqref="B2:G2"/>
    </sheetView>
  </sheetViews>
  <sheetFormatPr defaultRowHeight="13.5" x14ac:dyDescent="0.15"/>
  <cols>
    <col min="1" max="1" width="15.875" style="1" customWidth="1"/>
    <col min="2" max="3" width="9" style="1"/>
    <col min="4" max="4" width="10.25" style="1" bestFit="1" customWidth="1"/>
    <col min="5" max="5" width="9" style="1"/>
    <col min="6" max="6" width="9.375" style="1" customWidth="1"/>
    <col min="7" max="7" width="8.75" style="1" customWidth="1"/>
    <col min="8" max="8" width="9.75" style="1" customWidth="1"/>
    <col min="9" max="9" width="9.875" style="14" customWidth="1"/>
    <col min="10" max="16384" width="9" style="2"/>
  </cols>
  <sheetData>
    <row r="2" spans="1:11" ht="14.25" customHeight="1" thickBot="1" x14ac:dyDescent="0.2">
      <c r="B2" s="62" t="s">
        <v>64</v>
      </c>
      <c r="C2" s="63"/>
      <c r="D2" s="63"/>
      <c r="E2" s="63"/>
      <c r="F2" s="63"/>
      <c r="G2" s="63"/>
      <c r="H2" s="63"/>
      <c r="I2" s="63"/>
    </row>
    <row r="3" spans="1:11" ht="12.75" customHeight="1" thickBot="1" x14ac:dyDescent="0.2">
      <c r="A3" s="64" t="s">
        <v>0</v>
      </c>
      <c r="B3" s="66" t="s">
        <v>1</v>
      </c>
      <c r="C3" s="66"/>
      <c r="D3" s="66"/>
      <c r="E3" s="67"/>
      <c r="F3" s="68" t="s">
        <v>2</v>
      </c>
      <c r="G3" s="70" t="s">
        <v>65</v>
      </c>
      <c r="H3" s="66"/>
      <c r="I3" s="71"/>
      <c r="J3" s="59"/>
    </row>
    <row r="4" spans="1:11" ht="45" customHeight="1" thickBot="1" x14ac:dyDescent="0.2">
      <c r="A4" s="65"/>
      <c r="B4" s="3" t="s">
        <v>3</v>
      </c>
      <c r="C4" s="3" t="s">
        <v>4</v>
      </c>
      <c r="D4" s="3" t="s">
        <v>5</v>
      </c>
      <c r="E4" s="4" t="s">
        <v>6</v>
      </c>
      <c r="F4" s="69"/>
      <c r="G4" s="5" t="s">
        <v>7</v>
      </c>
      <c r="H4" s="3" t="s">
        <v>8</v>
      </c>
      <c r="I4" s="15" t="s">
        <v>9</v>
      </c>
      <c r="J4" s="59"/>
    </row>
    <row r="5" spans="1:11" ht="15" customHeight="1" x14ac:dyDescent="0.15">
      <c r="A5" s="24" t="s">
        <v>62</v>
      </c>
      <c r="B5" s="6"/>
      <c r="C5" s="6">
        <v>333</v>
      </c>
      <c r="D5" s="6"/>
      <c r="E5" s="6">
        <f>SUM(B5:D5)</f>
        <v>333</v>
      </c>
      <c r="F5" s="6">
        <v>9504</v>
      </c>
      <c r="G5" s="19">
        <v>1454996</v>
      </c>
      <c r="H5" s="19">
        <v>1454996</v>
      </c>
      <c r="I5" s="16">
        <f>H5/G5</f>
        <v>1</v>
      </c>
      <c r="J5" s="7"/>
      <c r="K5" s="7"/>
    </row>
    <row r="6" spans="1:11" ht="15" customHeight="1" x14ac:dyDescent="0.15">
      <c r="A6" s="24" t="s">
        <v>10</v>
      </c>
      <c r="B6" s="39"/>
      <c r="C6" s="39">
        <v>93</v>
      </c>
      <c r="D6" s="39"/>
      <c r="E6" s="40">
        <f>SUM(B6:D6)</f>
        <v>93</v>
      </c>
      <c r="F6" s="26">
        <v>5390</v>
      </c>
      <c r="G6" s="26">
        <v>367645</v>
      </c>
      <c r="H6" s="26">
        <v>365313</v>
      </c>
      <c r="I6" s="31">
        <f>H6/G6</f>
        <v>0.99365692447877707</v>
      </c>
      <c r="J6" s="7"/>
      <c r="K6" s="7"/>
    </row>
    <row r="7" spans="1:11" ht="15" customHeight="1" x14ac:dyDescent="0.15">
      <c r="A7" s="8" t="s">
        <v>11</v>
      </c>
      <c r="B7" s="9">
        <f t="shared" ref="B7:H7" si="0">SUM(B5:B6)</f>
        <v>0</v>
      </c>
      <c r="C7" s="9">
        <f t="shared" si="0"/>
        <v>426</v>
      </c>
      <c r="D7" s="9">
        <f t="shared" si="0"/>
        <v>0</v>
      </c>
      <c r="E7" s="9">
        <f t="shared" si="0"/>
        <v>426</v>
      </c>
      <c r="F7" s="9">
        <f t="shared" si="0"/>
        <v>14894</v>
      </c>
      <c r="G7" s="9">
        <f t="shared" si="0"/>
        <v>1822641</v>
      </c>
      <c r="H7" s="9">
        <f t="shared" si="0"/>
        <v>1820309</v>
      </c>
      <c r="I7" s="17">
        <f t="shared" ref="I7:I54" si="1">H7/G7</f>
        <v>0.99872053794466387</v>
      </c>
      <c r="J7" s="22"/>
      <c r="K7" s="7"/>
    </row>
    <row r="8" spans="1:11" s="28" customFormat="1" ht="15" customHeight="1" x14ac:dyDescent="0.15">
      <c r="A8" s="24" t="s">
        <v>12</v>
      </c>
      <c r="B8" s="26">
        <v>41</v>
      </c>
      <c r="C8" s="26">
        <v>2</v>
      </c>
      <c r="D8" s="26"/>
      <c r="E8" s="26">
        <f>SUM(B8:D8)</f>
        <v>43</v>
      </c>
      <c r="F8" s="26">
        <v>14050</v>
      </c>
      <c r="G8" s="26">
        <v>48407</v>
      </c>
      <c r="H8" s="26">
        <v>48407</v>
      </c>
      <c r="I8" s="31">
        <f t="shared" si="1"/>
        <v>1</v>
      </c>
      <c r="J8" s="47"/>
      <c r="K8" s="30"/>
    </row>
    <row r="9" spans="1:11" s="28" customFormat="1" ht="15" customHeight="1" x14ac:dyDescent="0.15">
      <c r="A9" s="46" t="s">
        <v>13</v>
      </c>
      <c r="B9" s="49">
        <v>132</v>
      </c>
      <c r="C9" s="49">
        <v>28</v>
      </c>
      <c r="D9" s="49"/>
      <c r="E9" s="49">
        <v>160</v>
      </c>
      <c r="F9" s="49">
        <v>385889</v>
      </c>
      <c r="G9" s="49">
        <v>190999</v>
      </c>
      <c r="H9" s="49">
        <v>167778</v>
      </c>
      <c r="I9" s="50">
        <v>0.87842344724317933</v>
      </c>
      <c r="J9" s="47"/>
      <c r="K9" s="48"/>
    </row>
    <row r="10" spans="1:11" s="28" customFormat="1" ht="15" customHeight="1" x14ac:dyDescent="0.15">
      <c r="A10" s="24" t="s">
        <v>14</v>
      </c>
      <c r="B10" s="26"/>
      <c r="C10" s="26">
        <v>14</v>
      </c>
      <c r="D10" s="26"/>
      <c r="E10" s="26">
        <f t="shared" ref="E10:E12" si="2">SUM(B10:D10)</f>
        <v>14</v>
      </c>
      <c r="F10" s="26">
        <v>777</v>
      </c>
      <c r="G10" s="26">
        <v>61471</v>
      </c>
      <c r="H10" s="26">
        <v>61471</v>
      </c>
      <c r="I10" s="31">
        <f t="shared" si="1"/>
        <v>1</v>
      </c>
      <c r="J10" s="47"/>
      <c r="K10" s="30"/>
    </row>
    <row r="11" spans="1:11" s="28" customFormat="1" ht="15" customHeight="1" x14ac:dyDescent="0.15">
      <c r="A11" s="24" t="s">
        <v>15</v>
      </c>
      <c r="B11" s="25">
        <v>9</v>
      </c>
      <c r="C11" s="25"/>
      <c r="D11" s="25"/>
      <c r="E11" s="25">
        <f t="shared" si="2"/>
        <v>9</v>
      </c>
      <c r="F11" s="25">
        <v>573</v>
      </c>
      <c r="G11" s="25">
        <v>8663</v>
      </c>
      <c r="H11" s="26">
        <v>8208</v>
      </c>
      <c r="I11" s="27">
        <f t="shared" si="1"/>
        <v>0.94747777906037167</v>
      </c>
      <c r="J11" s="47"/>
      <c r="K11" s="30"/>
    </row>
    <row r="12" spans="1:11" s="28" customFormat="1" ht="15" customHeight="1" x14ac:dyDescent="0.15">
      <c r="A12" s="24" t="s">
        <v>16</v>
      </c>
      <c r="B12" s="26">
        <v>11</v>
      </c>
      <c r="C12" s="26"/>
      <c r="D12" s="26"/>
      <c r="E12" s="26">
        <f t="shared" si="2"/>
        <v>11</v>
      </c>
      <c r="F12" s="26">
        <v>220</v>
      </c>
      <c r="G12" s="26">
        <v>4576</v>
      </c>
      <c r="H12" s="26">
        <v>1079</v>
      </c>
      <c r="I12" s="31">
        <f t="shared" si="1"/>
        <v>0.23579545454545456</v>
      </c>
      <c r="J12" s="47"/>
      <c r="K12" s="30"/>
    </row>
    <row r="13" spans="1:11" ht="15" customHeight="1" x14ac:dyDescent="0.15">
      <c r="A13" s="8" t="s">
        <v>17</v>
      </c>
      <c r="B13" s="9">
        <f t="shared" ref="B13:H13" si="3">SUM(B8:B12)</f>
        <v>193</v>
      </c>
      <c r="C13" s="9">
        <f t="shared" si="3"/>
        <v>44</v>
      </c>
      <c r="D13" s="9">
        <f t="shared" si="3"/>
        <v>0</v>
      </c>
      <c r="E13" s="9">
        <f t="shared" si="3"/>
        <v>237</v>
      </c>
      <c r="F13" s="9">
        <f t="shared" si="3"/>
        <v>401509</v>
      </c>
      <c r="G13" s="9">
        <f t="shared" si="3"/>
        <v>314116</v>
      </c>
      <c r="H13" s="9">
        <f t="shared" si="3"/>
        <v>286943</v>
      </c>
      <c r="I13" s="17">
        <f t="shared" si="1"/>
        <v>0.91349374116568405</v>
      </c>
      <c r="J13" s="22"/>
      <c r="K13" s="7"/>
    </row>
    <row r="14" spans="1:11" s="28" customFormat="1" ht="15" customHeight="1" x14ac:dyDescent="0.15">
      <c r="A14" s="24" t="s">
        <v>18</v>
      </c>
      <c r="B14" s="26">
        <v>283</v>
      </c>
      <c r="C14" s="26">
        <v>25</v>
      </c>
      <c r="D14" s="26"/>
      <c r="E14" s="26">
        <f>SUM(B14:D14)</f>
        <v>308</v>
      </c>
      <c r="F14" s="26">
        <v>132803</v>
      </c>
      <c r="G14" s="26">
        <v>174222</v>
      </c>
      <c r="H14" s="26">
        <v>160164</v>
      </c>
      <c r="I14" s="31">
        <f t="shared" si="1"/>
        <v>0.9193098460584771</v>
      </c>
      <c r="J14" s="47"/>
      <c r="K14" s="30"/>
    </row>
    <row r="15" spans="1:11" s="28" customFormat="1" ht="15" customHeight="1" x14ac:dyDescent="0.15">
      <c r="A15" s="24" t="s">
        <v>19</v>
      </c>
      <c r="B15" s="25">
        <v>151</v>
      </c>
      <c r="C15" s="25"/>
      <c r="D15" s="25">
        <v>31</v>
      </c>
      <c r="E15" s="25">
        <f t="shared" ref="E15:E18" si="4">SUM(B15:D15)</f>
        <v>182</v>
      </c>
      <c r="F15" s="25">
        <v>3799</v>
      </c>
      <c r="G15" s="25">
        <v>160723</v>
      </c>
      <c r="H15" s="26">
        <v>154466</v>
      </c>
      <c r="I15" s="27">
        <f t="shared" si="1"/>
        <v>0.96106966644475278</v>
      </c>
      <c r="J15" s="47"/>
      <c r="K15" s="30"/>
    </row>
    <row r="16" spans="1:11" s="28" customFormat="1" ht="15" customHeight="1" x14ac:dyDescent="0.15">
      <c r="A16" s="24" t="s">
        <v>20</v>
      </c>
      <c r="B16" s="25">
        <v>3</v>
      </c>
      <c r="C16" s="25">
        <v>30</v>
      </c>
      <c r="D16" s="25"/>
      <c r="E16" s="25">
        <f t="shared" si="4"/>
        <v>33</v>
      </c>
      <c r="F16" s="25">
        <v>27243</v>
      </c>
      <c r="G16" s="25">
        <v>127270</v>
      </c>
      <c r="H16" s="25">
        <v>120471</v>
      </c>
      <c r="I16" s="27">
        <f t="shared" si="1"/>
        <v>0.94657814096016346</v>
      </c>
      <c r="J16" s="47"/>
      <c r="K16" s="30"/>
    </row>
    <row r="17" spans="1:11" s="28" customFormat="1" ht="15" customHeight="1" x14ac:dyDescent="0.15">
      <c r="A17" s="24" t="s">
        <v>21</v>
      </c>
      <c r="B17" s="25">
        <v>10</v>
      </c>
      <c r="C17" s="25">
        <v>8</v>
      </c>
      <c r="D17" s="25">
        <v>7</v>
      </c>
      <c r="E17" s="25">
        <f t="shared" si="4"/>
        <v>25</v>
      </c>
      <c r="F17" s="25">
        <v>1026</v>
      </c>
      <c r="G17" s="25">
        <v>41560</v>
      </c>
      <c r="H17" s="25">
        <v>41560</v>
      </c>
      <c r="I17" s="27">
        <f t="shared" si="1"/>
        <v>1</v>
      </c>
      <c r="J17" s="47"/>
      <c r="K17" s="30"/>
    </row>
    <row r="18" spans="1:11" s="36" customFormat="1" ht="15" customHeight="1" x14ac:dyDescent="0.15">
      <c r="A18" s="24" t="s">
        <v>22</v>
      </c>
      <c r="B18" s="33">
        <v>25</v>
      </c>
      <c r="C18" s="33"/>
      <c r="D18" s="33"/>
      <c r="E18" s="33">
        <f t="shared" si="4"/>
        <v>25</v>
      </c>
      <c r="F18" s="33">
        <v>13736</v>
      </c>
      <c r="G18" s="33">
        <v>13736</v>
      </c>
      <c r="H18" s="33">
        <v>6771</v>
      </c>
      <c r="I18" s="34">
        <f t="shared" si="1"/>
        <v>0.49293826441467675</v>
      </c>
      <c r="J18" s="35"/>
      <c r="K18" s="38"/>
    </row>
    <row r="19" spans="1:11" ht="15" customHeight="1" x14ac:dyDescent="0.15">
      <c r="A19" s="10" t="s">
        <v>23</v>
      </c>
      <c r="B19" s="9">
        <f t="shared" ref="B19:H19" si="5">SUM(B14:B18)</f>
        <v>472</v>
      </c>
      <c r="C19" s="9">
        <f t="shared" si="5"/>
        <v>63</v>
      </c>
      <c r="D19" s="9">
        <f t="shared" si="5"/>
        <v>38</v>
      </c>
      <c r="E19" s="9">
        <f t="shared" si="5"/>
        <v>573</v>
      </c>
      <c r="F19" s="9">
        <f t="shared" si="5"/>
        <v>178607</v>
      </c>
      <c r="G19" s="9">
        <f t="shared" si="5"/>
        <v>517511</v>
      </c>
      <c r="H19" s="9">
        <f t="shared" si="5"/>
        <v>483432</v>
      </c>
      <c r="I19" s="17">
        <f t="shared" si="1"/>
        <v>0.93414825965051951</v>
      </c>
      <c r="J19" s="22"/>
      <c r="K19" s="7"/>
    </row>
    <row r="20" spans="1:11" s="28" customFormat="1" ht="15" customHeight="1" x14ac:dyDescent="0.15">
      <c r="A20" s="24" t="s">
        <v>24</v>
      </c>
      <c r="B20" s="25">
        <v>172</v>
      </c>
      <c r="C20" s="25"/>
      <c r="D20" s="25"/>
      <c r="E20" s="25">
        <f>SUM(B20:D20)</f>
        <v>172</v>
      </c>
      <c r="F20" s="25">
        <v>121717</v>
      </c>
      <c r="G20" s="25">
        <v>72855</v>
      </c>
      <c r="H20" s="25">
        <v>60617</v>
      </c>
      <c r="I20" s="27">
        <f t="shared" si="1"/>
        <v>0.83202251046599407</v>
      </c>
      <c r="J20" s="47"/>
      <c r="K20" s="30"/>
    </row>
    <row r="21" spans="1:11" s="28" customFormat="1" ht="15" customHeight="1" x14ac:dyDescent="0.15">
      <c r="A21" s="24" t="s">
        <v>25</v>
      </c>
      <c r="B21" s="25">
        <v>119</v>
      </c>
      <c r="C21" s="25"/>
      <c r="D21" s="25"/>
      <c r="E21" s="25">
        <f t="shared" ref="E21:E26" si="6">SUM(B21:D21)</f>
        <v>119</v>
      </c>
      <c r="F21" s="25">
        <v>85672</v>
      </c>
      <c r="G21" s="25">
        <v>62792</v>
      </c>
      <c r="H21" s="25">
        <v>44390</v>
      </c>
      <c r="I21" s="27">
        <f t="shared" si="1"/>
        <v>0.70693718945088546</v>
      </c>
      <c r="J21" s="47"/>
      <c r="K21" s="30"/>
    </row>
    <row r="22" spans="1:11" s="28" customFormat="1" ht="15" customHeight="1" x14ac:dyDescent="0.15">
      <c r="A22" s="24" t="s">
        <v>26</v>
      </c>
      <c r="B22" s="25">
        <v>148</v>
      </c>
      <c r="C22" s="25">
        <v>24</v>
      </c>
      <c r="D22" s="25"/>
      <c r="E22" s="25">
        <f t="shared" si="6"/>
        <v>172</v>
      </c>
      <c r="F22" s="25">
        <v>4149</v>
      </c>
      <c r="G22" s="26">
        <v>110299</v>
      </c>
      <c r="H22" s="26">
        <v>110299</v>
      </c>
      <c r="I22" s="27">
        <f t="shared" si="1"/>
        <v>1</v>
      </c>
      <c r="J22" s="47"/>
      <c r="K22" s="30"/>
    </row>
    <row r="23" spans="1:11" s="28" customFormat="1" ht="15" customHeight="1" x14ac:dyDescent="0.15">
      <c r="A23" s="24" t="s">
        <v>27</v>
      </c>
      <c r="B23" s="25">
        <v>50</v>
      </c>
      <c r="C23" s="25"/>
      <c r="D23" s="25"/>
      <c r="E23" s="25">
        <f t="shared" si="6"/>
        <v>50</v>
      </c>
      <c r="F23" s="25">
        <v>119139</v>
      </c>
      <c r="G23" s="25">
        <v>57103</v>
      </c>
      <c r="H23" s="25">
        <v>56597</v>
      </c>
      <c r="I23" s="27">
        <f t="shared" si="1"/>
        <v>0.99113881932648018</v>
      </c>
      <c r="J23" s="47"/>
    </row>
    <row r="24" spans="1:11" s="28" customFormat="1" ht="15" customHeight="1" x14ac:dyDescent="0.15">
      <c r="A24" s="24" t="s">
        <v>28</v>
      </c>
      <c r="B24" s="25">
        <v>31</v>
      </c>
      <c r="C24" s="25"/>
      <c r="D24" s="45"/>
      <c r="E24" s="25">
        <f t="shared" si="6"/>
        <v>31</v>
      </c>
      <c r="F24" s="25">
        <v>540</v>
      </c>
      <c r="G24" s="25">
        <v>24562</v>
      </c>
      <c r="H24" s="25">
        <v>24420</v>
      </c>
      <c r="I24" s="27">
        <f t="shared" si="1"/>
        <v>0.99421871183128407</v>
      </c>
      <c r="J24" s="47"/>
    </row>
    <row r="25" spans="1:11" s="28" customFormat="1" ht="15" customHeight="1" x14ac:dyDescent="0.15">
      <c r="A25" s="24" t="s">
        <v>29</v>
      </c>
      <c r="B25" s="25">
        <v>21</v>
      </c>
      <c r="C25" s="25"/>
      <c r="D25" s="25"/>
      <c r="E25" s="25">
        <f t="shared" si="6"/>
        <v>21</v>
      </c>
      <c r="F25" s="25">
        <v>840</v>
      </c>
      <c r="G25" s="25">
        <v>32899</v>
      </c>
      <c r="H25" s="25">
        <v>31570</v>
      </c>
      <c r="I25" s="27">
        <f t="shared" si="1"/>
        <v>0.95960363536885618</v>
      </c>
      <c r="J25" s="47"/>
    </row>
    <row r="26" spans="1:11" s="28" customFormat="1" ht="15" customHeight="1" x14ac:dyDescent="0.15">
      <c r="A26" s="24" t="s">
        <v>30</v>
      </c>
      <c r="B26" s="25"/>
      <c r="C26" s="25">
        <v>45</v>
      </c>
      <c r="D26" s="25"/>
      <c r="E26" s="25">
        <f t="shared" si="6"/>
        <v>45</v>
      </c>
      <c r="F26" s="25">
        <v>1118</v>
      </c>
      <c r="G26" s="25">
        <v>181248</v>
      </c>
      <c r="H26" s="25">
        <v>181248</v>
      </c>
      <c r="I26" s="27">
        <f t="shared" si="1"/>
        <v>1</v>
      </c>
      <c r="J26" s="47"/>
    </row>
    <row r="27" spans="1:11" ht="15" customHeight="1" x14ac:dyDescent="0.15">
      <c r="A27" s="8" t="s">
        <v>31</v>
      </c>
      <c r="B27" s="9">
        <f t="shared" ref="B27:H27" si="7">SUM(B20:B26)</f>
        <v>541</v>
      </c>
      <c r="C27" s="9">
        <f t="shared" si="7"/>
        <v>69</v>
      </c>
      <c r="D27" s="9">
        <f t="shared" si="7"/>
        <v>0</v>
      </c>
      <c r="E27" s="9">
        <f t="shared" si="7"/>
        <v>610</v>
      </c>
      <c r="F27" s="9">
        <f t="shared" si="7"/>
        <v>333175</v>
      </c>
      <c r="G27" s="9">
        <f t="shared" si="7"/>
        <v>541758</v>
      </c>
      <c r="H27" s="9">
        <f t="shared" si="7"/>
        <v>509141</v>
      </c>
      <c r="I27" s="17">
        <f t="shared" si="1"/>
        <v>0.93979415163227864</v>
      </c>
      <c r="J27" s="22"/>
    </row>
    <row r="28" spans="1:11" s="28" customFormat="1" ht="15" customHeight="1" x14ac:dyDescent="0.15">
      <c r="A28" s="24" t="s">
        <v>32</v>
      </c>
      <c r="B28" s="25"/>
      <c r="C28" s="25">
        <v>45</v>
      </c>
      <c r="D28" s="25"/>
      <c r="E28" s="25">
        <f>SUM(B28:D28)</f>
        <v>45</v>
      </c>
      <c r="F28" s="25">
        <v>158727</v>
      </c>
      <c r="G28" s="26">
        <v>231215</v>
      </c>
      <c r="H28" s="26">
        <v>231215</v>
      </c>
      <c r="I28" s="27">
        <f t="shared" si="1"/>
        <v>1</v>
      </c>
      <c r="J28" s="47"/>
    </row>
    <row r="29" spans="1:11" s="28" customFormat="1" ht="15" customHeight="1" x14ac:dyDescent="0.15">
      <c r="A29" s="24" t="s">
        <v>33</v>
      </c>
      <c r="B29" s="25">
        <v>16</v>
      </c>
      <c r="C29" s="25">
        <v>17</v>
      </c>
      <c r="D29" s="25">
        <v>20</v>
      </c>
      <c r="E29" s="25">
        <f t="shared" ref="E29:E30" si="8">SUM(B29:D29)</f>
        <v>53</v>
      </c>
      <c r="F29" s="25">
        <v>87451</v>
      </c>
      <c r="G29" s="25">
        <v>124883</v>
      </c>
      <c r="H29" s="25">
        <v>67270</v>
      </c>
      <c r="I29" s="27">
        <f t="shared" si="1"/>
        <v>0.53866418968154195</v>
      </c>
      <c r="J29" s="47"/>
    </row>
    <row r="30" spans="1:11" s="28" customFormat="1" ht="15" customHeight="1" x14ac:dyDescent="0.15">
      <c r="A30" s="24" t="s">
        <v>34</v>
      </c>
      <c r="B30" s="26">
        <v>113</v>
      </c>
      <c r="C30" s="26"/>
      <c r="D30" s="26"/>
      <c r="E30" s="26">
        <f t="shared" si="8"/>
        <v>113</v>
      </c>
      <c r="F30" s="26">
        <v>24072</v>
      </c>
      <c r="G30" s="26">
        <v>31572</v>
      </c>
      <c r="H30" s="26">
        <v>31179</v>
      </c>
      <c r="I30" s="31">
        <f t="shared" si="1"/>
        <v>0.9875522614975295</v>
      </c>
      <c r="J30" s="47"/>
    </row>
    <row r="31" spans="1:11" ht="15" customHeight="1" x14ac:dyDescent="0.15">
      <c r="A31" s="8" t="s">
        <v>35</v>
      </c>
      <c r="B31" s="9">
        <f>SUM(B28:B30)</f>
        <v>129</v>
      </c>
      <c r="C31" s="9">
        <f t="shared" ref="C31:H31" si="9">SUM(C28:C30)</f>
        <v>62</v>
      </c>
      <c r="D31" s="9">
        <f t="shared" si="9"/>
        <v>20</v>
      </c>
      <c r="E31" s="9">
        <f t="shared" si="9"/>
        <v>211</v>
      </c>
      <c r="F31" s="9">
        <f t="shared" si="9"/>
        <v>270250</v>
      </c>
      <c r="G31" s="9">
        <f t="shared" si="9"/>
        <v>387670</v>
      </c>
      <c r="H31" s="9">
        <f t="shared" si="9"/>
        <v>329664</v>
      </c>
      <c r="I31" s="17">
        <f t="shared" si="1"/>
        <v>0.85037273970129235</v>
      </c>
      <c r="J31" s="22"/>
    </row>
    <row r="32" spans="1:11" s="28" customFormat="1" ht="15" customHeight="1" x14ac:dyDescent="0.15">
      <c r="A32" s="24" t="s">
        <v>36</v>
      </c>
      <c r="B32" s="25">
        <v>76</v>
      </c>
      <c r="C32" s="25"/>
      <c r="D32" s="25"/>
      <c r="E32" s="25">
        <f>SUM(B32:D32)</f>
        <v>76</v>
      </c>
      <c r="F32" s="25">
        <v>2305</v>
      </c>
      <c r="G32" s="32">
        <v>51456</v>
      </c>
      <c r="H32" s="25">
        <v>22547</v>
      </c>
      <c r="I32" s="27">
        <f t="shared" si="1"/>
        <v>0.43818019278606968</v>
      </c>
      <c r="J32" s="47"/>
    </row>
    <row r="33" spans="1:11" s="28" customFormat="1" ht="15" customHeight="1" x14ac:dyDescent="0.15">
      <c r="A33" s="24" t="s">
        <v>37</v>
      </c>
      <c r="B33" s="25">
        <v>65</v>
      </c>
      <c r="C33" s="25">
        <v>1</v>
      </c>
      <c r="D33" s="25"/>
      <c r="E33" s="25">
        <f t="shared" ref="E33:E40" si="10">SUM(B33:D33)</f>
        <v>66</v>
      </c>
      <c r="F33" s="25">
        <v>1320</v>
      </c>
      <c r="G33" s="25">
        <v>47453</v>
      </c>
      <c r="H33" s="25">
        <v>32695</v>
      </c>
      <c r="I33" s="27">
        <f t="shared" si="1"/>
        <v>0.68899753440246136</v>
      </c>
      <c r="J33" s="47"/>
    </row>
    <row r="34" spans="1:11" s="29" customFormat="1" ht="15" customHeight="1" x14ac:dyDescent="0.15">
      <c r="A34" s="24" t="s">
        <v>38</v>
      </c>
      <c r="B34" s="25">
        <v>30</v>
      </c>
      <c r="C34" s="25"/>
      <c r="D34" s="25"/>
      <c r="E34" s="25">
        <f t="shared" si="10"/>
        <v>30</v>
      </c>
      <c r="F34" s="25">
        <v>1269</v>
      </c>
      <c r="G34" s="25">
        <v>29396</v>
      </c>
      <c r="H34" s="25">
        <v>21276</v>
      </c>
      <c r="I34" s="27">
        <f t="shared" si="1"/>
        <v>0.72377194176078374</v>
      </c>
      <c r="J34" s="47"/>
      <c r="K34" s="28"/>
    </row>
    <row r="35" spans="1:11" s="29" customFormat="1" ht="15" customHeight="1" x14ac:dyDescent="0.15">
      <c r="A35" s="24" t="s">
        <v>39</v>
      </c>
      <c r="B35" s="25">
        <v>25</v>
      </c>
      <c r="C35" s="25"/>
      <c r="D35" s="25"/>
      <c r="E35" s="25">
        <f t="shared" si="10"/>
        <v>25</v>
      </c>
      <c r="F35" s="25">
        <v>1578</v>
      </c>
      <c r="G35" s="25">
        <v>56791</v>
      </c>
      <c r="H35" s="26">
        <v>20578</v>
      </c>
      <c r="I35" s="27">
        <f t="shared" si="1"/>
        <v>0.36234614639643603</v>
      </c>
      <c r="J35" s="47"/>
      <c r="K35" s="28"/>
    </row>
    <row r="36" spans="1:11" s="29" customFormat="1" ht="15" customHeight="1" x14ac:dyDescent="0.15">
      <c r="A36" s="24" t="s">
        <v>40</v>
      </c>
      <c r="B36" s="25">
        <v>32</v>
      </c>
      <c r="C36" s="25"/>
      <c r="D36" s="25">
        <v>2</v>
      </c>
      <c r="E36" s="25">
        <f t="shared" si="10"/>
        <v>34</v>
      </c>
      <c r="F36" s="25">
        <v>9789</v>
      </c>
      <c r="G36" s="25">
        <v>50376</v>
      </c>
      <c r="H36" s="25">
        <v>15143</v>
      </c>
      <c r="I36" s="27">
        <f t="shared" si="1"/>
        <v>0.30059949182150231</v>
      </c>
      <c r="J36" s="47"/>
      <c r="K36" s="28"/>
    </row>
    <row r="37" spans="1:11" s="29" customFormat="1" ht="15" customHeight="1" x14ac:dyDescent="0.15">
      <c r="A37" s="24" t="s">
        <v>41</v>
      </c>
      <c r="B37" s="25">
        <v>45</v>
      </c>
      <c r="C37" s="25"/>
      <c r="D37" s="25"/>
      <c r="E37" s="25">
        <f t="shared" si="10"/>
        <v>45</v>
      </c>
      <c r="F37" s="25">
        <v>13319</v>
      </c>
      <c r="G37" s="25">
        <v>25843</v>
      </c>
      <c r="H37" s="26">
        <v>18005</v>
      </c>
      <c r="I37" s="27">
        <f t="shared" si="1"/>
        <v>0.69670703865650274</v>
      </c>
      <c r="J37" s="47"/>
      <c r="K37" s="28"/>
    </row>
    <row r="38" spans="1:11" s="29" customFormat="1" ht="15" customHeight="1" x14ac:dyDescent="0.15">
      <c r="A38" s="24" t="s">
        <v>42</v>
      </c>
      <c r="B38" s="25">
        <v>48</v>
      </c>
      <c r="C38" s="25"/>
      <c r="D38" s="25">
        <v>1</v>
      </c>
      <c r="E38" s="25">
        <f t="shared" si="10"/>
        <v>49</v>
      </c>
      <c r="F38" s="25">
        <v>2913</v>
      </c>
      <c r="G38" s="26">
        <v>5545</v>
      </c>
      <c r="H38" s="26">
        <v>5545</v>
      </c>
      <c r="I38" s="27">
        <f t="shared" si="1"/>
        <v>1</v>
      </c>
      <c r="J38" s="47"/>
      <c r="K38" s="28"/>
    </row>
    <row r="39" spans="1:11" s="29" customFormat="1" ht="15" customHeight="1" x14ac:dyDescent="0.15">
      <c r="A39" s="24" t="s">
        <v>43</v>
      </c>
      <c r="B39" s="26"/>
      <c r="C39" s="26"/>
      <c r="D39" s="25">
        <v>5</v>
      </c>
      <c r="E39" s="25">
        <f t="shared" si="10"/>
        <v>5</v>
      </c>
      <c r="F39" s="25">
        <v>1278</v>
      </c>
      <c r="G39" s="25">
        <v>6600</v>
      </c>
      <c r="H39" s="25">
        <v>6600</v>
      </c>
      <c r="I39" s="27">
        <f t="shared" si="1"/>
        <v>1</v>
      </c>
      <c r="J39" s="47"/>
      <c r="K39" s="28"/>
    </row>
    <row r="40" spans="1:11" s="29" customFormat="1" ht="15" customHeight="1" x14ac:dyDescent="0.15">
      <c r="A40" s="24" t="s">
        <v>44</v>
      </c>
      <c r="B40" s="25">
        <v>9</v>
      </c>
      <c r="C40" s="25"/>
      <c r="D40" s="25"/>
      <c r="E40" s="25">
        <f t="shared" si="10"/>
        <v>9</v>
      </c>
      <c r="F40" s="25">
        <v>4840</v>
      </c>
      <c r="G40" s="25">
        <v>2286</v>
      </c>
      <c r="H40" s="25">
        <v>2153</v>
      </c>
      <c r="I40" s="27">
        <f t="shared" si="1"/>
        <v>0.94181977252843396</v>
      </c>
      <c r="J40" s="47"/>
      <c r="K40" s="28"/>
    </row>
    <row r="41" spans="1:11" s="11" customFormat="1" ht="15" customHeight="1" x14ac:dyDescent="0.15">
      <c r="A41" s="8" t="s">
        <v>45</v>
      </c>
      <c r="B41" s="9">
        <f t="shared" ref="B41:H41" si="11">SUM(B32:B40)</f>
        <v>330</v>
      </c>
      <c r="C41" s="9">
        <f t="shared" si="11"/>
        <v>1</v>
      </c>
      <c r="D41" s="9">
        <f t="shared" si="11"/>
        <v>8</v>
      </c>
      <c r="E41" s="9">
        <f t="shared" si="11"/>
        <v>339</v>
      </c>
      <c r="F41" s="9">
        <f t="shared" si="11"/>
        <v>38611</v>
      </c>
      <c r="G41" s="9">
        <f t="shared" si="11"/>
        <v>275746</v>
      </c>
      <c r="H41" s="9">
        <f t="shared" si="11"/>
        <v>144542</v>
      </c>
      <c r="I41" s="17">
        <f t="shared" si="1"/>
        <v>0.52418530096538118</v>
      </c>
      <c r="J41" s="22"/>
      <c r="K41" s="2"/>
    </row>
    <row r="42" spans="1:11" s="29" customFormat="1" ht="15" customHeight="1" x14ac:dyDescent="0.15">
      <c r="A42" s="24" t="s">
        <v>46</v>
      </c>
      <c r="B42" s="25">
        <v>51</v>
      </c>
      <c r="C42" s="25"/>
      <c r="D42" s="25"/>
      <c r="E42" s="25">
        <f>SUM(B42:D42)</f>
        <v>51</v>
      </c>
      <c r="F42" s="26">
        <v>855</v>
      </c>
      <c r="G42" s="26">
        <v>25628</v>
      </c>
      <c r="H42" s="26">
        <v>17395</v>
      </c>
      <c r="I42" s="27">
        <f t="shared" si="1"/>
        <v>0.67874980490088965</v>
      </c>
      <c r="J42" s="47"/>
      <c r="K42" s="28"/>
    </row>
    <row r="43" spans="1:11" s="29" customFormat="1" ht="15" customHeight="1" x14ac:dyDescent="0.15">
      <c r="A43" s="24" t="s">
        <v>47</v>
      </c>
      <c r="B43" s="25">
        <v>57</v>
      </c>
      <c r="C43" s="25"/>
      <c r="D43" s="25"/>
      <c r="E43" s="25">
        <f t="shared" ref="E43:E45" si="12">SUM(B43:D43)</f>
        <v>57</v>
      </c>
      <c r="F43" s="26">
        <v>2788</v>
      </c>
      <c r="G43" s="26">
        <v>34600</v>
      </c>
      <c r="H43" s="26">
        <v>29730</v>
      </c>
      <c r="I43" s="27">
        <f t="shared" si="1"/>
        <v>0.85924855491329477</v>
      </c>
      <c r="J43" s="47"/>
      <c r="K43" s="28"/>
    </row>
    <row r="44" spans="1:11" s="29" customFormat="1" ht="15" customHeight="1" x14ac:dyDescent="0.15">
      <c r="A44" s="24" t="s">
        <v>48</v>
      </c>
      <c r="B44" s="25">
        <v>75</v>
      </c>
      <c r="C44" s="25"/>
      <c r="D44" s="25">
        <v>10</v>
      </c>
      <c r="E44" s="25">
        <f t="shared" si="12"/>
        <v>85</v>
      </c>
      <c r="F44" s="25">
        <v>2453</v>
      </c>
      <c r="G44" s="25">
        <v>80114</v>
      </c>
      <c r="H44" s="25">
        <v>80114</v>
      </c>
      <c r="I44" s="27">
        <f t="shared" si="1"/>
        <v>1</v>
      </c>
      <c r="J44" s="47"/>
      <c r="K44" s="28"/>
    </row>
    <row r="45" spans="1:11" s="29" customFormat="1" ht="15" customHeight="1" x14ac:dyDescent="0.15">
      <c r="A45" s="24" t="s">
        <v>49</v>
      </c>
      <c r="B45" s="25">
        <v>11</v>
      </c>
      <c r="C45" s="25"/>
      <c r="D45" s="25"/>
      <c r="E45" s="25">
        <f t="shared" si="12"/>
        <v>11</v>
      </c>
      <c r="F45" s="25">
        <v>500</v>
      </c>
      <c r="G45" s="25">
        <v>7873</v>
      </c>
      <c r="H45" s="25">
        <v>7866</v>
      </c>
      <c r="I45" s="27">
        <f t="shared" si="1"/>
        <v>0.99911088530420422</v>
      </c>
      <c r="J45" s="47"/>
      <c r="K45" s="28"/>
    </row>
    <row r="46" spans="1:11" s="11" customFormat="1" ht="15" customHeight="1" x14ac:dyDescent="0.15">
      <c r="A46" s="8" t="s">
        <v>50</v>
      </c>
      <c r="B46" s="9">
        <f>SUM(B42:B45)</f>
        <v>194</v>
      </c>
      <c r="C46" s="9">
        <f t="shared" ref="C46:H46" si="13">SUM(C42:C45)</f>
        <v>0</v>
      </c>
      <c r="D46" s="9">
        <f t="shared" si="13"/>
        <v>10</v>
      </c>
      <c r="E46" s="9">
        <f t="shared" si="13"/>
        <v>204</v>
      </c>
      <c r="F46" s="9">
        <f t="shared" si="13"/>
        <v>6596</v>
      </c>
      <c r="G46" s="9">
        <f t="shared" si="13"/>
        <v>148215</v>
      </c>
      <c r="H46" s="9">
        <f t="shared" si="13"/>
        <v>135105</v>
      </c>
      <c r="I46" s="17">
        <f>H46/G46</f>
        <v>0.91154741422932906</v>
      </c>
      <c r="J46" s="22"/>
      <c r="K46" s="2"/>
    </row>
    <row r="47" spans="1:11" s="44" customFormat="1" ht="15" customHeight="1" x14ac:dyDescent="0.15">
      <c r="A47" s="41" t="s">
        <v>51</v>
      </c>
      <c r="B47" s="42">
        <v>59</v>
      </c>
      <c r="C47" s="42">
        <v>8</v>
      </c>
      <c r="D47" s="42">
        <v>3</v>
      </c>
      <c r="E47" s="42">
        <f>SUM(B47:D47)</f>
        <v>70</v>
      </c>
      <c r="F47" s="42">
        <v>5666</v>
      </c>
      <c r="G47" s="42">
        <v>87467</v>
      </c>
      <c r="H47" s="51">
        <v>73715</v>
      </c>
      <c r="I47" s="52">
        <f t="shared" si="1"/>
        <v>0.84277498942458295</v>
      </c>
      <c r="J47" s="47"/>
      <c r="K47" s="43"/>
    </row>
    <row r="48" spans="1:11" s="29" customFormat="1" ht="15" customHeight="1" x14ac:dyDescent="0.15">
      <c r="A48" s="24" t="s">
        <v>52</v>
      </c>
      <c r="B48" s="25">
        <v>51</v>
      </c>
      <c r="C48" s="25">
        <v>2</v>
      </c>
      <c r="D48" s="25">
        <v>7</v>
      </c>
      <c r="E48" s="25">
        <f t="shared" ref="E48:E54" si="14">SUM(B48:D48)</f>
        <v>60</v>
      </c>
      <c r="F48" s="25">
        <v>9186</v>
      </c>
      <c r="G48" s="25">
        <v>37919</v>
      </c>
      <c r="H48" s="25">
        <v>25773</v>
      </c>
      <c r="I48" s="27">
        <f t="shared" si="1"/>
        <v>0.6796856457185052</v>
      </c>
      <c r="J48" s="47"/>
      <c r="K48" s="28"/>
    </row>
    <row r="49" spans="1:11" s="29" customFormat="1" ht="15" customHeight="1" x14ac:dyDescent="0.15">
      <c r="A49" s="24" t="s">
        <v>53</v>
      </c>
      <c r="B49" s="25">
        <v>77</v>
      </c>
      <c r="C49" s="25"/>
      <c r="D49" s="25"/>
      <c r="E49" s="25">
        <f t="shared" si="14"/>
        <v>77</v>
      </c>
      <c r="F49" s="25">
        <v>1940</v>
      </c>
      <c r="G49" s="25">
        <v>47404</v>
      </c>
      <c r="H49" s="25">
        <v>45955</v>
      </c>
      <c r="I49" s="27">
        <f t="shared" si="1"/>
        <v>0.96943295924394568</v>
      </c>
      <c r="J49" s="47"/>
      <c r="K49" s="28"/>
    </row>
    <row r="50" spans="1:11" s="37" customFormat="1" ht="15" customHeight="1" x14ac:dyDescent="0.15">
      <c r="A50" s="24" t="s">
        <v>54</v>
      </c>
      <c r="B50" s="33">
        <v>22</v>
      </c>
      <c r="C50" s="33"/>
      <c r="D50" s="33"/>
      <c r="E50" s="33">
        <f t="shared" si="14"/>
        <v>22</v>
      </c>
      <c r="F50" s="33">
        <v>718</v>
      </c>
      <c r="G50" s="33">
        <v>25952</v>
      </c>
      <c r="H50" s="33">
        <v>16137</v>
      </c>
      <c r="I50" s="34">
        <f t="shared" si="1"/>
        <v>0.62180178791615293</v>
      </c>
      <c r="J50" s="35"/>
      <c r="K50" s="36"/>
    </row>
    <row r="51" spans="1:11" s="29" customFormat="1" ht="15" customHeight="1" x14ac:dyDescent="0.15">
      <c r="A51" s="24" t="s">
        <v>55</v>
      </c>
      <c r="B51" s="25">
        <v>26</v>
      </c>
      <c r="C51" s="25"/>
      <c r="D51" s="25"/>
      <c r="E51" s="25">
        <f t="shared" si="14"/>
        <v>26</v>
      </c>
      <c r="F51" s="25">
        <v>35682</v>
      </c>
      <c r="G51" s="25">
        <v>24179</v>
      </c>
      <c r="H51" s="26">
        <v>14861</v>
      </c>
      <c r="I51" s="27">
        <f t="shared" si="1"/>
        <v>0.61462426072211418</v>
      </c>
      <c r="J51" s="47"/>
      <c r="K51" s="28"/>
    </row>
    <row r="52" spans="1:11" s="29" customFormat="1" ht="15" customHeight="1" x14ac:dyDescent="0.15">
      <c r="A52" s="24" t="s">
        <v>56</v>
      </c>
      <c r="B52" s="25">
        <v>39</v>
      </c>
      <c r="C52" s="25"/>
      <c r="D52" s="25">
        <v>1</v>
      </c>
      <c r="E52" s="25">
        <f t="shared" si="14"/>
        <v>40</v>
      </c>
      <c r="F52" s="25">
        <v>704</v>
      </c>
      <c r="G52" s="25">
        <v>18174</v>
      </c>
      <c r="H52" s="25">
        <v>18174</v>
      </c>
      <c r="I52" s="27">
        <f t="shared" si="1"/>
        <v>1</v>
      </c>
      <c r="J52" s="47"/>
      <c r="K52" s="28"/>
    </row>
    <row r="53" spans="1:11" s="29" customFormat="1" ht="15" customHeight="1" x14ac:dyDescent="0.15">
      <c r="A53" s="24" t="s">
        <v>57</v>
      </c>
      <c r="B53" s="25"/>
      <c r="C53" s="25">
        <v>1</v>
      </c>
      <c r="D53" s="26"/>
      <c r="E53" s="25">
        <f t="shared" si="14"/>
        <v>1</v>
      </c>
      <c r="F53" s="25">
        <v>8479</v>
      </c>
      <c r="G53" s="25">
        <v>3924</v>
      </c>
      <c r="H53" s="25">
        <v>3924</v>
      </c>
      <c r="I53" s="27">
        <f t="shared" si="1"/>
        <v>1</v>
      </c>
      <c r="J53" s="47"/>
      <c r="K53" s="28"/>
    </row>
    <row r="54" spans="1:11" s="29" customFormat="1" ht="15" customHeight="1" x14ac:dyDescent="0.15">
      <c r="A54" s="24" t="s">
        <v>58</v>
      </c>
      <c r="B54" s="25">
        <v>47</v>
      </c>
      <c r="C54" s="25"/>
      <c r="D54" s="25"/>
      <c r="E54" s="25">
        <f t="shared" si="14"/>
        <v>47</v>
      </c>
      <c r="F54" s="25">
        <v>2628</v>
      </c>
      <c r="G54" s="25">
        <v>7602</v>
      </c>
      <c r="H54" s="25">
        <v>6170</v>
      </c>
      <c r="I54" s="27">
        <f t="shared" si="1"/>
        <v>0.81162851881083931</v>
      </c>
      <c r="J54" s="47"/>
      <c r="K54" s="28"/>
    </row>
    <row r="55" spans="1:11" s="11" customFormat="1" ht="15" customHeight="1" thickBot="1" x14ac:dyDescent="0.2">
      <c r="A55" s="12" t="s">
        <v>59</v>
      </c>
      <c r="B55" s="13">
        <f t="shared" ref="B55:H55" si="15">SUM(B47:B54)</f>
        <v>321</v>
      </c>
      <c r="C55" s="13">
        <f t="shared" si="15"/>
        <v>11</v>
      </c>
      <c r="D55" s="13">
        <f t="shared" si="15"/>
        <v>11</v>
      </c>
      <c r="E55" s="13">
        <f t="shared" si="15"/>
        <v>343</v>
      </c>
      <c r="F55" s="13">
        <f t="shared" si="15"/>
        <v>65003</v>
      </c>
      <c r="G55" s="13">
        <f t="shared" si="15"/>
        <v>252621</v>
      </c>
      <c r="H55" s="13">
        <f t="shared" si="15"/>
        <v>204709</v>
      </c>
      <c r="I55" s="18">
        <f>H55/G55</f>
        <v>0.81034039133722058</v>
      </c>
      <c r="J55" s="23"/>
      <c r="K55" s="2"/>
    </row>
    <row r="56" spans="1:11" s="29" customFormat="1" ht="15" customHeight="1" thickBot="1" x14ac:dyDescent="0.2">
      <c r="A56" s="20" t="s">
        <v>61</v>
      </c>
      <c r="B56" s="21">
        <f t="shared" ref="B56:H56" si="16">SUM(B13+B19+B27+B31+B41+B46+B55)</f>
        <v>2180</v>
      </c>
      <c r="C56" s="21">
        <f t="shared" si="16"/>
        <v>250</v>
      </c>
      <c r="D56" s="21">
        <f t="shared" si="16"/>
        <v>87</v>
      </c>
      <c r="E56" s="21">
        <f t="shared" si="16"/>
        <v>2517</v>
      </c>
      <c r="F56" s="21">
        <f t="shared" si="16"/>
        <v>1293751</v>
      </c>
      <c r="G56" s="21">
        <f t="shared" si="16"/>
        <v>2437637</v>
      </c>
      <c r="H56" s="21">
        <f t="shared" si="16"/>
        <v>2093536</v>
      </c>
      <c r="I56" s="53">
        <f>H56/G56</f>
        <v>0.85883829298619929</v>
      </c>
      <c r="J56" s="47"/>
      <c r="K56" s="28"/>
    </row>
    <row r="57" spans="1:11" s="58" customFormat="1" ht="15" customHeight="1" thickBot="1" x14ac:dyDescent="0.2">
      <c r="A57" s="54" t="s">
        <v>60</v>
      </c>
      <c r="B57" s="55">
        <f t="shared" ref="B57:H57" si="17">SUM(B7+B13+B19+B27+B31+B41+B46+B55)</f>
        <v>2180</v>
      </c>
      <c r="C57" s="55">
        <f t="shared" si="17"/>
        <v>676</v>
      </c>
      <c r="D57" s="55">
        <f t="shared" si="17"/>
        <v>87</v>
      </c>
      <c r="E57" s="55">
        <f t="shared" si="17"/>
        <v>2943</v>
      </c>
      <c r="F57" s="55">
        <f t="shared" si="17"/>
        <v>1308645</v>
      </c>
      <c r="G57" s="55">
        <f t="shared" si="17"/>
        <v>4260278</v>
      </c>
      <c r="H57" s="55">
        <f t="shared" si="17"/>
        <v>3913845</v>
      </c>
      <c r="I57" s="56">
        <f>H57/G57</f>
        <v>0.91868300613246368</v>
      </c>
      <c r="J57" s="57"/>
      <c r="K57" s="57"/>
    </row>
    <row r="58" spans="1:11" s="29" customFormat="1" x14ac:dyDescent="0.15">
      <c r="A58" s="60" t="s">
        <v>63</v>
      </c>
      <c r="B58" s="60"/>
      <c r="C58" s="60"/>
      <c r="D58" s="60"/>
      <c r="E58" s="60"/>
      <c r="F58" s="60"/>
      <c r="G58" s="60"/>
      <c r="H58" s="61"/>
      <c r="I58" s="61"/>
      <c r="J58" s="28"/>
      <c r="K58" s="28"/>
    </row>
  </sheetData>
  <mergeCells count="8">
    <mergeCell ref="J3:J4"/>
    <mergeCell ref="A58:I58"/>
    <mergeCell ref="B2:G2"/>
    <mergeCell ref="H2:I2"/>
    <mergeCell ref="A3:A4"/>
    <mergeCell ref="B3:E3"/>
    <mergeCell ref="F3:F4"/>
    <mergeCell ref="G3:I3"/>
  </mergeCells>
  <phoneticPr fontId="8"/>
  <pageMargins left="0.70866141732283472" right="0.70866141732283472" top="0.74803149606299213" bottom="0.74803149606299213" header="0.31496062992125984" footer="0.31496062992125984"/>
  <pageSetup paperSize="9" scale="91" fitToWidth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  地域別自主防災組織率（消防庁調査準拠）</vt:lpstr>
      <vt:lpstr>'R2  地域別自主防災組織率（消防庁調査準拠）'!Print_Area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2019-01-10T07:59:36Z</dcterms:created>
  <dcterms:modified xsi:type="dcterms:W3CDTF">2022-09-06T06:36:45Z</dcterms:modified>
</cp:coreProperties>
</file>