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5$\doc\030　地域支援企画課\010　企画Ｇ\030　事業進捗(PM含む）\010　工事公表\R8年度公表\R8早期発注\260121\05提出・HP\HP画面\"/>
    </mc:Choice>
  </mc:AlternateContent>
  <xr:revisionPtr revIDLastSave="0" documentId="13_ncr:1_{78D9F22C-2417-4338-B0B0-5878DBB5661A}" xr6:coauthVersionLast="47" xr6:coauthVersionMax="47" xr10:uidLastSave="{00000000-0000-0000-0000-000000000000}"/>
  <bookViews>
    <workbookView xWindow="-23148" yWindow="-108" windowWidth="23256" windowHeight="13896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'都市整備部調書（Excel委託役務）'!$B$2:$X$29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1" l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X29" i="1" l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7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<sst xmlns="http://schemas.openxmlformats.org/spreadsheetml/2006/main" count="329" uniqueCount="113">
  <si>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</si>
  <si>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</si>
  <si>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</si>
  <si>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</si>
  <si>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</si>
  <si>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</si>
  <si>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</si>
  <si>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</si>
  <si>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</si>
  <si>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</si>
  <si>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大阪狭山市</t>
  </si>
  <si>
    <t>６ケ月</t>
    <rPh sb="1" eb="3">
      <t>カゲツ</t>
    </rPh>
    <phoneticPr fontId="2"/>
  </si>
  <si>
    <t>富田林土木事務所</t>
    <rPh sb="0" eb="8">
      <t>トンダバヤシドボクジムショ</t>
    </rPh>
    <phoneticPr fontId="2"/>
  </si>
  <si>
    <t>８ケ月</t>
    <rPh sb="1" eb="3">
      <t>カゲツ</t>
    </rPh>
    <phoneticPr fontId="2"/>
  </si>
  <si>
    <t>１１ケ月</t>
    <rPh sb="2" eb="4">
      <t>カゲツ</t>
    </rPh>
    <phoneticPr fontId="2"/>
  </si>
  <si>
    <t>１２ケ月</t>
    <rPh sb="2" eb="4">
      <t>カゲツ</t>
    </rPh>
    <phoneticPr fontId="2"/>
  </si>
  <si>
    <t>１７ケ月</t>
    <rPh sb="2" eb="4">
      <t>カゲツ</t>
    </rPh>
    <phoneticPr fontId="2"/>
  </si>
  <si>
    <t>河内長野市</t>
  </si>
  <si>
    <t>富田林市</t>
  </si>
  <si>
    <t>羽曳野市</t>
  </si>
  <si>
    <t>松原市</t>
  </si>
  <si>
    <t>南河内郡河南町</t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</si>
  <si>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4"/>
  </si>
  <si>
    <t>樹木管理</t>
    <rPh sb="0" eb="2">
      <t>ジュモク</t>
    </rPh>
    <rPh sb="2" eb="4">
      <t>カンリ</t>
    </rPh>
    <phoneticPr fontId="4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</si>
  <si>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4"/>
  </si>
  <si>
    <t>210010</t>
  </si>
  <si>
    <t>210020</t>
  </si>
  <si>
    <t>210080</t>
  </si>
  <si>
    <t>210150</t>
  </si>
  <si>
    <t>211230</t>
  </si>
  <si>
    <t>213900</t>
  </si>
  <si>
    <t>313020</t>
  </si>
  <si>
    <t>313060</t>
  </si>
  <si>
    <t>313100</t>
  </si>
  <si>
    <t>313130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</si>
  <si>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</si>
  <si>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</si>
  <si>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</si>
  <si>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</si>
  <si>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</si>
  <si>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</si>
  <si>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</si>
  <si>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</si>
  <si>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</si>
  <si>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</si>
  <si>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</si>
  <si>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</si>
  <si>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</si>
  <si>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</si>
  <si>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</si>
  <si>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</si>
  <si>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</si>
  <si>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</si>
  <si>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</si>
  <si>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第０四半期</t>
  </si>
  <si>
    <t>富田林土木事務所</t>
  </si>
  <si>
    <t>外　樹木等伐採業務（単価契約）（Ｒ８富田林土木事務所　北地区）</t>
    <rPh sb="0" eb="1">
      <t>ホカ</t>
    </rPh>
    <phoneticPr fontId="2"/>
  </si>
  <si>
    <t>外　樹木等伐採業務（単価契約）（Ｒ８富田林土木事務所　南地区）</t>
    <rPh sb="0" eb="1">
      <t>ホカ</t>
    </rPh>
    <rPh sb="27" eb="28">
      <t>ミナミ</t>
    </rPh>
    <phoneticPr fontId="2"/>
  </si>
  <si>
    <t>外　除草業務（単価契約）（Ｒ８・Ｒ９富田林土木事務所　北地区）</t>
    <rPh sb="0" eb="1">
      <t>ホカ</t>
    </rPh>
    <phoneticPr fontId="2"/>
  </si>
  <si>
    <t>外　除草業務（単価契約）（Ｒ８・Ｒ９富田林土木事務所　南地区）</t>
    <rPh sb="0" eb="1">
      <t>ホカ</t>
    </rPh>
    <rPh sb="27" eb="28">
      <t>ミナミ</t>
    </rPh>
    <phoneticPr fontId="2"/>
  </si>
  <si>
    <t>道路除草業務　一式</t>
  </si>
  <si>
    <t>外　道路除草業務（その５）（Ｒ８富田林土木事務所）</t>
    <phoneticPr fontId="2"/>
  </si>
  <si>
    <t>外　除草業務（その１）（Ｒ８富田林土木事務所）</t>
    <phoneticPr fontId="2"/>
  </si>
  <si>
    <t>天美西六丁目地内　外</t>
  </si>
  <si>
    <t>河川除草業務　一式</t>
  </si>
  <si>
    <t>外　除草業務（その２）（Ｒ８富田林土木事務所）</t>
    <phoneticPr fontId="2"/>
  </si>
  <si>
    <t>半田四丁目地内　外</t>
  </si>
  <si>
    <t>太子地内　外</t>
  </si>
  <si>
    <t>外　除草業務（Ｒ８富田林土木事務所）</t>
    <phoneticPr fontId="2"/>
  </si>
  <si>
    <t>外　街路樹管理業務（その１）（Ｒ８　富田林土木事務所）</t>
    <phoneticPr fontId="2"/>
  </si>
  <si>
    <t>誉田四丁目地内　外</t>
  </si>
  <si>
    <t>街路樹管理　一式</t>
    <rPh sb="0" eb="5">
      <t>ガイロジュカンリ</t>
    </rPh>
    <rPh sb="6" eb="8">
      <t>1シキ</t>
    </rPh>
    <phoneticPr fontId="2"/>
  </si>
  <si>
    <t>外　街路樹管理業務（その２）（Ｒ８　富田林土木事務所）</t>
    <phoneticPr fontId="2"/>
  </si>
  <si>
    <t>西之山町地内　外</t>
  </si>
  <si>
    <t>外　街路樹管理業務（その３）（Ｒ８　富田林土木事務所）</t>
    <phoneticPr fontId="2"/>
  </si>
  <si>
    <t>三宅西一丁目地内　外</t>
  </si>
  <si>
    <t>外　除草業務（その１）（Ｒ８富田林土木事務所）</t>
  </si>
  <si>
    <t>川向地内　外</t>
  </si>
  <si>
    <t>外　除草業務（その３）（Ｒ８富田林土木事務所）</t>
    <phoneticPr fontId="2"/>
  </si>
  <si>
    <t>碓井三丁目地内　外</t>
  </si>
  <si>
    <t>西条町二丁目地内　外</t>
  </si>
  <si>
    <t>外　街路樹管理業務（その４）（Ｒ８　富田林土木事務所）</t>
    <phoneticPr fontId="2"/>
  </si>
  <si>
    <t>南花台一丁目地内　外</t>
  </si>
  <si>
    <t>立部二丁目地内　外</t>
  </si>
  <si>
    <t>外　街路樹管理業務（その５）（Ｒ８　富田林土木事務所）</t>
    <phoneticPr fontId="2"/>
  </si>
  <si>
    <t>外　街路樹管理業務（その６）（Ｒ８　富田林土木事務所）</t>
    <phoneticPr fontId="2"/>
  </si>
  <si>
    <t>高辺台一丁目地内　外</t>
  </si>
  <si>
    <t>喜志町一丁目地内　外</t>
  </si>
  <si>
    <t>外　除草業務（その５）（Ｒ８富田林土木事務所）</t>
    <phoneticPr fontId="2"/>
  </si>
  <si>
    <t>　除草業務（その４）（Ｒ８富田林土木事務所）</t>
    <phoneticPr fontId="2"/>
  </si>
  <si>
    <t>栄町地内　外</t>
  </si>
  <si>
    <t>350030</t>
    <phoneticPr fontId="2"/>
  </si>
  <si>
    <t>　水質調査業務</t>
    <rPh sb="1" eb="7">
      <t>スイシツチョウサギョウム</t>
    </rPh>
    <phoneticPr fontId="2"/>
  </si>
  <si>
    <t>岩室地内</t>
    <rPh sb="0" eb="4">
      <t>イワムロチナイ</t>
    </rPh>
    <phoneticPr fontId="2"/>
  </si>
  <si>
    <t>水質調査　一式</t>
    <rPh sb="0" eb="4">
      <t>スイシツチョウサ</t>
    </rPh>
    <rPh sb="5" eb="7">
      <t>イッシキ</t>
    </rPh>
    <phoneticPr fontId="2"/>
  </si>
  <si>
    <t>210020</t>
    <phoneticPr fontId="2"/>
  </si>
  <si>
    <t>大字一須賀地内　外</t>
  </si>
  <si>
    <t>313130</t>
    <phoneticPr fontId="2"/>
  </si>
  <si>
    <t>外　底質調査業務（Ｒ８）</t>
    <rPh sb="0" eb="1">
      <t>ホカ</t>
    </rPh>
    <rPh sb="2" eb="8">
      <t>テイシツチョウサギョウム</t>
    </rPh>
    <phoneticPr fontId="2"/>
  </si>
  <si>
    <t>大字東山地内　外</t>
    <rPh sb="0" eb="2">
      <t>オオアザ</t>
    </rPh>
    <rPh sb="2" eb="4">
      <t>ヒガシヤマ</t>
    </rPh>
    <rPh sb="4" eb="6">
      <t>チナイ</t>
    </rPh>
    <rPh sb="7" eb="8">
      <t>ホカ</t>
    </rPh>
    <phoneticPr fontId="2"/>
  </si>
  <si>
    <t>底質調査業務　一式</t>
    <rPh sb="0" eb="6">
      <t>テイシツチョウサギョウム</t>
    </rPh>
    <rPh sb="7" eb="9">
      <t>イッシキ</t>
    </rPh>
    <phoneticPr fontId="2"/>
  </si>
  <si>
    <t>・（４）場所については、（４）場所欄に記載している場所ではなく以下の場所とします。
松原市、羽曳野市、藤井寺市、大阪狭山市、堺市、南河内郡太子町
・Ｒ０８早期発注</t>
    <rPh sb="77" eb="81">
      <t>ソウキハッチュウ</t>
    </rPh>
    <phoneticPr fontId="2"/>
  </si>
  <si>
    <t>・（４）場所については、（４）場所欄に記載している場所ではなく以下の場所とします。
富田林市、河内長野市、南河内郡河南町及び千早赤阪村
・Ｒ０８早期発注</t>
    <phoneticPr fontId="2"/>
  </si>
  <si>
    <t>・（４）場所については、（４）場所欄に記載している場所ではなく以下の場所とします。
松原市、羽曳野市、藤井寺市、大阪狭山市
・Ｒ０８早期発注</t>
    <phoneticPr fontId="2"/>
  </si>
  <si>
    <t>・Ｒ０８早期発注</t>
    <phoneticPr fontId="2"/>
  </si>
  <si>
    <t>河川除草業務　一式、河道内樹木伐採業務　一式</t>
    <phoneticPr fontId="2"/>
  </si>
  <si>
    <t>外　街路樹管理業務（単価契約）北（Ｒ８富田林土木事務所）</t>
    <rPh sb="0" eb="1">
      <t>ホカ</t>
    </rPh>
    <rPh sb="15" eb="16">
      <t>キタ</t>
    </rPh>
    <phoneticPr fontId="2"/>
  </si>
  <si>
    <t>外　街路樹管理業務（単価契約）南（Ｒ８富田林土木事務所）</t>
    <rPh sb="15" eb="16">
      <t>ミナミ</t>
    </rPh>
    <phoneticPr fontId="2"/>
  </si>
  <si>
    <t>・（４）場所については、（４）場所欄に記載している場所ではなく以下の場所とします。
松原市、藤井寺市、羽曳野市、南河内郡太子町、南河内郡河南町
・Ｒ０８早期発注</t>
    <phoneticPr fontId="2"/>
  </si>
  <si>
    <t>・（４）場所については、（４）場所欄に記載している場所ではなく以下の場所とします。
富田林市、河内長野市、大阪狭山市、南河内郡千早赤阪村
・Ｒ０８早期発注</t>
    <phoneticPr fontId="2"/>
  </si>
  <si>
    <t>外</t>
    <rPh sb="0" eb="1">
      <t>ホカ</t>
    </rPh>
    <phoneticPr fontId="2"/>
  </si>
  <si>
    <t>・（４）場所については、（４）場所欄に記載している場所ではなく以下の場所とします。
河内長野市、富田林市、南河内郡太子町、河南町及び千早赤阪村
・Ｒ０８早期発注</t>
    <rPh sb="48" eb="52">
      <t>トンダバヤシシ</t>
    </rPh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</si>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</sst>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 wrapText="1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/>
    </xf>
    <xf numFmtId="0" fontId="11" fillId="3" borderId="4" xfId="3" applyFont="1" applyFill="1" applyBorder="1" applyAlignment="1">
      <alignment horizontal="left" vertical="center" wrapText="1"/>
    </xf>
    <xf numFmtId="176" fontId="11" fillId="3" borderId="0" xfId="3" applyNumberFormat="1" applyFont="1" applyFill="1" applyAlignment="1">
      <alignment horizontal="center" vertical="center" wrapText="1"/>
    </xf>
    <xf numFmtId="49" fontId="11" fillId="3" borderId="0" xfId="3" applyNumberFormat="1" applyFont="1" applyFill="1" applyAlignment="1">
      <alignment horizontal="center" vertical="center" wrapText="1"/>
    </xf>
    <xf numFmtId="0" fontId="10" fillId="3" borderId="0" xfId="3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49" fontId="8" fillId="0" borderId="17" xfId="3" applyNumberFormat="1" applyFont="1" applyBorder="1" applyAlignment="1">
      <alignment horizontal="center" vertical="center" wrapText="1"/>
    </xf>
    <xf numFmtId="176" fontId="8" fillId="0" borderId="17" xfId="3" applyNumberFormat="1" applyFont="1" applyBorder="1" applyAlignment="1" applyProtection="1">
      <alignment vertical="center" shrinkToFit="1"/>
      <protection locked="0"/>
    </xf>
    <xf numFmtId="49" fontId="8" fillId="0" borderId="17" xfId="3" applyNumberFormat="1" applyFont="1" applyBorder="1" applyAlignment="1" applyProtection="1">
      <alignment horizontal="center" vertical="center" wrapText="1"/>
      <protection locked="0"/>
    </xf>
    <xf numFmtId="0" fontId="8" fillId="0" borderId="19" xfId="3" applyFont="1" applyBorder="1" applyAlignment="1" applyProtection="1">
      <alignment horizontal="left" vertical="center" wrapText="1"/>
      <protection locked="0"/>
    </xf>
    <xf numFmtId="49" fontId="8" fillId="0" borderId="16" xfId="3" applyNumberFormat="1" applyFont="1" applyBorder="1" applyAlignment="1" applyProtection="1">
      <alignment horizontal="left" vertical="center" wrapText="1"/>
      <protection locked="0"/>
    </xf>
    <xf numFmtId="49" fontId="8" fillId="0" borderId="20" xfId="3" applyNumberFormat="1" applyFont="1" applyBorder="1" applyAlignment="1" applyProtection="1">
      <alignment horizontal="center" vertical="center" shrinkToFit="1"/>
      <protection locked="0"/>
    </xf>
    <xf numFmtId="49" fontId="8" fillId="0" borderId="15" xfId="3" applyNumberFormat="1" applyFont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vertical="center" wrapText="1"/>
      <protection locked="0"/>
    </xf>
    <xf numFmtId="49" fontId="8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3" fillId="2" borderId="23" xfId="1" applyFont="1" applyFill="1" applyBorder="1" applyAlignment="1">
      <alignment horizontal="center" vertical="center"/>
    </xf>
    <xf numFmtId="49" fontId="8" fillId="0" borderId="22" xfId="3" applyNumberFormat="1" applyFont="1" applyFill="1" applyBorder="1" applyAlignment="1" applyProtection="1">
      <alignment vertical="center" wrapText="1"/>
      <protection locked="0"/>
    </xf>
    <xf numFmtId="49" fontId="8" fillId="0" borderId="24" xfId="3" applyNumberFormat="1" applyFont="1" applyBorder="1" applyAlignment="1">
      <alignment horizontal="center" vertical="center" wrapText="1"/>
    </xf>
    <xf numFmtId="176" fontId="8" fillId="0" borderId="24" xfId="3" applyNumberFormat="1" applyFont="1" applyBorder="1" applyAlignment="1" applyProtection="1">
      <alignment vertical="center" shrinkToFit="1"/>
      <protection locked="0"/>
    </xf>
    <xf numFmtId="49" fontId="8" fillId="0" borderId="2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4" xfId="3" applyNumberFormat="1" applyFont="1" applyBorder="1" applyAlignment="1" applyProtection="1">
      <alignment horizontal="center" vertical="center" wrapText="1"/>
      <protection locked="0"/>
    </xf>
    <xf numFmtId="0" fontId="8" fillId="0" borderId="26" xfId="3" applyFont="1" applyBorder="1" applyAlignment="1" applyProtection="1">
      <alignment horizontal="left" vertical="center" wrapText="1"/>
      <protection locked="0"/>
    </xf>
    <xf numFmtId="49" fontId="8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2" xfId="3" applyNumberFormat="1" applyFont="1" applyBorder="1" applyAlignment="1" applyProtection="1">
      <alignment horizontal="left" vertical="center" wrapText="1"/>
      <protection locked="0"/>
    </xf>
    <xf numFmtId="49" fontId="8" fillId="0" borderId="27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8" xfId="3" applyNumberFormat="1" applyFont="1" applyBorder="1" applyAlignment="1" applyProtection="1">
      <alignment horizontal="center" vertical="center" shrinkToFit="1"/>
      <protection locked="0"/>
    </xf>
    <xf numFmtId="49" fontId="8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3" xfId="3" applyNumberFormat="1" applyFont="1" applyBorder="1" applyAlignment="1" applyProtection="1">
      <alignment horizontal="center" vertical="center" wrapText="1"/>
      <protection locked="0"/>
    </xf>
    <xf numFmtId="49" fontId="8" fillId="0" borderId="22" xfId="3" applyNumberFormat="1" applyFont="1" applyBorder="1" applyAlignment="1" applyProtection="1">
      <alignment vertical="center" wrapText="1"/>
      <protection locked="0"/>
    </xf>
    <xf numFmtId="0" fontId="8" fillId="2" borderId="7" xfId="3" applyFont="1" applyFill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center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7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8&#24180;&#24230;&#20844;&#34920;/R8&#26089;&#26399;&#30330;&#27880;/260121/03&#20316;&#26989;&#29992;/&#65288;R8&#26089;&#26399;&#30330;&#27880;&#65289;20_&#12304;&#23500;&#30000;&#26519;&#22303;&#26408;&#20107;&#21209;&#25152;&#12305;_Excel&#35519;&#26360;_&#24314;&#12467;&#12531;_202601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8&#24180;&#24230;&#20844;&#34920;/R8&#26089;&#26399;&#30330;&#27880;/260121/05&#25552;&#20986;&#12539;HP/&#65288;R8&#26089;&#26399;&#30330;&#27880;&#65289;20_&#12304;&#23500;&#30000;&#26519;&#22303;&#26408;&#20107;&#21209;&#25152;&#12305;_Excel&#35519;&#26360;_&#22996;&#35351;&#24441;&#21209;_202601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委託役務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 refreshError="1"/>
      <sheetData sheetId="1" refreshError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29"/>
  <sheetViews>
    <sheetView showGridLines="0" tabSelected="1" view="pageBreakPreview" zoomScale="55" zoomScaleNormal="80" zoomScaleSheetLayoutView="55" workbookViewId="0">
      <pane ySplit="6" topLeftCell="A7" activePane="bottomLeft" state="frozen"/>
      <selection activeCell="AF12" sqref="AF12"/>
      <selection pane="bottomLeft" activeCell="Z28" sqref="Z28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41.12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35" t="s">
        <v>0</v>
      </c>
      <c r="C2" s="20" t="s">
        <v>35</v>
      </c>
      <c r="D2" s="20" t="s">
        <v>36</v>
      </c>
      <c r="E2" s="20" t="s">
        <v>37</v>
      </c>
      <c r="F2" s="32" t="s">
        <v>1</v>
      </c>
      <c r="G2" s="33"/>
      <c r="H2" s="33"/>
      <c r="I2" s="33"/>
      <c r="J2" s="33"/>
      <c r="K2" s="33"/>
      <c r="L2" s="33"/>
      <c r="M2" s="33"/>
      <c r="N2" s="33"/>
      <c r="O2" s="33"/>
      <c r="P2" s="34"/>
      <c r="Q2" s="4" t="s">
        <v>2</v>
      </c>
      <c r="R2" s="5"/>
      <c r="S2" s="5"/>
      <c r="T2" s="5"/>
      <c r="U2" s="5"/>
      <c r="V2" s="5"/>
      <c r="W2" s="5"/>
      <c r="X2" s="67"/>
    </row>
    <row r="3" spans="2:24" s="6" customFormat="1" ht="15" customHeight="1" x14ac:dyDescent="0.4">
      <c r="B3" s="36"/>
      <c r="C3" s="21"/>
      <c r="D3" s="21"/>
      <c r="E3" s="21"/>
      <c r="F3" s="20" t="s">
        <v>38</v>
      </c>
      <c r="G3" s="20" t="s">
        <v>39</v>
      </c>
      <c r="H3" s="23" t="s">
        <v>3</v>
      </c>
      <c r="I3" s="25"/>
      <c r="J3" s="26"/>
      <c r="K3" s="29" t="s">
        <v>4</v>
      </c>
      <c r="L3" s="30"/>
      <c r="M3" s="30"/>
      <c r="N3" s="31"/>
      <c r="O3" s="20" t="s">
        <v>44</v>
      </c>
      <c r="P3" s="20" t="s">
        <v>45</v>
      </c>
      <c r="Q3" s="20" t="s">
        <v>46</v>
      </c>
      <c r="R3" s="20" t="s">
        <v>47</v>
      </c>
      <c r="S3" s="20" t="s">
        <v>48</v>
      </c>
      <c r="T3" s="20" t="s">
        <v>49</v>
      </c>
      <c r="U3" s="20" t="s">
        <v>50</v>
      </c>
      <c r="V3" s="20" t="s">
        <v>51</v>
      </c>
      <c r="W3" s="20" t="s">
        <v>52</v>
      </c>
      <c r="X3" s="20" t="s">
        <v>53</v>
      </c>
    </row>
    <row r="4" spans="2:24" s="6" customFormat="1" ht="15" customHeight="1" x14ac:dyDescent="0.4">
      <c r="B4" s="36"/>
      <c r="C4" s="21"/>
      <c r="D4" s="21"/>
      <c r="E4" s="21"/>
      <c r="F4" s="21"/>
      <c r="G4" s="21"/>
      <c r="H4" s="24"/>
      <c r="I4" s="27"/>
      <c r="J4" s="28"/>
      <c r="K4" s="29" t="s">
        <v>5</v>
      </c>
      <c r="L4" s="31"/>
      <c r="M4" s="29" t="s">
        <v>6</v>
      </c>
      <c r="N4" s="3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2:24" s="6" customFormat="1" ht="66" customHeight="1" x14ac:dyDescent="0.4">
      <c r="B5" s="37"/>
      <c r="C5" s="22"/>
      <c r="D5" s="22"/>
      <c r="E5" s="22"/>
      <c r="F5" s="22"/>
      <c r="G5" s="22"/>
      <c r="H5" s="7" t="s">
        <v>40</v>
      </c>
      <c r="I5" s="7" t="s">
        <v>112</v>
      </c>
      <c r="J5" s="7" t="s">
        <v>41</v>
      </c>
      <c r="K5" s="7" t="s">
        <v>42</v>
      </c>
      <c r="L5" s="7" t="s">
        <v>43</v>
      </c>
      <c r="M5" s="7" t="s">
        <v>42</v>
      </c>
      <c r="N5" s="7" t="s">
        <v>43</v>
      </c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2:24" s="3" customFormat="1" ht="21.75" customHeight="1" x14ac:dyDescent="0.4">
      <c r="B6" s="8"/>
      <c r="C6" s="9"/>
      <c r="D6" s="9"/>
      <c r="E6" s="15"/>
      <c r="F6" s="10"/>
      <c r="G6" s="16"/>
      <c r="H6" s="16"/>
      <c r="I6" s="17"/>
      <c r="J6" s="10"/>
      <c r="K6" s="11"/>
      <c r="L6" s="11"/>
      <c r="M6" s="18"/>
      <c r="N6" s="18"/>
      <c r="O6" s="12"/>
      <c r="P6" s="12"/>
      <c r="Q6" s="14"/>
      <c r="R6" s="9"/>
      <c r="S6" s="9"/>
      <c r="T6" s="19"/>
      <c r="U6" s="12"/>
      <c r="V6" s="12"/>
      <c r="W6" s="14"/>
      <c r="X6" s="68"/>
    </row>
    <row r="7" spans="2:24" s="3" customFormat="1" ht="88.5" customHeight="1" x14ac:dyDescent="0.4">
      <c r="B7" s="13">
        <f t="shared" ref="B7:B29" si="0">B6+1</f>
        <v>1</v>
      </c>
      <c r="C7" s="46" t="s">
        <v>7</v>
      </c>
      <c r="D7" s="38"/>
      <c r="E7" s="39">
        <v>46043</v>
      </c>
      <c r="F7" s="47" t="s">
        <v>8</v>
      </c>
      <c r="G7" s="47" t="s">
        <v>12</v>
      </c>
      <c r="H7" s="40" t="s">
        <v>32</v>
      </c>
      <c r="I7" s="41" t="str">
        <f>VLOOKUP(H7,'[4]（３）路河川マスタ'!$E$2:$F$7494,2,FALSE)</f>
        <v>一級河川　東除川</v>
      </c>
      <c r="J7" s="48" t="s">
        <v>56</v>
      </c>
      <c r="K7" s="46" t="s">
        <v>19</v>
      </c>
      <c r="L7" s="49" t="s">
        <v>110</v>
      </c>
      <c r="M7" s="42"/>
      <c r="N7" s="42"/>
      <c r="O7" s="51" t="s">
        <v>22</v>
      </c>
      <c r="P7" s="43"/>
      <c r="Q7" s="42" t="s">
        <v>105</v>
      </c>
      <c r="R7" s="50" t="s">
        <v>54</v>
      </c>
      <c r="S7" s="50" t="s">
        <v>15</v>
      </c>
      <c r="T7" s="44" t="s">
        <v>9</v>
      </c>
      <c r="U7" s="45"/>
      <c r="V7" s="45"/>
      <c r="W7" s="45" t="s">
        <v>101</v>
      </c>
      <c r="X7" s="44" t="str">
        <f t="shared" ref="X7:X29" si="1">G7</f>
        <v>富田林土木事務所</v>
      </c>
    </row>
    <row r="8" spans="2:24" s="3" customFormat="1" ht="87.75" customHeight="1" x14ac:dyDescent="0.4">
      <c r="B8" s="13">
        <f t="shared" si="0"/>
        <v>2</v>
      </c>
      <c r="C8" s="46" t="s">
        <v>7</v>
      </c>
      <c r="D8" s="38"/>
      <c r="E8" s="39">
        <v>46043</v>
      </c>
      <c r="F8" s="47" t="s">
        <v>8</v>
      </c>
      <c r="G8" s="47" t="s">
        <v>12</v>
      </c>
      <c r="H8" s="40" t="s">
        <v>33</v>
      </c>
      <c r="I8" s="41" t="str">
        <f>VLOOKUP(H8,'[4]（３）路河川マスタ'!$E$2:$F$7494,2,FALSE)</f>
        <v>一級河川　石川</v>
      </c>
      <c r="J8" s="48" t="s">
        <v>57</v>
      </c>
      <c r="K8" s="46" t="s">
        <v>18</v>
      </c>
      <c r="L8" s="49" t="s">
        <v>110</v>
      </c>
      <c r="M8" s="42"/>
      <c r="N8" s="42"/>
      <c r="O8" s="51" t="s">
        <v>22</v>
      </c>
      <c r="P8" s="43"/>
      <c r="Q8" s="42" t="s">
        <v>105</v>
      </c>
      <c r="R8" s="50" t="s">
        <v>54</v>
      </c>
      <c r="S8" s="50" t="s">
        <v>15</v>
      </c>
      <c r="T8" s="44" t="s">
        <v>9</v>
      </c>
      <c r="U8" s="45"/>
      <c r="V8" s="45"/>
      <c r="W8" s="45" t="s">
        <v>102</v>
      </c>
      <c r="X8" s="44" t="s">
        <v>55</v>
      </c>
    </row>
    <row r="9" spans="2:24" s="3" customFormat="1" ht="88.5" customHeight="1" x14ac:dyDescent="0.4">
      <c r="B9" s="13">
        <f>B8+1</f>
        <v>3</v>
      </c>
      <c r="C9" s="46" t="s">
        <v>7</v>
      </c>
      <c r="D9" s="38"/>
      <c r="E9" s="39">
        <v>46043</v>
      </c>
      <c r="F9" s="47" t="s">
        <v>8</v>
      </c>
      <c r="G9" s="47" t="s">
        <v>12</v>
      </c>
      <c r="H9" s="40" t="s">
        <v>27</v>
      </c>
      <c r="I9" s="41" t="str">
        <f>VLOOKUP(H9,'[4]（３）路河川マスタ'!$E$2:$F$7494,2,FALSE)</f>
        <v>一般国道　３０９号</v>
      </c>
      <c r="J9" s="48" t="s">
        <v>58</v>
      </c>
      <c r="K9" s="46" t="s">
        <v>20</v>
      </c>
      <c r="L9" s="49" t="s">
        <v>110</v>
      </c>
      <c r="M9" s="42"/>
      <c r="N9" s="42"/>
      <c r="O9" s="51" t="s">
        <v>22</v>
      </c>
      <c r="P9" s="43"/>
      <c r="Q9" s="42" t="s">
        <v>60</v>
      </c>
      <c r="R9" s="50" t="s">
        <v>54</v>
      </c>
      <c r="S9" s="50" t="s">
        <v>16</v>
      </c>
      <c r="T9" s="44" t="s">
        <v>9</v>
      </c>
      <c r="U9" s="45"/>
      <c r="V9" s="45"/>
      <c r="W9" s="45" t="s">
        <v>103</v>
      </c>
      <c r="X9" s="44" t="str">
        <f t="shared" si="1"/>
        <v>富田林土木事務所</v>
      </c>
    </row>
    <row r="10" spans="2:24" s="3" customFormat="1" ht="88.5" customHeight="1" x14ac:dyDescent="0.4">
      <c r="B10" s="13">
        <f t="shared" si="0"/>
        <v>4</v>
      </c>
      <c r="C10" s="46" t="s">
        <v>7</v>
      </c>
      <c r="D10" s="38"/>
      <c r="E10" s="39">
        <v>46043</v>
      </c>
      <c r="F10" s="47" t="s">
        <v>8</v>
      </c>
      <c r="G10" s="47" t="s">
        <v>12</v>
      </c>
      <c r="H10" s="40" t="s">
        <v>26</v>
      </c>
      <c r="I10" s="41" t="str">
        <f>VLOOKUP(H10,'[4]（３）路河川マスタ'!$E$2:$F$7494,2,FALSE)</f>
        <v>一般国道　１７０号</v>
      </c>
      <c r="J10" s="48" t="s">
        <v>59</v>
      </c>
      <c r="K10" s="46" t="s">
        <v>17</v>
      </c>
      <c r="L10" s="49" t="s">
        <v>110</v>
      </c>
      <c r="M10" s="42"/>
      <c r="N10" s="42"/>
      <c r="O10" s="51" t="s">
        <v>22</v>
      </c>
      <c r="P10" s="43"/>
      <c r="Q10" s="42" t="s">
        <v>60</v>
      </c>
      <c r="R10" s="50" t="s">
        <v>54</v>
      </c>
      <c r="S10" s="50" t="s">
        <v>16</v>
      </c>
      <c r="T10" s="44" t="s">
        <v>9</v>
      </c>
      <c r="U10" s="45"/>
      <c r="V10" s="45"/>
      <c r="W10" s="45" t="s">
        <v>111</v>
      </c>
      <c r="X10" s="44" t="str">
        <f t="shared" si="1"/>
        <v>富田林土木事務所</v>
      </c>
    </row>
    <row r="11" spans="2:24" s="3" customFormat="1" ht="75.75" customHeight="1" x14ac:dyDescent="0.4">
      <c r="B11" s="13">
        <f t="shared" si="0"/>
        <v>5</v>
      </c>
      <c r="C11" s="46" t="s">
        <v>7</v>
      </c>
      <c r="D11" s="38"/>
      <c r="E11" s="39">
        <v>46043</v>
      </c>
      <c r="F11" s="47" t="s">
        <v>8</v>
      </c>
      <c r="G11" s="47" t="s">
        <v>12</v>
      </c>
      <c r="H11" s="40" t="s">
        <v>25</v>
      </c>
      <c r="I11" s="41" t="str">
        <f>VLOOKUP(H11,'[4]（３）路河川マスタ'!$E$2:$F$7494,2,FALSE)</f>
        <v>一般国道　１６６号</v>
      </c>
      <c r="J11" s="48" t="s">
        <v>61</v>
      </c>
      <c r="K11" s="46" t="s">
        <v>21</v>
      </c>
      <c r="L11" s="49" t="s">
        <v>96</v>
      </c>
      <c r="M11" s="42"/>
      <c r="N11" s="42"/>
      <c r="O11" s="51" t="s">
        <v>22</v>
      </c>
      <c r="P11" s="43"/>
      <c r="Q11" s="42" t="s">
        <v>60</v>
      </c>
      <c r="R11" s="50" t="s">
        <v>54</v>
      </c>
      <c r="S11" s="50" t="s">
        <v>14</v>
      </c>
      <c r="T11" s="44" t="s">
        <v>9</v>
      </c>
      <c r="U11" s="45"/>
      <c r="V11" s="45"/>
      <c r="W11" s="45" t="s">
        <v>104</v>
      </c>
      <c r="X11" s="44" t="str">
        <f t="shared" si="1"/>
        <v>富田林土木事務所</v>
      </c>
    </row>
    <row r="12" spans="2:24" s="3" customFormat="1" ht="75.75" customHeight="1" x14ac:dyDescent="0.4">
      <c r="B12" s="13">
        <f t="shared" si="0"/>
        <v>6</v>
      </c>
      <c r="C12" s="46" t="s">
        <v>7</v>
      </c>
      <c r="D12" s="38"/>
      <c r="E12" s="39">
        <v>46043</v>
      </c>
      <c r="F12" s="47" t="s">
        <v>8</v>
      </c>
      <c r="G12" s="47" t="s">
        <v>12</v>
      </c>
      <c r="H12" s="40" t="s">
        <v>31</v>
      </c>
      <c r="I12" s="41" t="str">
        <f>VLOOKUP(H12,'[4]（３）路河川マスタ'!$E$2:$F$7494,2,FALSE)</f>
        <v>一級河川　西除川</v>
      </c>
      <c r="J12" s="48" t="s">
        <v>62</v>
      </c>
      <c r="K12" s="46" t="s">
        <v>20</v>
      </c>
      <c r="L12" s="49" t="s">
        <v>63</v>
      </c>
      <c r="M12" s="42"/>
      <c r="N12" s="42"/>
      <c r="O12" s="51" t="s">
        <v>22</v>
      </c>
      <c r="P12" s="43"/>
      <c r="Q12" s="42" t="s">
        <v>64</v>
      </c>
      <c r="R12" s="50" t="s">
        <v>54</v>
      </c>
      <c r="S12" s="50" t="s">
        <v>11</v>
      </c>
      <c r="T12" s="44" t="s">
        <v>9</v>
      </c>
      <c r="U12" s="45"/>
      <c r="V12" s="45"/>
      <c r="W12" s="45" t="s">
        <v>104</v>
      </c>
      <c r="X12" s="44" t="str">
        <f t="shared" si="1"/>
        <v>富田林土木事務所</v>
      </c>
    </row>
    <row r="13" spans="2:24" s="3" customFormat="1" ht="75.75" customHeight="1" x14ac:dyDescent="0.4">
      <c r="B13" s="13">
        <f t="shared" si="0"/>
        <v>7</v>
      </c>
      <c r="C13" s="46" t="s">
        <v>7</v>
      </c>
      <c r="D13" s="38"/>
      <c r="E13" s="39">
        <v>46043</v>
      </c>
      <c r="F13" s="47" t="s">
        <v>8</v>
      </c>
      <c r="G13" s="47" t="s">
        <v>12</v>
      </c>
      <c r="H13" s="40" t="s">
        <v>31</v>
      </c>
      <c r="I13" s="41" t="str">
        <f>VLOOKUP(H13,'[4]（３）路河川マスタ'!$E$2:$F$7494,2,FALSE)</f>
        <v>一級河川　西除川</v>
      </c>
      <c r="J13" s="48" t="s">
        <v>65</v>
      </c>
      <c r="K13" s="46" t="s">
        <v>10</v>
      </c>
      <c r="L13" s="49" t="s">
        <v>66</v>
      </c>
      <c r="M13" s="42"/>
      <c r="N13" s="42"/>
      <c r="O13" s="51" t="s">
        <v>22</v>
      </c>
      <c r="P13" s="43"/>
      <c r="Q13" s="42" t="s">
        <v>64</v>
      </c>
      <c r="R13" s="50" t="s">
        <v>54</v>
      </c>
      <c r="S13" s="50" t="s">
        <v>11</v>
      </c>
      <c r="T13" s="44" t="s">
        <v>9</v>
      </c>
      <c r="U13" s="45"/>
      <c r="V13" s="45"/>
      <c r="W13" s="45" t="s">
        <v>104</v>
      </c>
      <c r="X13" s="44" t="str">
        <f t="shared" si="1"/>
        <v>富田林土木事務所</v>
      </c>
    </row>
    <row r="14" spans="2:24" s="3" customFormat="1" ht="75.75" customHeight="1" x14ac:dyDescent="0.4">
      <c r="B14" s="13">
        <f t="shared" si="0"/>
        <v>8</v>
      </c>
      <c r="C14" s="46" t="s">
        <v>7</v>
      </c>
      <c r="D14" s="38"/>
      <c r="E14" s="39">
        <v>46043</v>
      </c>
      <c r="F14" s="47" t="s">
        <v>8</v>
      </c>
      <c r="G14" s="47" t="s">
        <v>12</v>
      </c>
      <c r="H14" s="40" t="s">
        <v>34</v>
      </c>
      <c r="I14" s="41" t="str">
        <f>VLOOKUP(H14,'[4]（３）路河川マスタ'!$E$2:$F$7494,2,FALSE)</f>
        <v>一級河川　梅川</v>
      </c>
      <c r="J14" s="48" t="s">
        <v>68</v>
      </c>
      <c r="K14" s="46" t="s">
        <v>21</v>
      </c>
      <c r="L14" s="49" t="s">
        <v>67</v>
      </c>
      <c r="M14" s="42"/>
      <c r="N14" s="42"/>
      <c r="O14" s="51" t="s">
        <v>22</v>
      </c>
      <c r="P14" s="43"/>
      <c r="Q14" s="42" t="s">
        <v>64</v>
      </c>
      <c r="R14" s="50" t="s">
        <v>54</v>
      </c>
      <c r="S14" s="50" t="s">
        <v>11</v>
      </c>
      <c r="T14" s="44" t="s">
        <v>9</v>
      </c>
      <c r="U14" s="45"/>
      <c r="V14" s="45"/>
      <c r="W14" s="45" t="s">
        <v>104</v>
      </c>
      <c r="X14" s="44" t="str">
        <f t="shared" si="1"/>
        <v>富田林土木事務所</v>
      </c>
    </row>
    <row r="15" spans="2:24" s="3" customFormat="1" ht="75.75" customHeight="1" x14ac:dyDescent="0.4">
      <c r="B15" s="13">
        <f t="shared" si="0"/>
        <v>9</v>
      </c>
      <c r="C15" s="46" t="s">
        <v>7</v>
      </c>
      <c r="D15" s="38"/>
      <c r="E15" s="39">
        <v>46043</v>
      </c>
      <c r="F15" s="47" t="s">
        <v>8</v>
      </c>
      <c r="G15" s="47" t="s">
        <v>12</v>
      </c>
      <c r="H15" s="40" t="s">
        <v>26</v>
      </c>
      <c r="I15" s="41" t="str">
        <f>VLOOKUP(H15,'[4]（３）路河川マスタ'!$E$2:$F$7494,2,FALSE)</f>
        <v>一般国道　１７０号</v>
      </c>
      <c r="J15" s="48" t="s">
        <v>69</v>
      </c>
      <c r="K15" s="46" t="s">
        <v>19</v>
      </c>
      <c r="L15" s="49" t="s">
        <v>70</v>
      </c>
      <c r="M15" s="42"/>
      <c r="N15" s="42"/>
      <c r="O15" s="51" t="s">
        <v>23</v>
      </c>
      <c r="P15" s="43"/>
      <c r="Q15" s="42" t="s">
        <v>71</v>
      </c>
      <c r="R15" s="50" t="s">
        <v>54</v>
      </c>
      <c r="S15" s="50" t="s">
        <v>14</v>
      </c>
      <c r="T15" s="44" t="s">
        <v>9</v>
      </c>
      <c r="U15" s="45"/>
      <c r="V15" s="45"/>
      <c r="W15" s="45" t="s">
        <v>104</v>
      </c>
      <c r="X15" s="44" t="str">
        <f t="shared" si="1"/>
        <v>富田林土木事務所</v>
      </c>
    </row>
    <row r="16" spans="2:24" s="3" customFormat="1" ht="75.75" customHeight="1" x14ac:dyDescent="0.4">
      <c r="B16" s="13">
        <f t="shared" si="0"/>
        <v>10</v>
      </c>
      <c r="C16" s="46" t="s">
        <v>7</v>
      </c>
      <c r="D16" s="38"/>
      <c r="E16" s="39">
        <v>46043</v>
      </c>
      <c r="F16" s="47" t="s">
        <v>8</v>
      </c>
      <c r="G16" s="47" t="s">
        <v>12</v>
      </c>
      <c r="H16" s="40" t="s">
        <v>26</v>
      </c>
      <c r="I16" s="41" t="str">
        <f>VLOOKUP(H16,'[4]（３）路河川マスタ'!$E$2:$F$7494,2,FALSE)</f>
        <v>一般国道　１７０号</v>
      </c>
      <c r="J16" s="48" t="s">
        <v>72</v>
      </c>
      <c r="K16" s="46" t="s">
        <v>17</v>
      </c>
      <c r="L16" s="49" t="s">
        <v>73</v>
      </c>
      <c r="M16" s="42"/>
      <c r="N16" s="42"/>
      <c r="O16" s="51" t="s">
        <v>23</v>
      </c>
      <c r="P16" s="43"/>
      <c r="Q16" s="42" t="s">
        <v>71</v>
      </c>
      <c r="R16" s="50" t="s">
        <v>54</v>
      </c>
      <c r="S16" s="50" t="s">
        <v>14</v>
      </c>
      <c r="T16" s="44" t="s">
        <v>9</v>
      </c>
      <c r="U16" s="45"/>
      <c r="V16" s="45"/>
      <c r="W16" s="45" t="s">
        <v>104</v>
      </c>
      <c r="X16" s="44" t="str">
        <f t="shared" si="1"/>
        <v>富田林土木事務所</v>
      </c>
    </row>
    <row r="17" spans="2:24" s="3" customFormat="1" ht="75.75" customHeight="1" x14ac:dyDescent="0.4">
      <c r="B17" s="13">
        <f t="shared" si="0"/>
        <v>11</v>
      </c>
      <c r="C17" s="46" t="s">
        <v>7</v>
      </c>
      <c r="D17" s="38"/>
      <c r="E17" s="39">
        <v>46043</v>
      </c>
      <c r="F17" s="47" t="s">
        <v>8</v>
      </c>
      <c r="G17" s="47" t="s">
        <v>12</v>
      </c>
      <c r="H17" s="40" t="s">
        <v>27</v>
      </c>
      <c r="I17" s="41" t="str">
        <f>VLOOKUP(H17,'[4]（３）路河川マスタ'!$E$2:$F$7494,2,FALSE)</f>
        <v>一般国道　３０９号</v>
      </c>
      <c r="J17" s="48" t="s">
        <v>74</v>
      </c>
      <c r="K17" s="46" t="s">
        <v>20</v>
      </c>
      <c r="L17" s="49" t="s">
        <v>75</v>
      </c>
      <c r="M17" s="42"/>
      <c r="N17" s="42"/>
      <c r="O17" s="51" t="s">
        <v>23</v>
      </c>
      <c r="P17" s="43"/>
      <c r="Q17" s="42" t="s">
        <v>71</v>
      </c>
      <c r="R17" s="50" t="s">
        <v>54</v>
      </c>
      <c r="S17" s="50" t="s">
        <v>14</v>
      </c>
      <c r="T17" s="44" t="s">
        <v>9</v>
      </c>
      <c r="U17" s="45"/>
      <c r="V17" s="45"/>
      <c r="W17" s="45" t="s">
        <v>104</v>
      </c>
      <c r="X17" s="44" t="str">
        <f t="shared" si="1"/>
        <v>富田林土木事務所</v>
      </c>
    </row>
    <row r="18" spans="2:24" s="3" customFormat="1" ht="75.75" customHeight="1" x14ac:dyDescent="0.4">
      <c r="B18" s="13">
        <f t="shared" si="0"/>
        <v>12</v>
      </c>
      <c r="C18" s="46" t="s">
        <v>7</v>
      </c>
      <c r="D18" s="38"/>
      <c r="E18" s="39">
        <v>46043</v>
      </c>
      <c r="F18" s="47" t="s">
        <v>8</v>
      </c>
      <c r="G18" s="47" t="s">
        <v>12</v>
      </c>
      <c r="H18" s="40" t="s">
        <v>33</v>
      </c>
      <c r="I18" s="41" t="str">
        <f>VLOOKUP(H18,'[4]（３）路河川マスタ'!$E$2:$F$7494,2,FALSE)</f>
        <v>一級河川　石川</v>
      </c>
      <c r="J18" s="48" t="s">
        <v>76</v>
      </c>
      <c r="K18" s="46" t="s">
        <v>19</v>
      </c>
      <c r="L18" s="49" t="s">
        <v>77</v>
      </c>
      <c r="M18" s="42"/>
      <c r="N18" s="42"/>
      <c r="O18" s="51" t="s">
        <v>22</v>
      </c>
      <c r="P18" s="43"/>
      <c r="Q18" s="42" t="s">
        <v>64</v>
      </c>
      <c r="R18" s="50" t="s">
        <v>54</v>
      </c>
      <c r="S18" s="50" t="s">
        <v>13</v>
      </c>
      <c r="T18" s="44" t="s">
        <v>9</v>
      </c>
      <c r="U18" s="45"/>
      <c r="V18" s="45"/>
      <c r="W18" s="45" t="s">
        <v>104</v>
      </c>
      <c r="X18" s="44" t="str">
        <f t="shared" si="1"/>
        <v>富田林土木事務所</v>
      </c>
    </row>
    <row r="19" spans="2:24" s="3" customFormat="1" ht="75.75" customHeight="1" x14ac:dyDescent="0.4">
      <c r="B19" s="13">
        <f t="shared" si="0"/>
        <v>13</v>
      </c>
      <c r="C19" s="46" t="s">
        <v>7</v>
      </c>
      <c r="D19" s="38"/>
      <c r="E19" s="39">
        <v>46043</v>
      </c>
      <c r="F19" s="47" t="s">
        <v>8</v>
      </c>
      <c r="G19" s="47" t="s">
        <v>12</v>
      </c>
      <c r="H19" s="40" t="s">
        <v>33</v>
      </c>
      <c r="I19" s="41" t="str">
        <f>VLOOKUP(H19,'[4]（３）路河川マスタ'!$E$2:$F$7494,2,FALSE)</f>
        <v>一級河川　石川</v>
      </c>
      <c r="J19" s="48" t="s">
        <v>65</v>
      </c>
      <c r="K19" s="46" t="s">
        <v>19</v>
      </c>
      <c r="L19" s="49" t="s">
        <v>79</v>
      </c>
      <c r="M19" s="42"/>
      <c r="N19" s="42"/>
      <c r="O19" s="51" t="s">
        <v>22</v>
      </c>
      <c r="P19" s="43"/>
      <c r="Q19" s="42" t="s">
        <v>64</v>
      </c>
      <c r="R19" s="50" t="s">
        <v>54</v>
      </c>
      <c r="S19" s="50" t="s">
        <v>13</v>
      </c>
      <c r="T19" s="44" t="s">
        <v>9</v>
      </c>
      <c r="U19" s="45"/>
      <c r="V19" s="45"/>
      <c r="W19" s="45" t="s">
        <v>104</v>
      </c>
      <c r="X19" s="44" t="str">
        <f t="shared" si="1"/>
        <v>富田林土木事務所</v>
      </c>
    </row>
    <row r="20" spans="2:24" s="3" customFormat="1" ht="75.75" customHeight="1" x14ac:dyDescent="0.4">
      <c r="B20" s="13">
        <f t="shared" si="0"/>
        <v>14</v>
      </c>
      <c r="C20" s="46" t="s">
        <v>7</v>
      </c>
      <c r="D20" s="38"/>
      <c r="E20" s="39">
        <v>46043</v>
      </c>
      <c r="F20" s="47" t="s">
        <v>8</v>
      </c>
      <c r="G20" s="47" t="s">
        <v>12</v>
      </c>
      <c r="H20" s="40" t="s">
        <v>33</v>
      </c>
      <c r="I20" s="41" t="str">
        <f>VLOOKUP(H20,'[4]（３）路河川マスタ'!$E$2:$F$7494,2,FALSE)</f>
        <v>一級河川　石川</v>
      </c>
      <c r="J20" s="48" t="s">
        <v>78</v>
      </c>
      <c r="K20" s="46" t="s">
        <v>18</v>
      </c>
      <c r="L20" s="49" t="s">
        <v>80</v>
      </c>
      <c r="M20" s="42"/>
      <c r="N20" s="42"/>
      <c r="O20" s="51" t="s">
        <v>22</v>
      </c>
      <c r="P20" s="43"/>
      <c r="Q20" s="42" t="s">
        <v>64</v>
      </c>
      <c r="R20" s="50" t="s">
        <v>54</v>
      </c>
      <c r="S20" s="50" t="s">
        <v>13</v>
      </c>
      <c r="T20" s="44" t="s">
        <v>9</v>
      </c>
      <c r="U20" s="45"/>
      <c r="V20" s="45"/>
      <c r="W20" s="45" t="s">
        <v>104</v>
      </c>
      <c r="X20" s="44" t="str">
        <f t="shared" si="1"/>
        <v>富田林土木事務所</v>
      </c>
    </row>
    <row r="21" spans="2:24" s="3" customFormat="1" ht="75.75" customHeight="1" x14ac:dyDescent="0.4">
      <c r="B21" s="13">
        <f t="shared" si="0"/>
        <v>15</v>
      </c>
      <c r="C21" s="46" t="s">
        <v>7</v>
      </c>
      <c r="D21" s="38"/>
      <c r="E21" s="39">
        <v>46043</v>
      </c>
      <c r="F21" s="47" t="s">
        <v>8</v>
      </c>
      <c r="G21" s="47" t="s">
        <v>12</v>
      </c>
      <c r="H21" s="40" t="s">
        <v>28</v>
      </c>
      <c r="I21" s="41" t="str">
        <f>VLOOKUP(H21,'[4]（３）路河川マスタ'!$E$2:$F$7494,2,FALSE)</f>
        <v>一般国道　３７１号</v>
      </c>
      <c r="J21" s="48" t="s">
        <v>81</v>
      </c>
      <c r="K21" s="46" t="s">
        <v>17</v>
      </c>
      <c r="L21" s="49" t="s">
        <v>82</v>
      </c>
      <c r="M21" s="42"/>
      <c r="N21" s="42"/>
      <c r="O21" s="51" t="s">
        <v>23</v>
      </c>
      <c r="P21" s="43"/>
      <c r="Q21" s="42" t="s">
        <v>71</v>
      </c>
      <c r="R21" s="50" t="s">
        <v>54</v>
      </c>
      <c r="S21" s="50" t="s">
        <v>14</v>
      </c>
      <c r="T21" s="44" t="s">
        <v>9</v>
      </c>
      <c r="U21" s="45"/>
      <c r="V21" s="45"/>
      <c r="W21" s="45" t="s">
        <v>104</v>
      </c>
      <c r="X21" s="44" t="str">
        <f t="shared" si="1"/>
        <v>富田林土木事務所</v>
      </c>
    </row>
    <row r="22" spans="2:24" s="3" customFormat="1" ht="75.75" customHeight="1" x14ac:dyDescent="0.4">
      <c r="B22" s="13">
        <f t="shared" si="0"/>
        <v>16</v>
      </c>
      <c r="C22" s="46" t="s">
        <v>7</v>
      </c>
      <c r="D22" s="38"/>
      <c r="E22" s="39">
        <v>46043</v>
      </c>
      <c r="F22" s="47" t="s">
        <v>8</v>
      </c>
      <c r="G22" s="47" t="s">
        <v>12</v>
      </c>
      <c r="H22" s="40" t="s">
        <v>29</v>
      </c>
      <c r="I22" s="41" t="str">
        <f>VLOOKUP(H22,'[4]（３）路河川マスタ'!$E$2:$F$7494,2,FALSE)</f>
        <v>主要地方道　大阪中央環状線</v>
      </c>
      <c r="J22" s="48" t="s">
        <v>84</v>
      </c>
      <c r="K22" s="46" t="s">
        <v>20</v>
      </c>
      <c r="L22" s="49" t="s">
        <v>83</v>
      </c>
      <c r="M22" s="42"/>
      <c r="N22" s="42"/>
      <c r="O22" s="51" t="s">
        <v>23</v>
      </c>
      <c r="P22" s="43"/>
      <c r="Q22" s="42" t="s">
        <v>71</v>
      </c>
      <c r="R22" s="50" t="s">
        <v>54</v>
      </c>
      <c r="S22" s="50" t="s">
        <v>14</v>
      </c>
      <c r="T22" s="44" t="s">
        <v>9</v>
      </c>
      <c r="U22" s="45"/>
      <c r="V22" s="45"/>
      <c r="W22" s="45" t="s">
        <v>104</v>
      </c>
      <c r="X22" s="44" t="str">
        <f t="shared" si="1"/>
        <v>富田林土木事務所</v>
      </c>
    </row>
    <row r="23" spans="2:24" s="3" customFormat="1" ht="75.75" customHeight="1" x14ac:dyDescent="0.4">
      <c r="B23" s="13">
        <f t="shared" si="0"/>
        <v>17</v>
      </c>
      <c r="C23" s="46" t="s">
        <v>7</v>
      </c>
      <c r="D23" s="38"/>
      <c r="E23" s="39">
        <v>46043</v>
      </c>
      <c r="F23" s="47" t="s">
        <v>8</v>
      </c>
      <c r="G23" s="47" t="s">
        <v>12</v>
      </c>
      <c r="H23" s="40" t="s">
        <v>30</v>
      </c>
      <c r="I23" s="41" t="str">
        <f>VLOOKUP(H23,'[4]（３）路河川マスタ'!$E$2:$F$7494,2,FALSE)</f>
        <v>一般府道　森屋狭山線</v>
      </c>
      <c r="J23" s="48" t="s">
        <v>85</v>
      </c>
      <c r="K23" s="46" t="s">
        <v>18</v>
      </c>
      <c r="L23" s="49" t="s">
        <v>86</v>
      </c>
      <c r="M23" s="42"/>
      <c r="N23" s="42"/>
      <c r="O23" s="51" t="s">
        <v>23</v>
      </c>
      <c r="P23" s="43"/>
      <c r="Q23" s="42" t="s">
        <v>71</v>
      </c>
      <c r="R23" s="50" t="s">
        <v>54</v>
      </c>
      <c r="S23" s="50" t="s">
        <v>14</v>
      </c>
      <c r="T23" s="44" t="s">
        <v>9</v>
      </c>
      <c r="U23" s="45"/>
      <c r="V23" s="45"/>
      <c r="W23" s="45" t="s">
        <v>104</v>
      </c>
      <c r="X23" s="44" t="str">
        <f t="shared" si="1"/>
        <v>富田林土木事務所</v>
      </c>
    </row>
    <row r="24" spans="2:24" s="3" customFormat="1" ht="75.75" customHeight="1" x14ac:dyDescent="0.4">
      <c r="B24" s="13">
        <f t="shared" si="0"/>
        <v>18</v>
      </c>
      <c r="C24" s="46" t="s">
        <v>7</v>
      </c>
      <c r="D24" s="38"/>
      <c r="E24" s="39">
        <v>46043</v>
      </c>
      <c r="F24" s="47" t="s">
        <v>8</v>
      </c>
      <c r="G24" s="47" t="s">
        <v>12</v>
      </c>
      <c r="H24" s="40" t="s">
        <v>33</v>
      </c>
      <c r="I24" s="41" t="str">
        <f>VLOOKUP(H24,'[4]（３）路河川マスタ'!$E$2:$F$7494,2,FALSE)</f>
        <v>一級河川　石川</v>
      </c>
      <c r="J24" s="48" t="s">
        <v>89</v>
      </c>
      <c r="K24" s="46" t="s">
        <v>18</v>
      </c>
      <c r="L24" s="49" t="s">
        <v>87</v>
      </c>
      <c r="M24" s="42"/>
      <c r="N24" s="42"/>
      <c r="O24" s="51" t="s">
        <v>22</v>
      </c>
      <c r="P24" s="43"/>
      <c r="Q24" s="42" t="s">
        <v>64</v>
      </c>
      <c r="R24" s="50" t="s">
        <v>54</v>
      </c>
      <c r="S24" s="50" t="s">
        <v>13</v>
      </c>
      <c r="T24" s="44" t="s">
        <v>9</v>
      </c>
      <c r="U24" s="45"/>
      <c r="V24" s="45"/>
      <c r="W24" s="45" t="s">
        <v>104</v>
      </c>
      <c r="X24" s="44" t="str">
        <f t="shared" si="1"/>
        <v>富田林土木事務所</v>
      </c>
    </row>
    <row r="25" spans="2:24" s="3" customFormat="1" ht="75.75" customHeight="1" x14ac:dyDescent="0.4">
      <c r="B25" s="13">
        <f t="shared" si="0"/>
        <v>19</v>
      </c>
      <c r="C25" s="46" t="s">
        <v>7</v>
      </c>
      <c r="D25" s="38"/>
      <c r="E25" s="39">
        <v>46043</v>
      </c>
      <c r="F25" s="47" t="s">
        <v>8</v>
      </c>
      <c r="G25" s="47" t="s">
        <v>12</v>
      </c>
      <c r="H25" s="40" t="s">
        <v>33</v>
      </c>
      <c r="I25" s="41" t="str">
        <f>VLOOKUP(H25,'[4]（３）路河川マスタ'!$E$2:$F$7494,2,FALSE)</f>
        <v>一級河川　石川</v>
      </c>
      <c r="J25" s="48" t="s">
        <v>88</v>
      </c>
      <c r="K25" s="46" t="s">
        <v>17</v>
      </c>
      <c r="L25" s="49" t="s">
        <v>90</v>
      </c>
      <c r="M25" s="42"/>
      <c r="N25" s="42"/>
      <c r="O25" s="51" t="s">
        <v>22</v>
      </c>
      <c r="P25" s="43"/>
      <c r="Q25" s="42" t="s">
        <v>64</v>
      </c>
      <c r="R25" s="50" t="s">
        <v>54</v>
      </c>
      <c r="S25" s="50" t="s">
        <v>13</v>
      </c>
      <c r="T25" s="44" t="s">
        <v>9</v>
      </c>
      <c r="U25" s="45"/>
      <c r="V25" s="45"/>
      <c r="W25" s="45" t="s">
        <v>104</v>
      </c>
      <c r="X25" s="44" t="str">
        <f t="shared" si="1"/>
        <v>富田林土木事務所</v>
      </c>
    </row>
    <row r="26" spans="2:24" s="3" customFormat="1" ht="75.75" customHeight="1" x14ac:dyDescent="0.4">
      <c r="B26" s="13">
        <f t="shared" si="0"/>
        <v>20</v>
      </c>
      <c r="C26" s="46" t="s">
        <v>7</v>
      </c>
      <c r="D26" s="38"/>
      <c r="E26" s="39">
        <v>46043</v>
      </c>
      <c r="F26" s="47" t="s">
        <v>8</v>
      </c>
      <c r="G26" s="47" t="s">
        <v>12</v>
      </c>
      <c r="H26" s="40" t="s">
        <v>91</v>
      </c>
      <c r="I26" s="41" t="str">
        <f>VLOOKUP(H26,'[4]（３）路河川マスタ'!$E$2:$F$7494,2,FALSE)</f>
        <v>狭山池ダム</v>
      </c>
      <c r="J26" s="48" t="s">
        <v>92</v>
      </c>
      <c r="K26" s="46" t="s">
        <v>10</v>
      </c>
      <c r="L26" s="46" t="s">
        <v>93</v>
      </c>
      <c r="M26" s="42"/>
      <c r="N26" s="42"/>
      <c r="O26" s="51" t="s">
        <v>24</v>
      </c>
      <c r="P26" s="43"/>
      <c r="Q26" s="42" t="s">
        <v>94</v>
      </c>
      <c r="R26" s="50" t="s">
        <v>54</v>
      </c>
      <c r="S26" s="50" t="s">
        <v>14</v>
      </c>
      <c r="T26" s="44" t="s">
        <v>9</v>
      </c>
      <c r="U26" s="45"/>
      <c r="V26" s="45"/>
      <c r="W26" s="45" t="s">
        <v>104</v>
      </c>
      <c r="X26" s="44" t="str">
        <f t="shared" si="1"/>
        <v>富田林土木事務所</v>
      </c>
    </row>
    <row r="27" spans="2:24" s="3" customFormat="1" ht="88.5" customHeight="1" x14ac:dyDescent="0.4">
      <c r="B27" s="13">
        <f t="shared" si="0"/>
        <v>21</v>
      </c>
      <c r="C27" s="46" t="s">
        <v>7</v>
      </c>
      <c r="D27" s="38"/>
      <c r="E27" s="39">
        <v>46043</v>
      </c>
      <c r="F27" s="47" t="s">
        <v>8</v>
      </c>
      <c r="G27" s="47" t="s">
        <v>12</v>
      </c>
      <c r="H27" s="40" t="s">
        <v>95</v>
      </c>
      <c r="I27" s="41" t="str">
        <f>VLOOKUP(H27,'[4]（３）路河川マスタ'!$E$2:$F$7494,2,FALSE)</f>
        <v>一般国道　１７０号</v>
      </c>
      <c r="J27" s="48" t="s">
        <v>106</v>
      </c>
      <c r="K27" s="46" t="s">
        <v>20</v>
      </c>
      <c r="L27" s="49" t="s">
        <v>110</v>
      </c>
      <c r="M27" s="42"/>
      <c r="N27" s="42"/>
      <c r="O27" s="51" t="s">
        <v>23</v>
      </c>
      <c r="P27" s="43"/>
      <c r="Q27" s="42" t="s">
        <v>71</v>
      </c>
      <c r="R27" s="50" t="s">
        <v>54</v>
      </c>
      <c r="S27" s="50" t="s">
        <v>14</v>
      </c>
      <c r="T27" s="44" t="s">
        <v>9</v>
      </c>
      <c r="U27" s="45"/>
      <c r="V27" s="45"/>
      <c r="W27" s="45" t="s">
        <v>108</v>
      </c>
      <c r="X27" s="44" t="str">
        <f t="shared" si="1"/>
        <v>富田林土木事務所</v>
      </c>
    </row>
    <row r="28" spans="2:24" s="3" customFormat="1" ht="88.5" customHeight="1" x14ac:dyDescent="0.4">
      <c r="B28" s="13">
        <f t="shared" si="0"/>
        <v>22</v>
      </c>
      <c r="C28" s="46" t="s">
        <v>7</v>
      </c>
      <c r="D28" s="38"/>
      <c r="E28" s="39">
        <v>46043</v>
      </c>
      <c r="F28" s="47" t="s">
        <v>8</v>
      </c>
      <c r="G28" s="47" t="s">
        <v>12</v>
      </c>
      <c r="H28" s="40" t="s">
        <v>95</v>
      </c>
      <c r="I28" s="41" t="str">
        <f>VLOOKUP(H28,'[4]（３）路河川マスタ'!$E$2:$F$7494,2,FALSE)</f>
        <v>一般国道　１７０号</v>
      </c>
      <c r="J28" s="48" t="s">
        <v>107</v>
      </c>
      <c r="K28" s="46" t="s">
        <v>18</v>
      </c>
      <c r="L28" s="49" t="s">
        <v>110</v>
      </c>
      <c r="M28" s="42"/>
      <c r="N28" s="42"/>
      <c r="O28" s="51" t="s">
        <v>23</v>
      </c>
      <c r="P28" s="43"/>
      <c r="Q28" s="42" t="s">
        <v>71</v>
      </c>
      <c r="R28" s="50" t="s">
        <v>54</v>
      </c>
      <c r="S28" s="50" t="s">
        <v>14</v>
      </c>
      <c r="T28" s="44" t="s">
        <v>9</v>
      </c>
      <c r="U28" s="45"/>
      <c r="V28" s="45"/>
      <c r="W28" s="45" t="s">
        <v>109</v>
      </c>
      <c r="X28" s="44" t="str">
        <f t="shared" si="1"/>
        <v>富田林土木事務所</v>
      </c>
    </row>
    <row r="29" spans="2:24" s="3" customFormat="1" ht="75.75" customHeight="1" x14ac:dyDescent="0.4">
      <c r="B29" s="52">
        <f t="shared" si="0"/>
        <v>23</v>
      </c>
      <c r="C29" s="53" t="s">
        <v>7</v>
      </c>
      <c r="D29" s="54"/>
      <c r="E29" s="55">
        <v>46043</v>
      </c>
      <c r="F29" s="56" t="s">
        <v>8</v>
      </c>
      <c r="G29" s="56" t="s">
        <v>12</v>
      </c>
      <c r="H29" s="57" t="s">
        <v>97</v>
      </c>
      <c r="I29" s="58" t="str">
        <f>VLOOKUP(H29,'[3]（３）路河川マスタ'!$E$2:$F$7494,2,FALSE)</f>
        <v>一級河川　梅川</v>
      </c>
      <c r="J29" s="59" t="s">
        <v>98</v>
      </c>
      <c r="K29" s="53" t="s">
        <v>21</v>
      </c>
      <c r="L29" s="60" t="s">
        <v>99</v>
      </c>
      <c r="M29" s="61"/>
      <c r="N29" s="61"/>
      <c r="O29" s="62" t="s">
        <v>24</v>
      </c>
      <c r="P29" s="63"/>
      <c r="Q29" s="61" t="s">
        <v>100</v>
      </c>
      <c r="R29" s="64" t="s">
        <v>54</v>
      </c>
      <c r="S29" s="64" t="s">
        <v>11</v>
      </c>
      <c r="T29" s="65" t="s">
        <v>9</v>
      </c>
      <c r="U29" s="66"/>
      <c r="V29" s="66"/>
      <c r="W29" s="66" t="s">
        <v>104</v>
      </c>
      <c r="X29" s="65" t="str">
        <f t="shared" si="1"/>
        <v>富田林土木事務所</v>
      </c>
    </row>
  </sheetData>
  <autoFilter ref="B6:X6" xr:uid="{AC36C7AF-E9A7-48E9-8483-C324E38728C3}"/>
  <mergeCells count="21">
    <mergeCell ref="U3:U5"/>
    <mergeCell ref="V3:V5"/>
    <mergeCell ref="W3:W5"/>
    <mergeCell ref="M4:N4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G3:G5"/>
    <mergeCell ref="H3:J4"/>
    <mergeCell ref="K3:N3"/>
    <mergeCell ref="O3:O5"/>
    <mergeCell ref="P3:P5"/>
    <mergeCell ref="F2:P2"/>
    <mergeCell ref="K4:L4"/>
    <mergeCell ref="X3:X5"/>
  </mergeCells>
  <phoneticPr fontId="2"/>
  <conditionalFormatting sqref="C7:D28">
    <cfRule type="expression" dxfId="73" priority="51" stopIfTrue="1">
      <formula>#REF!="取込対象外"</formula>
    </cfRule>
  </conditionalFormatting>
  <conditionalFormatting sqref="D7:D28">
    <cfRule type="expression" dxfId="72" priority="49">
      <formula>$C7="新規"</formula>
    </cfRule>
  </conditionalFormatting>
  <conditionalFormatting sqref="E7:E28">
    <cfRule type="expression" dxfId="71" priority="50" stopIfTrue="1">
      <formula>$C7="取込対象外"</formula>
    </cfRule>
  </conditionalFormatting>
  <conditionalFormatting sqref="F7:F28">
    <cfRule type="expression" dxfId="70" priority="58" stopIfTrue="1">
      <formula>#REF!="新規"</formula>
    </cfRule>
    <cfRule type="expression" dxfId="69" priority="59" stopIfTrue="1">
      <formula>#REF!="取込対象外"</formula>
    </cfRule>
    <cfRule type="expression" dxfId="68" priority="60" stopIfTrue="1">
      <formula>#REF!="新規"</formula>
    </cfRule>
    <cfRule type="expression" dxfId="67" priority="61" stopIfTrue="1">
      <formula>#REF!="取込対象外"</formula>
    </cfRule>
  </conditionalFormatting>
  <conditionalFormatting sqref="F7:F28">
    <cfRule type="expression" dxfId="66" priority="52" stopIfTrue="1">
      <formula>#REF!="新規"</formula>
    </cfRule>
    <cfRule type="expression" dxfId="65" priority="53" stopIfTrue="1">
      <formula>#REF!="取込対象外"</formula>
    </cfRule>
  </conditionalFormatting>
  <conditionalFormatting sqref="F7:G28">
    <cfRule type="expression" dxfId="64" priority="62" stopIfTrue="1">
      <formula>#REF!="新規"</formula>
    </cfRule>
    <cfRule type="expression" dxfId="63" priority="63" stopIfTrue="1">
      <formula>#REF!="取込対象外"</formula>
    </cfRule>
  </conditionalFormatting>
  <conditionalFormatting sqref="G7:G28">
    <cfRule type="expression" dxfId="62" priority="64" stopIfTrue="1">
      <formula>#REF!="新規"</formula>
    </cfRule>
    <cfRule type="expression" dxfId="61" priority="65" stopIfTrue="1">
      <formula>#REF!="取込対象外"</formula>
    </cfRule>
    <cfRule type="expression" dxfId="60" priority="66" stopIfTrue="1">
      <formula>#REF!="新規"</formula>
    </cfRule>
    <cfRule type="expression" dxfId="59" priority="67" stopIfTrue="1">
      <formula>#REF!="取込対象外"</formula>
    </cfRule>
    <cfRule type="expression" dxfId="58" priority="68" stopIfTrue="1">
      <formula>#REF!="新規"</formula>
    </cfRule>
    <cfRule type="expression" dxfId="57" priority="69" stopIfTrue="1">
      <formula>#REF!="取込対象外"</formula>
    </cfRule>
  </conditionalFormatting>
  <conditionalFormatting sqref="J7:O25 Q7:T25 V7:X29 J27:O28 J26 R26:T26 Q27:T29 M29:N29">
    <cfRule type="expression" dxfId="56" priority="76" stopIfTrue="1">
      <formula>#REF!="取込対象外"</formula>
    </cfRule>
  </conditionalFormatting>
  <conditionalFormatting sqref="O7:O25 O27:O28">
    <cfRule type="expression" dxfId="55" priority="70" stopIfTrue="1">
      <formula>#REF!="取込対象外"</formula>
    </cfRule>
    <cfRule type="expression" dxfId="54" priority="71" stopIfTrue="1">
      <formula>#REF!="新規"</formula>
    </cfRule>
    <cfRule type="expression" dxfId="53" priority="72" stopIfTrue="1">
      <formula>#REF!="取込対象外"</formula>
    </cfRule>
    <cfRule type="expression" dxfId="52" priority="73" stopIfTrue="1">
      <formula>#REF!="新規"</formula>
    </cfRule>
    <cfRule type="expression" dxfId="51" priority="74" stopIfTrue="1">
      <formula>#REF!="取込対象外"</formula>
    </cfRule>
    <cfRule type="expression" dxfId="50" priority="75" stopIfTrue="1">
      <formula>#REF!="新規"</formula>
    </cfRule>
  </conditionalFormatting>
  <conditionalFormatting sqref="O7:O25 O27:O28">
    <cfRule type="expression" dxfId="49" priority="54" stopIfTrue="1">
      <formula>#REF!="新規"</formula>
    </cfRule>
    <cfRule type="expression" dxfId="48" priority="55" stopIfTrue="1">
      <formula>#REF!="取込対象外"</formula>
    </cfRule>
    <cfRule type="expression" dxfId="47" priority="56" stopIfTrue="1">
      <formula>#REF!="新規"</formula>
    </cfRule>
  </conditionalFormatting>
  <conditionalFormatting sqref="Q7:S25 U7:X29 Q27:S29 R26:S26">
    <cfRule type="expression" dxfId="46" priority="77" stopIfTrue="1">
      <formula>$T7="無効"</formula>
    </cfRule>
  </conditionalFormatting>
  <conditionalFormatting sqref="Q7:S25">
    <cfRule type="expression" dxfId="45" priority="57" stopIfTrue="1">
      <formula>$T7="無効"</formula>
    </cfRule>
  </conditionalFormatting>
  <conditionalFormatting sqref="P7:P29">
    <cfRule type="expression" dxfId="44" priority="48" stopIfTrue="1">
      <formula>#REF!="取込対象外"</formula>
    </cfRule>
  </conditionalFormatting>
  <conditionalFormatting sqref="U7:U29">
    <cfRule type="expression" dxfId="43" priority="46" stopIfTrue="1">
      <formula>#REF!="取込対象外"</formula>
    </cfRule>
  </conditionalFormatting>
  <conditionalFormatting sqref="L26:O26">
    <cfRule type="expression" dxfId="42" priority="43" stopIfTrue="1">
      <formula>#REF!="取込対象外"</formula>
    </cfRule>
  </conditionalFormatting>
  <conditionalFormatting sqref="O26">
    <cfRule type="expression" dxfId="41" priority="37" stopIfTrue="1">
      <formula>#REF!="取込対象外"</formula>
    </cfRule>
    <cfRule type="expression" dxfId="40" priority="38" stopIfTrue="1">
      <formula>#REF!="新規"</formula>
    </cfRule>
    <cfRule type="expression" dxfId="39" priority="39" stopIfTrue="1">
      <formula>#REF!="取込対象外"</formula>
    </cfRule>
    <cfRule type="expression" dxfId="38" priority="40" stopIfTrue="1">
      <formula>#REF!="新規"</formula>
    </cfRule>
    <cfRule type="expression" dxfId="37" priority="41" stopIfTrue="1">
      <formula>#REF!="取込対象外"</formula>
    </cfRule>
    <cfRule type="expression" dxfId="36" priority="42" stopIfTrue="1">
      <formula>#REF!="新規"</formula>
    </cfRule>
  </conditionalFormatting>
  <conditionalFormatting sqref="O26">
    <cfRule type="expression" dxfId="35" priority="34" stopIfTrue="1">
      <formula>#REF!="新規"</formula>
    </cfRule>
    <cfRule type="expression" dxfId="34" priority="35" stopIfTrue="1">
      <formula>#REF!="取込対象外"</formula>
    </cfRule>
    <cfRule type="expression" dxfId="33" priority="36" stopIfTrue="1">
      <formula>#REF!="新規"</formula>
    </cfRule>
  </conditionalFormatting>
  <conditionalFormatting sqref="K26:L26">
    <cfRule type="expression" dxfId="32" priority="33" stopIfTrue="1">
      <formula>#REF!="取込対象外"</formula>
    </cfRule>
  </conditionalFormatting>
  <conditionalFormatting sqref="Q26">
    <cfRule type="expression" dxfId="31" priority="31" stopIfTrue="1">
      <formula>#REF!="取込対象外"</formula>
    </cfRule>
  </conditionalFormatting>
  <conditionalFormatting sqref="Q26">
    <cfRule type="expression" dxfId="30" priority="32" stopIfTrue="1">
      <formula>$T26="無効"</formula>
    </cfRule>
  </conditionalFormatting>
  <conditionalFormatting sqref="C29:D29">
    <cfRule type="expression" dxfId="29" priority="15" stopIfTrue="1">
      <formula>#REF!="取込対象外"</formula>
    </cfRule>
  </conditionalFormatting>
  <conditionalFormatting sqref="D29">
    <cfRule type="expression" dxfId="28" priority="13">
      <formula>$C29="新規"</formula>
    </cfRule>
  </conditionalFormatting>
  <conditionalFormatting sqref="E29">
    <cfRule type="expression" dxfId="27" priority="14" stopIfTrue="1">
      <formula>$C29="取込対象外"</formula>
    </cfRule>
  </conditionalFormatting>
  <conditionalFormatting sqref="F29">
    <cfRule type="expression" dxfId="26" priority="18" stopIfTrue="1">
      <formula>#REF!="新規"</formula>
    </cfRule>
    <cfRule type="expression" dxfId="25" priority="19" stopIfTrue="1">
      <formula>#REF!="取込対象外"</formula>
    </cfRule>
    <cfRule type="expression" dxfId="24" priority="20" stopIfTrue="1">
      <formula>#REF!="新規"</formula>
    </cfRule>
    <cfRule type="expression" dxfId="23" priority="21" stopIfTrue="1">
      <formula>#REF!="取込対象外"</formula>
    </cfRule>
  </conditionalFormatting>
  <conditionalFormatting sqref="F29">
    <cfRule type="expression" dxfId="22" priority="16" stopIfTrue="1">
      <formula>#REF!="新規"</formula>
    </cfRule>
    <cfRule type="expression" dxfId="21" priority="17" stopIfTrue="1">
      <formula>#REF!="取込対象外"</formula>
    </cfRule>
  </conditionalFormatting>
  <conditionalFormatting sqref="F29:G29">
    <cfRule type="expression" dxfId="20" priority="22" stopIfTrue="1">
      <formula>#REF!="新規"</formula>
    </cfRule>
    <cfRule type="expression" dxfId="19" priority="23" stopIfTrue="1">
      <formula>#REF!="取込対象外"</formula>
    </cfRule>
  </conditionalFormatting>
  <conditionalFormatting sqref="G29">
    <cfRule type="expression" dxfId="18" priority="24" stopIfTrue="1">
      <formula>#REF!="新規"</formula>
    </cfRule>
    <cfRule type="expression" dxfId="17" priority="25" stopIfTrue="1">
      <formula>#REF!="取込対象外"</formula>
    </cfRule>
    <cfRule type="expression" dxfId="16" priority="26" stopIfTrue="1">
      <formula>#REF!="新規"</formula>
    </cfRule>
    <cfRule type="expression" dxfId="15" priority="27" stopIfTrue="1">
      <formula>#REF!="取込対象外"</formula>
    </cfRule>
    <cfRule type="expression" dxfId="14" priority="28" stopIfTrue="1">
      <formula>#REF!="新規"</formula>
    </cfRule>
    <cfRule type="expression" dxfId="13" priority="29" stopIfTrue="1">
      <formula>#REF!="取込対象外"</formula>
    </cfRule>
  </conditionalFormatting>
  <conditionalFormatting sqref="J29:L29">
    <cfRule type="expression" dxfId="12" priority="30" stopIfTrue="1">
      <formula>#REF!="取込対象外"</formula>
    </cfRule>
  </conditionalFormatting>
  <conditionalFormatting sqref="O29">
    <cfRule type="expression" dxfId="11" priority="12" stopIfTrue="1">
      <formula>#REF!="取込対象外"</formula>
    </cfRule>
  </conditionalFormatting>
  <conditionalFormatting sqref="O29">
    <cfRule type="expression" dxfId="10" priority="6" stopIfTrue="1">
      <formula>#REF!="取込対象外"</formula>
    </cfRule>
    <cfRule type="expression" dxfId="9" priority="7" stopIfTrue="1">
      <formula>#REF!="新規"</formula>
    </cfRule>
    <cfRule type="expression" dxfId="8" priority="8" stopIfTrue="1">
      <formula>#REF!="取込対象外"</formula>
    </cfRule>
    <cfRule type="expression" dxfId="7" priority="9" stopIfTrue="1">
      <formula>#REF!="新規"</formula>
    </cfRule>
    <cfRule type="expression" dxfId="6" priority="10" stopIfTrue="1">
      <formula>#REF!="取込対象外"</formula>
    </cfRule>
    <cfRule type="expression" dxfId="5" priority="11" stopIfTrue="1">
      <formula>#REF!="新規"</formula>
    </cfRule>
  </conditionalFormatting>
  <conditionalFormatting sqref="O29">
    <cfRule type="expression" dxfId="4" priority="3" stopIfTrue="1">
      <formula>#REF!="新規"</formula>
    </cfRule>
    <cfRule type="expression" dxfId="3" priority="4" stopIfTrue="1">
      <formula>#REF!="取込対象外"</formula>
    </cfRule>
    <cfRule type="expression" dxfId="2" priority="5" stopIfTrue="1">
      <formula>#REF!="新規"</formula>
    </cfRule>
  </conditionalFormatting>
  <conditionalFormatting sqref="H7:I28">
    <cfRule type="expression" dxfId="1" priority="2" stopIfTrue="1">
      <formula>#REF!="取込対象外"</formula>
    </cfRule>
  </conditionalFormatting>
  <conditionalFormatting sqref="H29:I29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772A78D9-0DEA-4458-BA9A-91E28371C24C}">
          <x14:formula1>
            <xm:f>#REF!</xm:f>
          </x14:formula1>
          <xm:sqref>P7:P29</xm:sqref>
        </x14:dataValidation>
        <x14:dataValidation type="list" allowBlank="1" showInputMessage="1" showErrorMessage="1" xr:uid="{E03052E9-FDA9-4BC2-9B47-EBDDA56A7C46}">
          <x14:formula1>
            <xm:f>#REF!</xm:f>
          </x14:formula1>
          <xm:sqref>O7:O25 O27:O28</xm:sqref>
        </x14:dataValidation>
        <x14:dataValidation type="list" allowBlank="1" showInputMessage="1" showErrorMessage="1" xr:uid="{97344016-1FAC-477F-8F8D-075CD1617C5E}">
          <x14:formula1>
            <xm:f>#REF!</xm:f>
          </x14:formula1>
          <xm:sqref>F7:F28</xm:sqref>
        </x14:dataValidation>
        <x14:dataValidation type="list" allowBlank="1" showInputMessage="1" showErrorMessage="1" xr:uid="{9409B5C9-C0D1-4080-BDF7-A8C3E5C6740F}">
          <x14:formula1>
            <xm:f>#REF!</xm:f>
          </x14:formula1>
          <xm:sqref>G7:G28</xm:sqref>
        </x14:dataValidation>
        <x14:dataValidation type="list" allowBlank="1" showInputMessage="1" showErrorMessage="1" xr:uid="{CC4CBB15-8ECF-42F3-B06B-F5212ADED32F}">
          <x14:formula1>
            <xm:f>#REF!</xm:f>
          </x14:formula1>
          <xm:sqref>K7:K25 K27:K28</xm:sqref>
        </x14:dataValidation>
        <x14:dataValidation type="list" allowBlank="1" showInputMessage="1" showErrorMessage="1" xr:uid="{D6757180-4FF0-414D-B552-EDE1CC7F0045}">
          <x14:formula1>
            <xm:f>#REF!</xm:f>
          </x14:formula1>
          <xm:sqref>M7:M25 M27:M29</xm:sqref>
        </x14:dataValidation>
        <x14:dataValidation type="list" allowBlank="1" showInputMessage="1" showErrorMessage="1" xr:uid="{9167F84A-739C-4E66-B0AA-20D51E0836D7}">
          <x14:formula1>
            <xm:f>#REF!</xm:f>
          </x14:formula1>
          <xm:sqref>T7:T29</xm:sqref>
        </x14:dataValidation>
        <x14:dataValidation type="list" allowBlank="1" showInputMessage="1" showErrorMessage="1" xr:uid="{BA2A59AB-44FA-4275-A81D-D05F29663983}">
          <x14:formula1>
            <xm:f>#REF!</xm:f>
          </x14:formula1>
          <xm:sqref>R7:R29</xm:sqref>
        </x14:dataValidation>
        <x14:dataValidation type="list" allowBlank="1" showInputMessage="1" showErrorMessage="1" xr:uid="{D1F95935-8F47-4F35-85D9-6582571AE5F2}">
          <x14:formula1>
            <xm:f>#REF!</xm:f>
          </x14:formula1>
          <xm:sqref>S7:S29</xm:sqref>
        </x14:dataValidation>
        <x14:dataValidation type="list" allowBlank="1" showInputMessage="1" showErrorMessage="1" xr:uid="{C309B201-FB6F-4B00-8B9A-55F55BE2351D}">
          <x14:formula1>
            <xm:f>#REF!</xm:f>
          </x14:formula1>
          <xm:sqref>U7:U29</xm:sqref>
        </x14:dataValidation>
        <x14:dataValidation type="list" allowBlank="1" showInputMessage="1" showErrorMessage="1" xr:uid="{4B71B9AC-99B4-4C32-BB82-5AE5026F39FC}">
          <x14:formula1>
            <xm:f>#REF!</xm:f>
          </x14:formula1>
          <xm:sqref>C7:C28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2026-01-16T08:19:53Z</cp:lastPrinted>
  <dcterms:created xsi:type="dcterms:W3CDTF">2025-01-29T00:34:59Z</dcterms:created>
  <dcterms:modified xsi:type="dcterms:W3CDTF">2026-01-16T08:20:19Z</dcterms:modified>
</cp:coreProperties>
</file>