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423\05提出・HP\01 HP画面\"/>
    </mc:Choice>
  </mc:AlternateContent>
  <xr:revisionPtr revIDLastSave="0" documentId="13_ncr:1_{2A240B63-228A-4411-AD0A-979159007ABE}" xr6:coauthVersionLast="47" xr6:coauthVersionMax="47" xr10:uidLastSave="{00000000-0000-0000-0000-000000000000}"/>
  <bookViews>
    <workbookView xWindow="-120" yWindow="-120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'都市整備部調書（Excel工事）'!$B$2:$Y$14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I7" i="1"/>
  <c r="X12" i="1"/>
  <c r="X11" i="1"/>
  <c r="X10" i="1"/>
  <c r="X9" i="1"/>
  <c r="X8" i="1"/>
  <c r="X7" i="1"/>
  <c r="X13" i="1"/>
  <c r="X14" i="1"/>
  <c r="B7" i="1"/>
  <c r="B8" i="1" s="1"/>
  <c r="B9" i="1" s="1"/>
  <c r="B10" i="1" s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<sst xmlns="http://schemas.openxmlformats.org/spreadsheetml/2006/main" count="165" uniqueCount="90">
  <si>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</si>
  <si>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</si>
  <si>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</si>
  <si>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</si>
  <si>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</si>
  <si>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</si>
  <si>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</si>
  <si>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</si>
  <si>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</si>
  <si>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</si>
  <si>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</si>
  <si>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</si>
  <si>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</si>
  <si>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★―２</t>
  </si>
  <si>
    <t>大阪狭山市</t>
  </si>
  <si>
    <t>富田林土木事務所</t>
    <rPh sb="0" eb="8">
      <t>トンダバヤシドボクジムショ</t>
    </rPh>
    <phoneticPr fontId="2"/>
  </si>
  <si>
    <t>９ケ月</t>
    <rPh sb="1" eb="3">
      <t>カゲツ</t>
    </rPh>
    <phoneticPr fontId="2"/>
  </si>
  <si>
    <t>１０ケ月</t>
    <rPh sb="2" eb="4">
      <t>カゲツ</t>
    </rPh>
    <phoneticPr fontId="2"/>
  </si>
  <si>
    <t>１１ケ月</t>
    <rPh sb="2" eb="4">
      <t>カゲツ</t>
    </rPh>
    <phoneticPr fontId="2"/>
  </si>
  <si>
    <t>１２ケ月</t>
    <rPh sb="2" eb="4">
      <t>カゲツ</t>
    </rPh>
    <phoneticPr fontId="2"/>
  </si>
  <si>
    <t>１５ケ月</t>
    <rPh sb="2" eb="4">
      <t>カゲツ</t>
    </rPh>
    <phoneticPr fontId="2"/>
  </si>
  <si>
    <t>河内長野市</t>
  </si>
  <si>
    <t>堺市東区</t>
  </si>
  <si>
    <t>松原市</t>
  </si>
  <si>
    <t>南河内郡河南町</t>
  </si>
  <si>
    <t>南河内郡千早赤阪村</t>
  </si>
  <si>
    <t>110220</t>
  </si>
  <si>
    <t>210150</t>
  </si>
  <si>
    <t>313020</t>
  </si>
  <si>
    <t>313130</t>
  </si>
  <si>
    <t>339447</t>
  </si>
  <si>
    <t>339435</t>
  </si>
  <si>
    <t>342596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</si>
  <si>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</si>
  <si>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</si>
  <si>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</si>
  <si>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</si>
  <si>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</si>
  <si>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</si>
  <si>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</si>
  <si>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</si>
  <si>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</si>
  <si>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</si>
  <si>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</si>
  <si>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</si>
  <si>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</si>
  <si>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</si>
  <si>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</si>
  <si>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</si>
  <si>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</si>
  <si>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</si>
  <si>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</si>
  <si>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2025-10-900399</t>
    <phoneticPr fontId="2"/>
  </si>
  <si>
    <t>2025-10-900403</t>
    <phoneticPr fontId="2"/>
  </si>
  <si>
    <t>2025-10-900405</t>
    <phoneticPr fontId="2"/>
  </si>
  <si>
    <t>2025-10-900413</t>
    <phoneticPr fontId="2"/>
  </si>
  <si>
    <t>2025-10-900415</t>
    <phoneticPr fontId="2"/>
  </si>
  <si>
    <t>2025-10-900417</t>
    <phoneticPr fontId="2"/>
  </si>
  <si>
    <t>2025-10-900430</t>
    <phoneticPr fontId="2"/>
  </si>
  <si>
    <t>2025-10-900432</t>
    <phoneticPr fontId="2"/>
  </si>
  <si>
    <t>　周辺整備工事（Ｒ７）</t>
    <phoneticPr fontId="2"/>
  </si>
  <si>
    <t>天見地内</t>
    <phoneticPr fontId="2"/>
  </si>
  <si>
    <t>　改修工事（大宝橋上流右岸Ｒ７）</t>
    <phoneticPr fontId="2"/>
  </si>
  <si>
    <t>大字東山地内　外</t>
    <phoneticPr fontId="2"/>
  </si>
  <si>
    <t>　改修工事（草沢橋上流左岸外Ｒ７）</t>
    <phoneticPr fontId="2"/>
  </si>
  <si>
    <t>茱萸木七丁目地内</t>
    <phoneticPr fontId="2"/>
  </si>
  <si>
    <t>　砂防堰堤（付替道路）建設工事（Ｒ７）</t>
    <phoneticPr fontId="2"/>
  </si>
  <si>
    <t>千早地内</t>
    <phoneticPr fontId="2"/>
  </si>
  <si>
    <t>　砂防堰堤建設工事（Ｒ７）</t>
    <phoneticPr fontId="2"/>
  </si>
  <si>
    <t>寺元地内</t>
    <phoneticPr fontId="2"/>
  </si>
  <si>
    <t>　崩壊防止工事（Ｒ７）</t>
    <phoneticPr fontId="2"/>
  </si>
  <si>
    <t>下河内地内</t>
    <phoneticPr fontId="2"/>
  </si>
  <si>
    <t>　街路築造工事（Ｒ７）</t>
    <phoneticPr fontId="2"/>
  </si>
  <si>
    <t>天美我堂六丁目地内</t>
    <phoneticPr fontId="2"/>
  </si>
  <si>
    <t>　改修工事（栄橋上流右岸Ｒ７）</t>
    <phoneticPr fontId="2"/>
  </si>
  <si>
    <t>南野田地内</t>
    <phoneticPr fontId="2"/>
  </si>
  <si>
    <t>周辺整備工　一式</t>
    <phoneticPr fontId="2"/>
  </si>
  <si>
    <t>護岸工　一式</t>
    <phoneticPr fontId="2"/>
  </si>
  <si>
    <t>付替道路工　一式</t>
    <phoneticPr fontId="2"/>
  </si>
  <si>
    <t>堰堤工　一式</t>
    <phoneticPr fontId="2"/>
  </si>
  <si>
    <t>擁壁工　一式、法面工　一式</t>
    <phoneticPr fontId="2"/>
  </si>
  <si>
    <t>道路構造物工　一式、舗装工　一式、電線共同溝工　一式</t>
    <phoneticPr fontId="2"/>
  </si>
  <si>
    <t>法覆護岸工　一式</t>
    <phoneticPr fontId="2"/>
  </si>
  <si>
    <t>総評提案型標準</t>
  </si>
  <si>
    <t>（１０）（１１）</t>
    <phoneticPr fontId="4"/>
  </si>
  <si>
    <t>（１０）（１１）</t>
    <phoneticPr fontId="2"/>
  </si>
  <si>
    <t>変更日：４月２３日</t>
    <rPh sb="0" eb="3">
      <t>ヘンコウビ</t>
    </rPh>
    <rPh sb="5" eb="6">
      <t>ガツ</t>
    </rPh>
    <rPh sb="8" eb="9">
      <t>ニチ</t>
    </rPh>
    <phoneticPr fontId="2"/>
  </si>
  <si>
    <t>課題：▲
変更日：４月２３日</t>
    <phoneticPr fontId="2"/>
  </si>
  <si>
    <t>変更日：４月２３日</t>
    <phoneticPr fontId="2"/>
  </si>
  <si>
    <t xml:space="preserve">路河川地区等名
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</si>
</sst>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49" fontId="12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12" fillId="4" borderId="16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Fill="1" applyBorder="1" applyAlignment="1">
      <alignment horizontal="center" vertical="center" wrapText="1"/>
    </xf>
    <xf numFmtId="176" fontId="8" fillId="0" borderId="17" xfId="3" applyNumberFormat="1" applyFont="1" applyFill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423/05&#25552;&#20986;&#12539;HP/20_&#12304;&#23500;&#30000;&#26519;&#22303;&#26408;&#20107;&#21209;&#25152;&#12305;_Excel&#35519;&#26360;_&#24037;&#20107;_202504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14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B1" sqref="B1:B1048576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23.5" style="1" customWidth="1"/>
    <col min="21" max="21" width="16.875" style="1" customWidth="1"/>
    <col min="22" max="22" width="19.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28" t="s">
        <v>0</v>
      </c>
      <c r="C2" s="23" t="s">
        <v>33</v>
      </c>
      <c r="D2" s="23" t="s">
        <v>34</v>
      </c>
      <c r="E2" s="23" t="s">
        <v>35</v>
      </c>
      <c r="F2" s="38" t="s">
        <v>1</v>
      </c>
      <c r="G2" s="39"/>
      <c r="H2" s="39"/>
      <c r="I2" s="39"/>
      <c r="J2" s="39"/>
      <c r="K2" s="39"/>
      <c r="L2" s="39"/>
      <c r="M2" s="39"/>
      <c r="N2" s="39"/>
      <c r="O2" s="39"/>
      <c r="P2" s="40"/>
      <c r="Q2" s="4" t="s">
        <v>2</v>
      </c>
      <c r="R2" s="5"/>
      <c r="S2" s="5"/>
      <c r="T2" s="5"/>
      <c r="U2" s="5"/>
      <c r="V2" s="5"/>
      <c r="W2" s="5"/>
      <c r="X2" s="5"/>
    </row>
    <row r="3" spans="2:24" s="6" customFormat="1" ht="15" customHeight="1" x14ac:dyDescent="0.4">
      <c r="B3" s="29"/>
      <c r="C3" s="24"/>
      <c r="D3" s="24"/>
      <c r="E3" s="24"/>
      <c r="F3" s="23" t="s">
        <v>36</v>
      </c>
      <c r="G3" s="23" t="s">
        <v>37</v>
      </c>
      <c r="H3" s="31" t="s">
        <v>3</v>
      </c>
      <c r="I3" s="32"/>
      <c r="J3" s="33"/>
      <c r="K3" s="26" t="s">
        <v>4</v>
      </c>
      <c r="L3" s="37"/>
      <c r="M3" s="37"/>
      <c r="N3" s="27"/>
      <c r="O3" s="23" t="s">
        <v>42</v>
      </c>
      <c r="P3" s="23" t="s">
        <v>43</v>
      </c>
      <c r="Q3" s="23" t="s">
        <v>44</v>
      </c>
      <c r="R3" s="23" t="s">
        <v>45</v>
      </c>
      <c r="S3" s="23" t="s">
        <v>46</v>
      </c>
      <c r="T3" s="23" t="s">
        <v>47</v>
      </c>
      <c r="U3" s="23" t="s">
        <v>48</v>
      </c>
      <c r="V3" s="23" t="s">
        <v>49</v>
      </c>
      <c r="W3" s="23" t="s">
        <v>50</v>
      </c>
      <c r="X3" s="23" t="s">
        <v>51</v>
      </c>
    </row>
    <row r="4" spans="2:24" s="6" customFormat="1" ht="15" customHeight="1" x14ac:dyDescent="0.4">
      <c r="B4" s="29"/>
      <c r="C4" s="24"/>
      <c r="D4" s="24"/>
      <c r="E4" s="24"/>
      <c r="F4" s="24"/>
      <c r="G4" s="24"/>
      <c r="H4" s="34"/>
      <c r="I4" s="35"/>
      <c r="J4" s="36"/>
      <c r="K4" s="26" t="s">
        <v>5</v>
      </c>
      <c r="L4" s="27"/>
      <c r="M4" s="26" t="s">
        <v>6</v>
      </c>
      <c r="N4" s="27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2:24" s="6" customFormat="1" ht="66" customHeight="1" x14ac:dyDescent="0.4">
      <c r="B5" s="30"/>
      <c r="C5" s="25"/>
      <c r="D5" s="25"/>
      <c r="E5" s="25"/>
      <c r="F5" s="25"/>
      <c r="G5" s="25"/>
      <c r="H5" s="7" t="s">
        <v>38</v>
      </c>
      <c r="I5" s="7" t="s">
        <v>89</v>
      </c>
      <c r="J5" s="7" t="s">
        <v>39</v>
      </c>
      <c r="K5" s="7" t="s">
        <v>40</v>
      </c>
      <c r="L5" s="7" t="s">
        <v>41</v>
      </c>
      <c r="M5" s="7" t="s">
        <v>40</v>
      </c>
      <c r="N5" s="7" t="s">
        <v>41</v>
      </c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2:24" s="3" customFormat="1" ht="19.5" customHeight="1" x14ac:dyDescent="0.4">
      <c r="B6" s="8"/>
      <c r="C6" s="11"/>
      <c r="D6" s="11"/>
      <c r="E6" s="12"/>
      <c r="F6" s="13"/>
      <c r="G6" s="14"/>
      <c r="H6" s="14"/>
      <c r="I6" s="9"/>
      <c r="J6" s="13"/>
      <c r="K6" s="15"/>
      <c r="L6" s="15"/>
      <c r="M6" s="16"/>
      <c r="N6" s="16"/>
      <c r="O6" s="17"/>
      <c r="P6" s="17"/>
      <c r="Q6" s="13"/>
      <c r="R6" s="11"/>
      <c r="S6" s="11"/>
      <c r="T6" s="18"/>
      <c r="U6" s="17"/>
      <c r="V6" s="17"/>
      <c r="W6" s="19"/>
      <c r="X6" s="17"/>
    </row>
    <row r="7" spans="2:24" s="3" customFormat="1" ht="75.75" customHeight="1" x14ac:dyDescent="0.4">
      <c r="B7" s="10">
        <f>B6+1</f>
        <v>1</v>
      </c>
      <c r="C7" s="41" t="s">
        <v>10</v>
      </c>
      <c r="D7" s="42" t="s">
        <v>52</v>
      </c>
      <c r="E7" s="43">
        <v>45741</v>
      </c>
      <c r="F7" s="44" t="s">
        <v>9</v>
      </c>
      <c r="G7" s="44" t="s">
        <v>15</v>
      </c>
      <c r="H7" s="45" t="s">
        <v>27</v>
      </c>
      <c r="I7" s="46" t="str">
        <f>VLOOKUP(H7,'[3]（３）路河川マスタ'!$E$2:$F$7494,2,FALSE)</f>
        <v>一般国道　３７１号</v>
      </c>
      <c r="J7" s="47" t="s">
        <v>60</v>
      </c>
      <c r="K7" s="41" t="s">
        <v>21</v>
      </c>
      <c r="L7" s="48" t="s">
        <v>61</v>
      </c>
      <c r="M7" s="48"/>
      <c r="N7" s="47"/>
      <c r="O7" s="49" t="s">
        <v>7</v>
      </c>
      <c r="P7" s="50" t="s">
        <v>13</v>
      </c>
      <c r="Q7" s="48" t="s">
        <v>76</v>
      </c>
      <c r="R7" s="51" t="s">
        <v>12</v>
      </c>
      <c r="S7" s="51" t="s">
        <v>17</v>
      </c>
      <c r="T7" s="20" t="s">
        <v>8</v>
      </c>
      <c r="U7" s="21" t="s">
        <v>83</v>
      </c>
      <c r="V7" s="21" t="s">
        <v>84</v>
      </c>
      <c r="W7" s="22" t="s">
        <v>86</v>
      </c>
      <c r="X7" s="52" t="str">
        <f t="shared" ref="X7:X14" si="0">G7</f>
        <v>富田林土木事務所</v>
      </c>
    </row>
    <row r="8" spans="2:24" s="3" customFormat="1" ht="75.75" customHeight="1" x14ac:dyDescent="0.4">
      <c r="B8" s="10">
        <f t="shared" ref="B8:B14" si="1">B7+1</f>
        <v>2</v>
      </c>
      <c r="C8" s="41" t="s">
        <v>10</v>
      </c>
      <c r="D8" s="42" t="s">
        <v>53</v>
      </c>
      <c r="E8" s="43">
        <v>45741</v>
      </c>
      <c r="F8" s="44" t="s">
        <v>9</v>
      </c>
      <c r="G8" s="44" t="s">
        <v>15</v>
      </c>
      <c r="H8" s="45" t="s">
        <v>29</v>
      </c>
      <c r="I8" s="46" t="str">
        <f>VLOOKUP(H8,'[3]（３）路河川マスタ'!$E$2:$F$7494,2,FALSE)</f>
        <v>一級河川　梅川</v>
      </c>
      <c r="J8" s="47" t="s">
        <v>62</v>
      </c>
      <c r="K8" s="41" t="s">
        <v>24</v>
      </c>
      <c r="L8" s="48" t="s">
        <v>63</v>
      </c>
      <c r="M8" s="48"/>
      <c r="N8" s="47"/>
      <c r="O8" s="49" t="s">
        <v>7</v>
      </c>
      <c r="P8" s="50" t="s">
        <v>13</v>
      </c>
      <c r="Q8" s="48" t="s">
        <v>77</v>
      </c>
      <c r="R8" s="51" t="s">
        <v>12</v>
      </c>
      <c r="S8" s="51" t="s">
        <v>16</v>
      </c>
      <c r="T8" s="20" t="s">
        <v>8</v>
      </c>
      <c r="U8" s="21" t="s">
        <v>83</v>
      </c>
      <c r="V8" s="21" t="s">
        <v>85</v>
      </c>
      <c r="W8" s="22" t="s">
        <v>87</v>
      </c>
      <c r="X8" s="52" t="str">
        <f t="shared" si="0"/>
        <v>富田林土木事務所</v>
      </c>
    </row>
    <row r="9" spans="2:24" s="3" customFormat="1" ht="75.75" customHeight="1" x14ac:dyDescent="0.4">
      <c r="B9" s="10">
        <f>B8+1</f>
        <v>3</v>
      </c>
      <c r="C9" s="41" t="s">
        <v>10</v>
      </c>
      <c r="D9" s="42" t="s">
        <v>54</v>
      </c>
      <c r="E9" s="43">
        <v>45741</v>
      </c>
      <c r="F9" s="44" t="s">
        <v>9</v>
      </c>
      <c r="G9" s="44" t="s">
        <v>15</v>
      </c>
      <c r="H9" s="45" t="s">
        <v>28</v>
      </c>
      <c r="I9" s="46" t="str">
        <f>VLOOKUP(H9,'[3]（３）路河川マスタ'!$E$2:$F$7494,2,FALSE)</f>
        <v>一級河川　西除川</v>
      </c>
      <c r="J9" s="47" t="s">
        <v>64</v>
      </c>
      <c r="K9" s="41" t="s">
        <v>14</v>
      </c>
      <c r="L9" s="48" t="s">
        <v>65</v>
      </c>
      <c r="M9" s="48"/>
      <c r="N9" s="47"/>
      <c r="O9" s="49" t="s">
        <v>7</v>
      </c>
      <c r="P9" s="50" t="s">
        <v>13</v>
      </c>
      <c r="Q9" s="48" t="s">
        <v>77</v>
      </c>
      <c r="R9" s="51" t="s">
        <v>12</v>
      </c>
      <c r="S9" s="51" t="s">
        <v>16</v>
      </c>
      <c r="T9" s="20" t="s">
        <v>8</v>
      </c>
      <c r="U9" s="21" t="s">
        <v>83</v>
      </c>
      <c r="V9" s="21" t="s">
        <v>85</v>
      </c>
      <c r="W9" s="22" t="s">
        <v>87</v>
      </c>
      <c r="X9" s="52" t="str">
        <f t="shared" si="0"/>
        <v>富田林土木事務所</v>
      </c>
    </row>
    <row r="10" spans="2:24" s="3" customFormat="1" ht="75.75" customHeight="1" x14ac:dyDescent="0.4">
      <c r="B10" s="10">
        <f t="shared" si="1"/>
        <v>4</v>
      </c>
      <c r="C10" s="41" t="s">
        <v>10</v>
      </c>
      <c r="D10" s="42" t="s">
        <v>55</v>
      </c>
      <c r="E10" s="43">
        <v>45741</v>
      </c>
      <c r="F10" s="44" t="s">
        <v>9</v>
      </c>
      <c r="G10" s="44" t="s">
        <v>15</v>
      </c>
      <c r="H10" s="45" t="s">
        <v>31</v>
      </c>
      <c r="I10" s="46" t="str">
        <f>VLOOKUP(H10,'[3]（３）路河川マスタ'!$E$2:$F$7494,2,FALSE)</f>
        <v>大和川水系　千早川支川千早川（７）</v>
      </c>
      <c r="J10" s="47" t="s">
        <v>66</v>
      </c>
      <c r="K10" s="41" t="s">
        <v>25</v>
      </c>
      <c r="L10" s="48" t="s">
        <v>67</v>
      </c>
      <c r="M10" s="48"/>
      <c r="N10" s="47"/>
      <c r="O10" s="49" t="s">
        <v>7</v>
      </c>
      <c r="P10" s="50" t="s">
        <v>13</v>
      </c>
      <c r="Q10" s="48" t="s">
        <v>78</v>
      </c>
      <c r="R10" s="51" t="s">
        <v>12</v>
      </c>
      <c r="S10" s="51" t="s">
        <v>20</v>
      </c>
      <c r="T10" s="20" t="s">
        <v>8</v>
      </c>
      <c r="U10" s="21" t="s">
        <v>83</v>
      </c>
      <c r="V10" s="21" t="s">
        <v>85</v>
      </c>
      <c r="W10" s="22" t="s">
        <v>88</v>
      </c>
      <c r="X10" s="52" t="str">
        <f t="shared" si="0"/>
        <v>富田林土木事務所</v>
      </c>
    </row>
    <row r="11" spans="2:24" s="3" customFormat="1" ht="75.75" customHeight="1" x14ac:dyDescent="0.4">
      <c r="B11" s="10">
        <f t="shared" si="1"/>
        <v>5</v>
      </c>
      <c r="C11" s="41" t="s">
        <v>10</v>
      </c>
      <c r="D11" s="42" t="s">
        <v>56</v>
      </c>
      <c r="E11" s="43">
        <v>45741</v>
      </c>
      <c r="F11" s="44" t="s">
        <v>9</v>
      </c>
      <c r="G11" s="44" t="s">
        <v>15</v>
      </c>
      <c r="H11" s="45" t="s">
        <v>30</v>
      </c>
      <c r="I11" s="46" t="str">
        <f>VLOOKUP(H11,'[3]（３）路河川マスタ'!$E$2:$F$7494,2,FALSE)</f>
        <v>大和川水系　石見川支川寺川</v>
      </c>
      <c r="J11" s="47" t="s">
        <v>68</v>
      </c>
      <c r="K11" s="41" t="s">
        <v>21</v>
      </c>
      <c r="L11" s="48" t="s">
        <v>69</v>
      </c>
      <c r="M11" s="48"/>
      <c r="N11" s="47"/>
      <c r="O11" s="49" t="s">
        <v>7</v>
      </c>
      <c r="P11" s="50" t="s">
        <v>13</v>
      </c>
      <c r="Q11" s="48" t="s">
        <v>79</v>
      </c>
      <c r="R11" s="51" t="s">
        <v>12</v>
      </c>
      <c r="S11" s="51" t="s">
        <v>16</v>
      </c>
      <c r="T11" s="20" t="s">
        <v>8</v>
      </c>
      <c r="U11" s="21" t="s">
        <v>83</v>
      </c>
      <c r="V11" s="21" t="s">
        <v>85</v>
      </c>
      <c r="W11" s="22" t="s">
        <v>88</v>
      </c>
      <c r="X11" s="52" t="str">
        <f t="shared" si="0"/>
        <v>富田林土木事務所</v>
      </c>
    </row>
    <row r="12" spans="2:24" s="3" customFormat="1" ht="75.75" customHeight="1" x14ac:dyDescent="0.4">
      <c r="B12" s="10">
        <f t="shared" si="1"/>
        <v>6</v>
      </c>
      <c r="C12" s="41" t="s">
        <v>10</v>
      </c>
      <c r="D12" s="42" t="s">
        <v>57</v>
      </c>
      <c r="E12" s="43">
        <v>45741</v>
      </c>
      <c r="F12" s="44" t="s">
        <v>9</v>
      </c>
      <c r="G12" s="44" t="s">
        <v>15</v>
      </c>
      <c r="H12" s="45" t="s">
        <v>32</v>
      </c>
      <c r="I12" s="46" t="str">
        <f>VLOOKUP(H12,'[3]（３）路河川マスタ'!$E$2:$F$7494,2,FALSE)</f>
        <v>下河内（４）地区急傾斜地</v>
      </c>
      <c r="J12" s="47" t="s">
        <v>70</v>
      </c>
      <c r="K12" s="41" t="s">
        <v>24</v>
      </c>
      <c r="L12" s="48" t="s">
        <v>71</v>
      </c>
      <c r="M12" s="48"/>
      <c r="N12" s="47"/>
      <c r="O12" s="49" t="s">
        <v>7</v>
      </c>
      <c r="P12" s="50" t="s">
        <v>13</v>
      </c>
      <c r="Q12" s="48" t="s">
        <v>80</v>
      </c>
      <c r="R12" s="51" t="s">
        <v>12</v>
      </c>
      <c r="S12" s="51" t="s">
        <v>16</v>
      </c>
      <c r="T12" s="20" t="s">
        <v>8</v>
      </c>
      <c r="U12" s="21" t="s">
        <v>83</v>
      </c>
      <c r="V12" s="21" t="s">
        <v>85</v>
      </c>
      <c r="W12" s="22" t="s">
        <v>88</v>
      </c>
      <c r="X12" s="52" t="str">
        <f t="shared" si="0"/>
        <v>富田林土木事務所</v>
      </c>
    </row>
    <row r="13" spans="2:24" s="3" customFormat="1" ht="75.75" customHeight="1" x14ac:dyDescent="0.4">
      <c r="B13" s="10">
        <f t="shared" si="1"/>
        <v>7</v>
      </c>
      <c r="C13" s="41" t="s">
        <v>10</v>
      </c>
      <c r="D13" s="42" t="s">
        <v>58</v>
      </c>
      <c r="E13" s="43">
        <v>45741</v>
      </c>
      <c r="F13" s="44" t="s">
        <v>9</v>
      </c>
      <c r="G13" s="44" t="s">
        <v>15</v>
      </c>
      <c r="H13" s="45" t="s">
        <v>26</v>
      </c>
      <c r="I13" s="46" t="str">
        <f>VLOOKUP(H13,'[3]（３）路河川マスタ'!$E$2:$F$7494,2,FALSE)</f>
        <v>都市計画道路　堺港大堀線</v>
      </c>
      <c r="J13" s="47" t="s">
        <v>72</v>
      </c>
      <c r="K13" s="41" t="s">
        <v>23</v>
      </c>
      <c r="L13" s="48" t="s">
        <v>73</v>
      </c>
      <c r="M13" s="48"/>
      <c r="N13" s="47"/>
      <c r="O13" s="49" t="s">
        <v>7</v>
      </c>
      <c r="P13" s="50" t="s">
        <v>13</v>
      </c>
      <c r="Q13" s="48" t="s">
        <v>81</v>
      </c>
      <c r="R13" s="51" t="s">
        <v>11</v>
      </c>
      <c r="S13" s="51" t="s">
        <v>19</v>
      </c>
      <c r="T13" s="20" t="s">
        <v>8</v>
      </c>
      <c r="U13" s="21" t="s">
        <v>83</v>
      </c>
      <c r="V13" s="21" t="s">
        <v>85</v>
      </c>
      <c r="W13" s="22" t="s">
        <v>88</v>
      </c>
      <c r="X13" s="52" t="str">
        <f t="shared" si="0"/>
        <v>富田林土木事務所</v>
      </c>
    </row>
    <row r="14" spans="2:24" s="3" customFormat="1" ht="75.75" customHeight="1" x14ac:dyDescent="0.4">
      <c r="B14" s="10">
        <f t="shared" si="1"/>
        <v>8</v>
      </c>
      <c r="C14" s="41" t="s">
        <v>10</v>
      </c>
      <c r="D14" s="42" t="s">
        <v>59</v>
      </c>
      <c r="E14" s="43">
        <v>45741</v>
      </c>
      <c r="F14" s="44" t="s">
        <v>9</v>
      </c>
      <c r="G14" s="44" t="s">
        <v>15</v>
      </c>
      <c r="H14" s="45" t="s">
        <v>28</v>
      </c>
      <c r="I14" s="46" t="str">
        <f>VLOOKUP(H14,'[3]（３）路河川マスタ'!$E$2:$F$7494,2,FALSE)</f>
        <v>一級河川　西除川</v>
      </c>
      <c r="J14" s="47" t="s">
        <v>74</v>
      </c>
      <c r="K14" s="41" t="s">
        <v>22</v>
      </c>
      <c r="L14" s="48" t="s">
        <v>75</v>
      </c>
      <c r="M14" s="48"/>
      <c r="N14" s="47"/>
      <c r="O14" s="49" t="s">
        <v>7</v>
      </c>
      <c r="P14" s="50" t="s">
        <v>13</v>
      </c>
      <c r="Q14" s="48" t="s">
        <v>82</v>
      </c>
      <c r="R14" s="51" t="s">
        <v>11</v>
      </c>
      <c r="S14" s="51" t="s">
        <v>18</v>
      </c>
      <c r="T14" s="20" t="s">
        <v>8</v>
      </c>
      <c r="U14" s="21" t="s">
        <v>83</v>
      </c>
      <c r="V14" s="21" t="s">
        <v>85</v>
      </c>
      <c r="W14" s="22" t="s">
        <v>87</v>
      </c>
      <c r="X14" s="52" t="str">
        <f t="shared" si="0"/>
        <v>富田林土木事務所</v>
      </c>
    </row>
  </sheetData>
  <autoFilter ref="B6:X6" xr:uid="{7B282875-ADFA-44F5-BD50-6A7DBC881FCF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14">
    <cfRule type="expression" dxfId="28" priority="4" stopIfTrue="1">
      <formula>#REF!="取込対象外"</formula>
    </cfRule>
  </conditionalFormatting>
  <conditionalFormatting sqref="D7:D14">
    <cfRule type="expression" dxfId="27" priority="2">
      <formula>$C7="新規"</formula>
    </cfRule>
  </conditionalFormatting>
  <conditionalFormatting sqref="E7:E14">
    <cfRule type="expression" dxfId="26" priority="3" stopIfTrue="1">
      <formula>$C7="取込対象外"</formula>
    </cfRule>
  </conditionalFormatting>
  <conditionalFormatting sqref="F7:F14">
    <cfRule type="expression" dxfId="25" priority="11" stopIfTrue="1">
      <formula>#REF!="新規"</formula>
    </cfRule>
    <cfRule type="expression" dxfId="24" priority="12" stopIfTrue="1">
      <formula>#REF!="取込対象外"</formula>
    </cfRule>
    <cfRule type="expression" dxfId="23" priority="13" stopIfTrue="1">
      <formula>#REF!="新規"</formula>
    </cfRule>
    <cfRule type="expression" dxfId="22" priority="14" stopIfTrue="1">
      <formula>#REF!="取込対象外"</formula>
    </cfRule>
  </conditionalFormatting>
  <conditionalFormatting sqref="F7:F14">
    <cfRule type="expression" dxfId="21" priority="5" stopIfTrue="1">
      <formula>#REF!="新規"</formula>
    </cfRule>
    <cfRule type="expression" dxfId="20" priority="6" stopIfTrue="1">
      <formula>#REF!="取込対象外"</formula>
    </cfRule>
  </conditionalFormatting>
  <conditionalFormatting sqref="F7:G14">
    <cfRule type="expression" dxfId="19" priority="15" stopIfTrue="1">
      <formula>#REF!="新規"</formula>
    </cfRule>
    <cfRule type="expression" dxfId="18" priority="16" stopIfTrue="1">
      <formula>#REF!="取込対象外"</formula>
    </cfRule>
  </conditionalFormatting>
  <conditionalFormatting sqref="G7:G14">
    <cfRule type="expression" dxfId="17" priority="17" stopIfTrue="1">
      <formula>#REF!="新規"</formula>
    </cfRule>
    <cfRule type="expression" dxfId="16" priority="18" stopIfTrue="1">
      <formula>#REF!="取込対象外"</formula>
    </cfRule>
    <cfRule type="expression" dxfId="15" priority="19" stopIfTrue="1">
      <formula>#REF!="新規"</formula>
    </cfRule>
    <cfRule type="expression" dxfId="14" priority="20" stopIfTrue="1">
      <formula>#REF!="取込対象外"</formula>
    </cfRule>
    <cfRule type="expression" dxfId="13" priority="21" stopIfTrue="1">
      <formula>#REF!="新規"</formula>
    </cfRule>
    <cfRule type="expression" dxfId="12" priority="22" stopIfTrue="1">
      <formula>#REF!="取込対象外"</formula>
    </cfRule>
  </conditionalFormatting>
  <conditionalFormatting sqref="H7:H14 J7:X14">
    <cfRule type="expression" dxfId="11" priority="29" stopIfTrue="1">
      <formula>#REF!="取込対象外"</formula>
    </cfRule>
  </conditionalFormatting>
  <conditionalFormatting sqref="O7:O14">
    <cfRule type="expression" dxfId="10" priority="23" stopIfTrue="1">
      <formula>#REF!="取込対象外"</formula>
    </cfRule>
    <cfRule type="expression" dxfId="9" priority="24" stopIfTrue="1">
      <formula>#REF!="新規"</formula>
    </cfRule>
    <cfRule type="expression" dxfId="8" priority="25" stopIfTrue="1">
      <formula>#REF!="取込対象外"</formula>
    </cfRule>
    <cfRule type="expression" dxfId="7" priority="26" stopIfTrue="1">
      <formula>#REF!="新規"</formula>
    </cfRule>
    <cfRule type="expression" dxfId="6" priority="27" stopIfTrue="1">
      <formula>#REF!="取込対象外"</formula>
    </cfRule>
    <cfRule type="expression" dxfId="5" priority="28" stopIfTrue="1">
      <formula>#REF!="新規"</formula>
    </cfRule>
  </conditionalFormatting>
  <conditionalFormatting sqref="O7:O14">
    <cfRule type="expression" dxfId="4" priority="7" stopIfTrue="1">
      <formula>#REF!="新規"</formula>
    </cfRule>
    <cfRule type="expression" dxfId="3" priority="8" stopIfTrue="1">
      <formula>#REF!="取込対象外"</formula>
    </cfRule>
    <cfRule type="expression" dxfId="2" priority="9" stopIfTrue="1">
      <formula>#REF!="新規"</formula>
    </cfRule>
  </conditionalFormatting>
  <conditionalFormatting sqref="U7:X14 Q7:S14">
    <cfRule type="expression" dxfId="1" priority="30" stopIfTrue="1">
      <formula>$T7="無効"</formula>
    </cfRule>
  </conditionalFormatting>
  <conditionalFormatting sqref="I7:I14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2">
        <x14:dataValidation type="list" allowBlank="1" showInputMessage="1" showErrorMessage="1" xr:uid="{5EF0B754-2E4A-4F37-A7EB-1912AF9CDA8C}">
          <x14:formula1>
            <xm:f>#REF!</xm:f>
          </x14:formula1>
          <xm:sqref>P7:P14</xm:sqref>
        </x14:dataValidation>
        <x14:dataValidation type="list" allowBlank="1" showInputMessage="1" showErrorMessage="1" xr:uid="{EEDB85B8-43E7-44FF-B134-554B284F5648}">
          <x14:formula1>
            <xm:f>#REF!</xm:f>
          </x14:formula1>
          <xm:sqref>C7:C14</xm:sqref>
        </x14:dataValidation>
        <x14:dataValidation type="list" allowBlank="1" showInputMessage="1" showErrorMessage="1" xr:uid="{02447D05-F1AD-4EB2-9238-1B6580A8BF9D}">
          <x14:formula1>
            <xm:f>#REF!</xm:f>
          </x14:formula1>
          <xm:sqref>F7:F14</xm:sqref>
        </x14:dataValidation>
        <x14:dataValidation type="list" allowBlank="1" showInputMessage="1" showErrorMessage="1" xr:uid="{D89B34AD-1849-439B-80EE-B5D6F7E1C095}">
          <x14:formula1>
            <xm:f>#REF!</xm:f>
          </x14:formula1>
          <xm:sqref>G7:G14</xm:sqref>
        </x14:dataValidation>
        <x14:dataValidation type="list" allowBlank="1" showInputMessage="1" showErrorMessage="1" xr:uid="{8748F6F0-A55A-4503-8575-C217CBDF240C}">
          <x14:formula1>
            <xm:f>#REF!</xm:f>
          </x14:formula1>
          <xm:sqref>H7:H14</xm:sqref>
        </x14:dataValidation>
        <x14:dataValidation type="list" allowBlank="1" showInputMessage="1" showErrorMessage="1" xr:uid="{1E972D56-93F4-4AC8-AEB5-F1F7C7C83311}">
          <x14:formula1>
            <xm:f>#REF!</xm:f>
          </x14:formula1>
          <xm:sqref>K7:K14</xm:sqref>
        </x14:dataValidation>
        <x14:dataValidation type="list" allowBlank="1" showInputMessage="1" showErrorMessage="1" xr:uid="{529D1B46-2063-4599-803F-64DFF11E66A2}">
          <x14:formula1>
            <xm:f>#REF!</xm:f>
          </x14:formula1>
          <xm:sqref>M7:M14</xm:sqref>
        </x14:dataValidation>
        <x14:dataValidation type="list" allowBlank="1" showInputMessage="1" showErrorMessage="1" xr:uid="{DBB21910-3761-43C7-AD28-615852AD319F}">
          <x14:formula1>
            <xm:f>#REF!</xm:f>
          </x14:formula1>
          <xm:sqref>O7:O14</xm:sqref>
        </x14:dataValidation>
        <x14:dataValidation type="list" allowBlank="1" showInputMessage="1" showErrorMessage="1" xr:uid="{B9310F98-6984-4000-A4A7-7273218DF7DF}">
          <x14:formula1>
            <xm:f>#REF!</xm:f>
          </x14:formula1>
          <xm:sqref>T7:T14</xm:sqref>
        </x14:dataValidation>
        <x14:dataValidation type="list" allowBlank="1" showInputMessage="1" showErrorMessage="1" xr:uid="{3B8789D7-D33B-4974-ACBA-B769E99CCCAE}">
          <x14:formula1>
            <xm:f>#REF!</xm:f>
          </x14:formula1>
          <xm:sqref>R7:R14</xm:sqref>
        </x14:dataValidation>
        <x14:dataValidation type="list" allowBlank="1" showInputMessage="1" showErrorMessage="1" xr:uid="{43ACFECF-793B-43BA-B7EC-BE502FBB686B}">
          <x14:formula1>
            <xm:f>#REF!</xm:f>
          </x14:formula1>
          <xm:sqref>S7:S14</xm:sqref>
        </x14:dataValidation>
        <x14:dataValidation type="list" allowBlank="1" showInputMessage="1" showErrorMessage="1" xr:uid="{7EF24810-9909-4B63-98B0-87C9B89D9A15}">
          <x14:formula1>
            <xm:f>#REF!</xm:f>
          </x14:formula1>
          <xm:sqref>U7:U14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2025-04-18T05:05:22Z</cp:lastPrinted>
  <dcterms:created xsi:type="dcterms:W3CDTF">2025-01-29T00:30:40Z</dcterms:created>
  <dcterms:modified xsi:type="dcterms:W3CDTF">2025-04-18T05:06:10Z</dcterms:modified>
</cp:coreProperties>
</file>