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G0000sv0ns101\d11239$\doc\030 広報・議事Ｇ\0302議事\01委員会会議\01議案\令和５年度\６．２月\04_委員送付\議題１\"/>
    </mc:Choice>
  </mc:AlternateContent>
  <xr:revisionPtr revIDLastSave="0" documentId="13_ncr:1_{6C157FE6-E4B7-450F-9AB3-A2DD98FD2D2B}" xr6:coauthVersionLast="47" xr6:coauthVersionMax="47" xr10:uidLastSave="{00000000-0000-0000-0000-000000000000}"/>
  <bookViews>
    <workbookView xWindow="-108" yWindow="-108" windowWidth="23256" windowHeight="14160" xr2:uid="{00000000-000D-0000-FFFF-FFFF00000000}"/>
  </bookViews>
  <sheets>
    <sheet name="令和５年度補正予算案の概要" sheetId="8" r:id="rId1"/>
    <sheet name="R5主要事業一覧" sheetId="9" state="hidden" r:id="rId2"/>
    <sheet name="R5クロ（政調会）" sheetId="7" state="hidden" r:id="rId3"/>
    <sheet name="R４クロ（政調会）" sheetId="5" state="hidden" r:id="rId4"/>
    <sheet name="30シロ　当初" sheetId="3" state="hidden" r:id="rId5"/>
  </sheets>
  <definedNames>
    <definedName name="_xlnm.Print_Area" localSheetId="4">'30シロ　当初'!$A$1:$E$655</definedName>
    <definedName name="_xlnm.Print_Area" localSheetId="3">'R４クロ（政調会）'!$A$1:$F$882</definedName>
    <definedName name="_xlnm.Print_Area" localSheetId="2">'R5クロ（政調会）'!$A$1:$F$953</definedName>
    <definedName name="_xlnm.Print_Area" localSheetId="1">'R5主要事業一覧'!$B$1:$K$56</definedName>
    <definedName name="_xlnm.Print_Area" localSheetId="0">令和５年度補正予算案の概要!$B$1:$F$47</definedName>
    <definedName name="_xlnm.Print_Titles" localSheetId="4">'30シロ　当初'!$5:$6</definedName>
    <definedName name="_xlnm.Print_Titles" localSheetId="3">'R４クロ（政調会）'!$5:$6</definedName>
    <definedName name="_xlnm.Print_Titles" localSheetId="2">'R5クロ（政調会）'!$5:$6</definedName>
    <definedName name="Z_60563CCD_10CC_4CAC_BF7C_A730DBE87368_.wvu.PrintArea" localSheetId="4" hidden="1">'30シロ　当初'!$A$3:$D$655</definedName>
    <definedName name="Z_60563CCD_10CC_4CAC_BF7C_A730DBE87368_.wvu.PrintArea" localSheetId="3" hidden="1">'R４クロ（政調会）'!$B$3:$E$882</definedName>
    <definedName name="Z_60563CCD_10CC_4CAC_BF7C_A730DBE87368_.wvu.PrintArea" localSheetId="2" hidden="1">'R5クロ（政調会）'!$B$3:$E$918</definedName>
    <definedName name="Z_60563CCD_10CC_4CAC_BF7C_A730DBE87368_.wvu.PrintArea" localSheetId="0" hidden="1">令和５年度補正予算案の概要!$B$1:$E$39</definedName>
    <definedName name="Z_60563CCD_10CC_4CAC_BF7C_A730DBE87368_.wvu.PrintTitles" localSheetId="4" hidden="1">'30シロ　当初'!$5:$6</definedName>
    <definedName name="Z_60563CCD_10CC_4CAC_BF7C_A730DBE87368_.wvu.PrintTitles" localSheetId="3" hidden="1">'R４クロ（政調会）'!$5:$6</definedName>
    <definedName name="Z_60563CCD_10CC_4CAC_BF7C_A730DBE87368_.wvu.PrintTitles" localSheetId="2" hidden="1">'R5クロ（政調会）'!$5:$6</definedName>
    <definedName name="Z_60563CCD_10CC_4CAC_BF7C_A730DBE87368_.wvu.PrintTitles" localSheetId="0" hidden="1">令和５年度補正予算案の概要!#REF!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7" i="9" l="1"/>
  <c r="G32" i="9"/>
  <c r="K724" i="7" l="1"/>
  <c r="J724" i="7"/>
  <c r="L647" i="7"/>
  <c r="J645" i="7"/>
  <c r="J642" i="7"/>
  <c r="J640" i="7"/>
  <c r="J647" i="7" s="1"/>
  <c r="M597" i="7"/>
  <c r="J583" i="7" s="1"/>
  <c r="L583" i="7" s="1"/>
  <c r="K597" i="7"/>
  <c r="J584" i="7" s="1"/>
  <c r="L584" i="7" s="1"/>
  <c r="O596" i="7"/>
  <c r="O595" i="7"/>
  <c r="O594" i="7"/>
  <c r="O593" i="7"/>
  <c r="O592" i="7"/>
  <c r="O591" i="7"/>
  <c r="N590" i="7"/>
  <c r="N597" i="7" s="1"/>
  <c r="J586" i="7" s="1"/>
  <c r="L586" i="7" s="1"/>
  <c r="L590" i="7"/>
  <c r="L597" i="7" s="1"/>
  <c r="J590" i="7"/>
  <c r="J597" i="7" s="1"/>
  <c r="J582" i="7" s="1"/>
  <c r="L582" i="7" s="1"/>
  <c r="I590" i="7"/>
  <c r="K587" i="7"/>
  <c r="I587" i="7"/>
  <c r="Q576" i="7"/>
  <c r="P576" i="7"/>
  <c r="O576" i="7"/>
  <c r="N576" i="7"/>
  <c r="L576" i="7"/>
  <c r="K576" i="7"/>
  <c r="J576" i="7"/>
  <c r="I576" i="7"/>
  <c r="R575" i="7"/>
  <c r="M575" i="7"/>
  <c r="R574" i="7"/>
  <c r="M574" i="7"/>
  <c r="R573" i="7"/>
  <c r="M573" i="7"/>
  <c r="R572" i="7"/>
  <c r="M572" i="7"/>
  <c r="M576" i="7" s="1"/>
  <c r="J561" i="7"/>
  <c r="I561" i="7"/>
  <c r="J552" i="7"/>
  <c r="I552" i="7"/>
  <c r="K531" i="7"/>
  <c r="J531" i="7"/>
  <c r="I495" i="7"/>
  <c r="J492" i="7"/>
  <c r="J495" i="7" s="1"/>
  <c r="D492" i="7" s="1"/>
  <c r="D490" i="7"/>
  <c r="J380" i="7"/>
  <c r="D379" i="7" s="1"/>
  <c r="I380" i="7"/>
  <c r="D377" i="7" s="1"/>
  <c r="K234" i="7"/>
  <c r="J234" i="7"/>
  <c r="J184" i="7"/>
  <c r="I184" i="7"/>
  <c r="R576" i="7" l="1"/>
  <c r="O590" i="7"/>
  <c r="O597" i="7" s="1"/>
  <c r="J585" i="7"/>
  <c r="L585" i="7" s="1"/>
  <c r="I597" i="7"/>
  <c r="J581" i="7" s="1"/>
  <c r="J587" i="7" l="1"/>
  <c r="L581" i="7"/>
  <c r="L587" i="7" s="1"/>
  <c r="Q548" i="5" l="1"/>
  <c r="M571" i="5" l="1"/>
  <c r="K571" i="5"/>
  <c r="O565" i="5"/>
  <c r="O566" i="5"/>
  <c r="O567" i="5"/>
  <c r="O568" i="5"/>
  <c r="O569" i="5"/>
  <c r="O570" i="5"/>
  <c r="J136" i="5" l="1"/>
  <c r="L135" i="5"/>
  <c r="L136" i="5" s="1"/>
  <c r="D130" i="5" s="1"/>
  <c r="K659" i="5" l="1"/>
  <c r="J659" i="5"/>
  <c r="N564" i="5" l="1"/>
  <c r="N571" i="5" s="1"/>
  <c r="L564" i="5" l="1"/>
  <c r="L571" i="5" s="1"/>
  <c r="J564" i="5"/>
  <c r="J571" i="5" s="1"/>
  <c r="I564" i="5"/>
  <c r="I571" i="5" s="1"/>
  <c r="D649" i="5" l="1"/>
  <c r="D647" i="5"/>
  <c r="O564" i="5"/>
  <c r="O571" i="5" s="1"/>
  <c r="K561" i="5"/>
  <c r="I561" i="5"/>
  <c r="Q550" i="5"/>
  <c r="P550" i="5"/>
  <c r="N550" i="5"/>
  <c r="L550" i="5"/>
  <c r="K550" i="5"/>
  <c r="J550" i="5"/>
  <c r="I550" i="5"/>
  <c r="R549" i="5"/>
  <c r="M549" i="5"/>
  <c r="R548" i="5"/>
  <c r="M548" i="5"/>
  <c r="M547" i="5"/>
  <c r="R546" i="5"/>
  <c r="M546" i="5"/>
  <c r="J514" i="5"/>
  <c r="J523" i="5" s="1"/>
  <c r="D510" i="5" s="1"/>
  <c r="I514" i="5"/>
  <c r="I523" i="5" s="1"/>
  <c r="D508" i="5" s="1"/>
  <c r="K457" i="5"/>
  <c r="D457" i="5" s="1"/>
  <c r="J457" i="5"/>
  <c r="D455" i="5" s="1"/>
  <c r="K452" i="5"/>
  <c r="D445" i="5" s="1"/>
  <c r="J452" i="5"/>
  <c r="D443" i="5" s="1"/>
  <c r="J438" i="5"/>
  <c r="D437" i="5" s="1"/>
  <c r="I438" i="5"/>
  <c r="D435" i="5" s="1"/>
  <c r="J297" i="5"/>
  <c r="D295" i="5" s="1"/>
  <c r="I297" i="5"/>
  <c r="D293" i="5" s="1"/>
  <c r="J197" i="5"/>
  <c r="D193" i="5" s="1"/>
  <c r="I197" i="5"/>
  <c r="D191" i="5" s="1"/>
  <c r="M550" i="5" l="1"/>
  <c r="D543" i="5" s="1"/>
  <c r="O550" i="5"/>
  <c r="R547" i="5"/>
  <c r="R550" i="5" s="1"/>
  <c r="D541" i="5" s="1"/>
  <c r="J413" i="3" l="1"/>
  <c r="I413" i="3"/>
  <c r="H413" i="3"/>
  <c r="K412" i="3"/>
  <c r="K411" i="3"/>
  <c r="K410" i="3"/>
  <c r="K409" i="3"/>
  <c r="K408" i="3"/>
  <c r="K413" i="3" s="1"/>
  <c r="P404" i="3"/>
  <c r="O404" i="3"/>
  <c r="K404" i="3"/>
  <c r="J404" i="3"/>
  <c r="I404" i="3"/>
  <c r="H404" i="3"/>
  <c r="N403" i="3"/>
  <c r="M403" i="3"/>
  <c r="M404" i="3" s="1"/>
  <c r="L403" i="3"/>
  <c r="M402" i="3"/>
  <c r="Q402" i="3" s="1"/>
  <c r="L402" i="3"/>
  <c r="N401" i="3"/>
  <c r="M401" i="3"/>
  <c r="Q401" i="3" s="1"/>
  <c r="L401" i="3"/>
  <c r="M400" i="3"/>
  <c r="Q400" i="3" s="1"/>
  <c r="L400" i="3"/>
  <c r="L404" i="3" s="1"/>
  <c r="N404" i="3" l="1"/>
  <c r="Q403" i="3"/>
  <c r="Q404" i="3" s="1"/>
  <c r="C399" i="3" s="1"/>
  <c r="J555" i="5" l="1"/>
  <c r="L555" i="5" s="1"/>
  <c r="J559" i="5"/>
  <c r="L559" i="5" s="1"/>
  <c r="J557" i="5"/>
  <c r="L557" i="5" s="1"/>
  <c r="J558" i="5"/>
  <c r="L558" i="5" s="1"/>
  <c r="J560" i="5"/>
  <c r="L560" i="5" s="1"/>
  <c r="J556" i="5"/>
  <c r="L556" i="5" s="1"/>
  <c r="J561" i="5" l="1"/>
  <c r="L561" i="5"/>
</calcChain>
</file>

<file path=xl/sharedStrings.xml><?xml version="1.0" encoding="utf-8"?>
<sst xmlns="http://schemas.openxmlformats.org/spreadsheetml/2006/main" count="2563" uniqueCount="959">
  <si>
    <t xml:space="preserve"> </t>
  </si>
  <si>
    <t>（一般会計）</t>
  </si>
  <si>
    <t>事　　業　　名</t>
  </si>
  <si>
    <t>摘　　　　　　　　　　　要</t>
  </si>
  <si>
    <t>千円</t>
  </si>
  <si>
    <t>＜①市町村とともに小・中学校の教育力を充実します＞</t>
  </si>
  <si>
    <t>小学生
新学力テスト事業費</t>
  </si>
  <si>
    <t>≪新規≫</t>
  </si>
  <si>
    <t>中学生学び
チャレンジ事業費</t>
  </si>
  <si>
    <t>―</t>
  </si>
  <si>
    <t>　　　　　　　　</t>
  </si>
  <si>
    <t>推進事業費</t>
  </si>
  <si>
    <t>（大阪教育ゆめ基金活用）</t>
  </si>
  <si>
    <t>習熟度別
指導推進事業費</t>
  </si>
  <si>
    <t>（教職員定数で計上）</t>
  </si>
  <si>
    <t>　府内小・中学校の児童生徒の学力向上を図るため、学校の状況にあわせて、習熟度別指導を行う。</t>
  </si>
  <si>
    <t>（一部再掲）</t>
  </si>
  <si>
    <t>○小学校（３年生以上）－国語・算数・理科・外国語</t>
  </si>
  <si>
    <t>○中学校－国語・数学・理科・外国語</t>
  </si>
  <si>
    <t>＜②公私の切磋琢磨により高校の教育力を向上させます＞</t>
  </si>
  <si>
    <t>府立学校スマート
スクール推進事業費</t>
  </si>
  <si>
    <t>英語教育推進事業費</t>
  </si>
  <si>
    <t>　府立高校の生徒すべてが英語の４技能をバランスよく身に付け、主体的、自律的に英語を用いてコミュニケーションを図ろうとする意欲や態度が向上することをめざし、すべての英語教員の指導力向上のための研修や、生徒の目標に応じた支援等を行う。</t>
  </si>
  <si>
    <t>(一部、大阪教育ゆめ基金活用)</t>
  </si>
  <si>
    <t>外国語指導員等による</t>
  </si>
  <si>
    <t>　外国語教育を充実し、英語等によるコミュニケーション能力や国際感覚豊かな高校生を育成するため、府立高等学校への英語指導等を行う外国人英語指導員の配置及び語学学校等に勤務する外国人英語講師の派遣を行う。</t>
  </si>
  <si>
    <t>語学指導充実費</t>
  </si>
  <si>
    <t>○外国人英語講師の派遣〔Ｔ-ＮＥＴ〕 ５４校</t>
  </si>
  <si>
    <t>グローバルリーダーズ
ハイスクール支援事業費</t>
  </si>
  <si>
    <t>　グローバルリーダーズハイスクールにおいて、知識を基盤とするこれからのグローバル社会をリードする人材を育成する。また、各校が実施する特色ある取組みを支援するとともに、外部有識者による評価を行う。</t>
  </si>
  <si>
    <t>実業教育充実事業費</t>
  </si>
  <si>
    <t>長期入院生徒
学習支援事業費</t>
  </si>
  <si>
    <t>　病気・ケガなどによる入院のために長期間登校できないが、就学の意思を強く持ち学習意欲がある生徒の学習を支援する。</t>
  </si>
  <si>
    <t>　</t>
  </si>
  <si>
    <t>(施財)就学支援(事務費込み)</t>
  </si>
  <si>
    <t>就学支援金関連事業費</t>
  </si>
  <si>
    <t>○高校生就学支援金事業費</t>
  </si>
  <si>
    <t>(教職)　″事務費</t>
  </si>
  <si>
    <t>　府内の高校に在籍する年収が概ね910万円未満世帯の生徒の授業料に充てるため就学支援金を支給する。また、本事業の補完として、府立高校で留年により修業年限までに卒業できなかった就学支援金対象者のうち、所定の要件を満たし12か月以内に卒業の見込みがあると校長が認めるものに対し授業料を免除する。</t>
  </si>
  <si>
    <t>(施財)奨学給付(事務費込み)</t>
  </si>
  <si>
    <t>(私学)就学支援(事務費込み)</t>
  </si>
  <si>
    <t>(私学)奨学給付(事務費込み)</t>
  </si>
  <si>
    <t>(支援)就学奨励(高等部)</t>
  </si>
  <si>
    <t>○高校生奨学給付金事業費</t>
  </si>
  <si>
    <t>合計</t>
  </si>
  <si>
    <t>　高校生を扶養する府内在住の非課税世帯の保護者に対して、授業料以外の教育費負担を軽減するため、奨学給付金を支給する。</t>
  </si>
  <si>
    <t>○特別支援教育就学奨励扶助費</t>
  </si>
  <si>
    <t xml:space="preserve">  特別支援学校高等部に在籍する生徒の保護者などの経済的負担を軽減するため、ＩＣＴ機器購入費等の就学奨励費を支給する。</t>
  </si>
  <si>
    <t>広報強化推進事業費</t>
  </si>
  <si>
    <t>併設型中高一貫校
運営事業費</t>
  </si>
  <si>
    <t>　府立中学校（併設型中高一貫校）の運営を行う。</t>
  </si>
  <si>
    <t>府立中学校
入学選抜費</t>
  </si>
  <si>
    <t>　府立中学校（併設型中高一貫校）の入学者選抜を実施する。</t>
  </si>
  <si>
    <t>保体</t>
  </si>
  <si>
    <t>高校</t>
  </si>
  <si>
    <t>府立高等学校再編
整備事業費</t>
  </si>
  <si>
    <t>学校給食実施費</t>
  </si>
  <si>
    <t>能勢高等学校再編
整備事業費</t>
  </si>
  <si>
    <t xml:space="preserve">  府立豊中高校本校・能勢分校間の効果的な連携を図るため、ネット教室の運用を行う。</t>
  </si>
  <si>
    <t>　進路決定に向けて支援を必要とする生徒の増加に対応するため、高校3年間のロードマップの作成等を通じて支援内容の充実を図るとともに、モデル校において、就職した卒業生の職場定着に向けた支援、状況分析を行うことでキャリア教育のさらなる充実を図る。</t>
  </si>
  <si>
    <t>社会人等活用推進費</t>
  </si>
  <si>
    <t>　地域や社会で活躍する優れた技能や専門的な知識を有する人を「学校支援人材バンク」に登録し、指導者として学校教育に広く活用する。</t>
  </si>
  <si>
    <t>○学校支援社会人等指導者の活用（高等学校、支援学校）</t>
  </si>
  <si>
    <t>○特別非常勤講師の活用（高等学校）</t>
  </si>
  <si>
    <t>支援</t>
  </si>
  <si>
    <t>＜③障がいのある子ども一人ひとりの自立を支援します＞</t>
  </si>
  <si>
    <t>府立支援学校</t>
  </si>
  <si>
    <t>　府立支援学校の児童生徒の通学手段等確保のためバスを運行する。</t>
  </si>
  <si>
    <t>通学バス運行事業費</t>
  </si>
  <si>
    <t>市町村医療的ケア</t>
  </si>
  <si>
    <t>　小・中学校に在籍する医療的ケアを必要とする児童生徒に対応するため、看護師を配置する市町村に対し、その経費の一部を助成する。</t>
  </si>
  <si>
    <t>体制整備推進事業費</t>
  </si>
  <si>
    <t>実施体制サポート事業費</t>
  </si>
  <si>
    <t>医療的ケア実施体制</t>
  </si>
  <si>
    <t>　府立支援学校において、看護師・教員が安全安心に医療的ケアを必要とする幼児児童生徒に対応できるよう、校内実施体制の充実を図る。</t>
  </si>
  <si>
    <t>構築事業費</t>
  </si>
  <si>
    <t>医療的ケア通学支援事業費</t>
  </si>
  <si>
    <t>福祉・医療関係</t>
  </si>
  <si>
    <t>　府立支援学校における教育の充実を図るため、福祉医療関係の専門的な知識のある人材を特別非常勤講師として配置する。</t>
  </si>
  <si>
    <t>人材活用事業費</t>
  </si>
  <si>
    <t>支援教育地域支援</t>
  </si>
  <si>
    <t>整備事業費</t>
  </si>
  <si>
    <t>知的障がいのある生徒の</t>
  </si>
  <si>
    <t>　知的障がいのある生徒の後期中等教育を充実するため、府立高等学校に設置した自立支援推進校及び共生推進校において、「ともに学び、ともに育つ」教育を推進する。</t>
  </si>
  <si>
    <t>教育環境整備事業費</t>
  </si>
  <si>
    <t>○自立支援推進校　９校</t>
  </si>
  <si>
    <t>　（園芸、柴島、阿武野、西成、松原、枚方なぎさ、八尾翠翔、</t>
  </si>
  <si>
    <t>　　堺東、貝塚）</t>
  </si>
  <si>
    <t>　（枚岡樟風、千里青雲、芦間、久米田、北摂つばさ、信太、</t>
  </si>
  <si>
    <t xml:space="preserve"> ※非常勤講師、学習サポーターを活用</t>
  </si>
  <si>
    <t>特別支援教育指導費</t>
  </si>
  <si>
    <t>　府立支援学校における教育内容・環境の充実を図る。</t>
  </si>
  <si>
    <t>経常＋政策</t>
  </si>
  <si>
    <t>○医療的ケアの必要な児童・生徒のための宿泊学校行事への看護師の
  随伴&lt;宿泊学校行事看護師付添費&gt;</t>
  </si>
  <si>
    <t>○各市町村就学指導委員会、府立支援学校入学対象者に対する就学指
  導&lt;特別支援学校就学指導充実費&gt;</t>
  </si>
  <si>
    <t>○支援学校内において医療的ケアを教員が適切に実施するための法定
  研修</t>
  </si>
  <si>
    <t>外国語講師</t>
  </si>
  <si>
    <t>　府立支援学校に外国人英語講師を派遣し、言語や文化に対する理解を深めるとともに、他者を尊重することや、他者への配慮をしながら外国語でコミュニケーションを図ろうとする態度を育成する。</t>
  </si>
  <si>
    <t>派遣事業費</t>
  </si>
  <si>
    <t>キャリア教育支援体制
強化事業費</t>
  </si>
  <si>
    <t>　府立支援学校モデル校２校において、さらなる就職率向上とそれに向けた授業改善、授業力向上、関係機関とのネットワーク化等の課題解決のため、入学から卒業後まで、切れ目ないキャリア教育支援体制の整備を行う。</t>
  </si>
  <si>
    <t>高等学校支援教育力
充実事業費</t>
  </si>
  <si>
    <t>　自立支援推進校等の中から支援教育サポート校に指定した４校が、障がいのある生徒の教科指導等のノウハウを当該地域の高等学校と共有・活用を図る。</t>
  </si>
  <si>
    <t>障がいのある生徒の
高校生活支援事業費</t>
  </si>
  <si>
    <t>　障がいのある生徒の個々の状況に即した学校生活や学習の支援を行うため、専門的な知識を持つ人材等を配置する。</t>
  </si>
  <si>
    <t>○エキスパート支援員（臨床心理士等）の配置</t>
  </si>
  <si>
    <t>富中</t>
  </si>
  <si>
    <t>○学習支援員・介助員の配置</t>
  </si>
  <si>
    <t>私学</t>
  </si>
  <si>
    <t>○看護師の配置</t>
  </si>
  <si>
    <t>高等学校通級指導</t>
  </si>
  <si>
    <t>実施費</t>
  </si>
  <si>
    <t>通級指導担当教員等</t>
  </si>
  <si>
    <t>専門性充実事業費</t>
  </si>
  <si>
    <t>＜④子どもたちの豊かでたくましい人間性をはぐくみます＞</t>
  </si>
  <si>
    <t xml:space="preserve">いじめ虐待等
対応支援体制構築事業費
</t>
  </si>
  <si>
    <t>被害者救済システム</t>
  </si>
  <si>
    <t>　民間相談窓口を開設し、電話による相談及び面接相談を実施するとともに、児童生徒及び保護者の意向に即した支援を行う。</t>
  </si>
  <si>
    <t>運用事業費</t>
  </si>
  <si>
    <t>課題を抱える生徒
フォローアップ事業費</t>
  </si>
  <si>
    <t>　様々な課題を抱える生徒が在籍する学校において、課題を早期発見し、福祉、医療等の社会資源につなげることで、学校への定着を図り、中退者（高等支援学校では長期欠席者）を減少させる。
　　　　　　　　　　　</t>
  </si>
  <si>
    <t>スクールカウンセラー</t>
  </si>
  <si>
    <t>　いじめや不登校などへのきめ細かな対応を図るため、児童生徒の心のケアとモチベーションの回復や保護者等の悩みの相談等に効果的な役割を果たすスクールカウンセラー（臨床心理士）等を中学校に配置する。</t>
  </si>
  <si>
    <t>配置事業費</t>
  </si>
  <si>
    <t>スクールソーシャル</t>
  </si>
  <si>
    <t>ワーカー配置事業費</t>
  </si>
  <si>
    <t>児童生徒支援</t>
  </si>
  <si>
    <t>道徳教育推進事業費</t>
  </si>
  <si>
    <t>○道徳教育推進教師連絡協議会の開催</t>
  </si>
  <si>
    <t>○道徳教育担当指導主事連絡協議会の開催</t>
  </si>
  <si>
    <t>ＯＳＡＫＡ多文化共生</t>
  </si>
  <si>
    <t>日本語教育</t>
  </si>
  <si>
    <t>　日本語指導が必要な外国籍生徒等が在籍する府立高等学校に対し、日本語・母語指導や生活適応指導等を行う教育サポーター等を派遣する。</t>
  </si>
  <si>
    <t>学校支援事業費</t>
  </si>
  <si>
    <t>あいさつ運動推進事業費</t>
  </si>
  <si>
    <t>府立博物館管理運営費</t>
  </si>
  <si>
    <t>　府立の博物館の管理運営を行う。</t>
  </si>
  <si>
    <t>○弥生文化博物館運営費</t>
  </si>
  <si>
    <t>○近つ飛鳥博物館及び近つ飛鳥風土記の丘運営費</t>
  </si>
  <si>
    <t>文化財調査事務所運営費</t>
  </si>
  <si>
    <t>　文化財調査事務所等の管理運営等を行う。</t>
  </si>
  <si>
    <t>指定文化財等保存事業費</t>
  </si>
  <si>
    <t>　国及び府指定文化財の保存修理等に対する助成等を行う。</t>
  </si>
  <si>
    <t>○有形文化財保存修理費等補助金</t>
  </si>
  <si>
    <t>有形</t>
  </si>
  <si>
    <t>○文楽協会補助金</t>
  </si>
  <si>
    <t>文楽</t>
  </si>
  <si>
    <t>府立図書館運営費</t>
  </si>
  <si>
    <t>　府立の図書館の管理運営等を行う。</t>
  </si>
  <si>
    <t>○中央図書館　　資料収集、国際児童文学館の運営、設備改修、
                指定管理委託など</t>
  </si>
  <si>
    <t>中央</t>
  </si>
  <si>
    <t>運営費</t>
  </si>
  <si>
    <t>施設設備</t>
  </si>
  <si>
    <t>指定管理</t>
  </si>
  <si>
    <t>中之島</t>
  </si>
  <si>
    <t>耐震</t>
  </si>
  <si>
    <t>社会教育施設運営費</t>
  </si>
  <si>
    <t>＜⑤子どもたちの健やかな体をはぐくみます＞</t>
  </si>
  <si>
    <t>スポーツ指導・</t>
  </si>
  <si>
    <t>体力向上支援推進費</t>
  </si>
  <si>
    <t>※保健体育課において記入願います。</t>
  </si>
  <si>
    <t>競技力向上対策</t>
  </si>
  <si>
    <t>　各種競技選手の長期的・継続的な競技力の定着化を図り、スポーツのより一層の普及・振興を図る。　</t>
  </si>
  <si>
    <t>事業費補助金</t>
  </si>
  <si>
    <t>○国体選手の強化事業助成等（４１競技）　</t>
  </si>
  <si>
    <t>　府立支援学校、夜間定時制高等学校及び富田林中学校に学ぶ幼児児童生徒の心身の健全な発達に資するため、安全・安心な学校給食を実施する。</t>
  </si>
  <si>
    <t>○府立支援学校給食調理業務委託</t>
  </si>
  <si>
    <t>　箕面･八尾･和泉･吹田･富田林･茨木･佐野･泉南・豊中・北視覚</t>
  </si>
  <si>
    <t>　難波・摂津・交野・泉北高等・岸和田・枚方・西浦・守口・思斉</t>
  </si>
  <si>
    <t>　東大阪　の各支援学校</t>
  </si>
  <si>
    <t>○給食センター委託事業</t>
  </si>
  <si>
    <t>　交野支援四條畷校</t>
  </si>
  <si>
    <t>○府立富田林中学校給食調理業務委託</t>
  </si>
  <si>
    <t>○学校給食における安全性の確保</t>
  </si>
  <si>
    <t>　・給食調理員の検便検査</t>
  </si>
  <si>
    <t>＜⑥教員の力とやる気を高めます＞</t>
  </si>
  <si>
    <t>教職員研修の充実</t>
  </si>
  <si>
    <t>　府教育センター等において、初任者研修等の法定研修やキャリアアップを支援する研修等の実施により、教職員の資質向上等を図る。</t>
  </si>
  <si>
    <t>※教育センターにおいて記載願います。</t>
  </si>
  <si>
    <t>①各課事業</t>
  </si>
  <si>
    <t>　(高校</t>
  </si>
  <si>
    <t>　(支援</t>
  </si>
  <si>
    <t>　(保体</t>
  </si>
  <si>
    <t>　(幼稚園</t>
  </si>
  <si>
    <t>　(ｾﾝﾀｰ</t>
  </si>
  <si>
    <t>　(〃　</t>
  </si>
  <si>
    <t>　(教職</t>
  </si>
  <si>
    <t>②教C運営費</t>
  </si>
  <si>
    <t>①＋②</t>
  </si>
  <si>
    <t>教職員採用選考費</t>
  </si>
  <si>
    <t>　熱意ある優れた教員を確保するため、教員採用選考テストのＰＲ活動に力を入れるとともに、教員採用選考の一層の工夫・改善に努める。</t>
  </si>
  <si>
    <t>○説明会・広報活動の充実等</t>
  </si>
  <si>
    <t>※教職において記載願います。</t>
  </si>
  <si>
    <t>○合格者対象セミナーの実施</t>
  </si>
  <si>
    <t>教職員資質向上方策</t>
  </si>
  <si>
    <t>　改正教育公務員特例法に基づき、「指導が不適切である」教諭等への認定及び指導改善研修など具体的な対応を実施するとともに、地公法、地教行法に基づき、教職員の意欲・資質能力の一層の向上と学校の活性化を図るため、教職員の評価・育成システムを実施する。</t>
  </si>
  <si>
    <t>＜⑦学校の組織力の向上と開かれた学校づくりをすすめます＞</t>
  </si>
  <si>
    <t>予算額</t>
  </si>
  <si>
    <t>〔教職員定数〕</t>
  </si>
  <si>
    <t>１．定数の状況　（人数は条例定数（対前年比））</t>
  </si>
  <si>
    <t>大阪市派遣負担金</t>
  </si>
  <si>
    <t>旅費(部活動除く)</t>
  </si>
  <si>
    <t>給与</t>
  </si>
  <si>
    <t>報酬(学校医含む)</t>
  </si>
  <si>
    <t>小 学 校（義務教育学校の前期課程を含む）</t>
  </si>
  <si>
    <t>小</t>
  </si>
  <si>
    <t>中</t>
  </si>
  <si>
    <t>中 学 校（義務教育学校の後期課程を含む）</t>
  </si>
  <si>
    <t>高</t>
  </si>
  <si>
    <t>支</t>
  </si>
  <si>
    <t>定数</t>
  </si>
  <si>
    <t>差引</t>
  </si>
  <si>
    <t>２．学級編制基準</t>
  </si>
  <si>
    <t>高校(市立)</t>
  </si>
  <si>
    <t>中(府立)</t>
  </si>
  <si>
    <t>高校(府立)</t>
  </si>
  <si>
    <t>　中学校（義務教育学校の後期課程を含む）
　　　　　　４０人（支援学級 障がい種別ごとに８人）</t>
  </si>
  <si>
    <t>　高等学校　　　　　４０人</t>
  </si>
  <si>
    <t>(府立中学)</t>
  </si>
  <si>
    <t>【市立高校】</t>
  </si>
  <si>
    <t>　特別支援学校　　　</t>
  </si>
  <si>
    <t>　　・幼稚部　　　　  ６人</t>
  </si>
  <si>
    <t>養護教諭</t>
  </si>
  <si>
    <t>　　・小・中学部　　  ６人</t>
  </si>
  <si>
    <t>事務職員</t>
  </si>
  <si>
    <t>　　・高等部(本科)　  ８人</t>
  </si>
  <si>
    <t>栄養教諭</t>
  </si>
  <si>
    <t>　　・重複障がい学級  ３人</t>
  </si>
  <si>
    <t>実習助手</t>
  </si>
  <si>
    <t xml:space="preserve">    ・訪問学級        ３人</t>
  </si>
  <si>
    <t>寄宿舎指導員</t>
  </si>
  <si>
    <t>その他</t>
  </si>
  <si>
    <t>学校経営推進事業費</t>
  </si>
  <si>
    <t>　学校経営を強化するため、予め指定した項目に関して、効果の見込まれる事業計画を提案する学校に支援を行う。</t>
  </si>
  <si>
    <t>校長マネジメント
推進事業費</t>
  </si>
  <si>
    <t>　学校経営計画に示された中期的目標に基づき、校長・准校長がその権限と責任において学校経営を推進するため、校長・准校長のマネジメントに必要な予算措置を行う。</t>
  </si>
  <si>
    <t>教育総合相談事業費</t>
  </si>
  <si>
    <t>　教育センターにおいて、様々な悩みを持つ子どもや保護者等に対し、インターネット等の手法も活用し、効果的かつ効率的な相談を実施する。</t>
  </si>
  <si>
    <t>○専用電話相談の実施</t>
  </si>
  <si>
    <t>○２４時間相談窓口の実施</t>
  </si>
  <si>
    <t>○対面相談の実施</t>
  </si>
  <si>
    <t>○教職員の悩み相談の実施</t>
  </si>
  <si>
    <t>○カリキュラムＮＡＶｉプラザの運営</t>
  </si>
  <si>
    <t>府立学校教育ＩＣＴ化
推進事業費</t>
  </si>
  <si>
    <t>　府立学校において教職員が総務事務等を行う情報基盤の継続的かつ安定的な運用を行うとともに、校務処理システムの継続的なメンテナンスを行うことで、校務の情報化・効率化を図る。</t>
  </si>
  <si>
    <t>教育総合情報</t>
  </si>
  <si>
    <t>　府立学校における情報通信ネットワークの基盤整備を行うことにより、ＩＣＴ教育の活性化や児童生徒の情報活用能力の育成を図るとともに、インターネット等を活用した研修の実施など、教育センターにおける研修・研究機能の充実を図る。</t>
  </si>
  <si>
    <t>ネットワーク事業費</t>
  </si>
  <si>
    <t>学校情報ネットワーク</t>
  </si>
  <si>
    <t>事業費</t>
  </si>
  <si>
    <t>部活動指導員配置事業費</t>
  </si>
  <si>
    <t xml:space="preserve">　教員の時間外勤務を軽減することを目的に、部活動の指導や大会への引率を行う部活動指導員を府立学校に配置する。
　また、中学校に部活動指導員を配置する市町村に対して、国の補助金事業を活用して補助を行う。
</t>
  </si>
  <si>
    <t>＜⑧安全で安心な学びの場をつくります＞</t>
  </si>
  <si>
    <t>地域ぐるみの学校安全体制</t>
  </si>
  <si>
    <t>　学校安全ボランティア（スクールガード）を活用した効果的な安全体制を整備し、地域との連携を重視した学校安全に関する取組みを行う市町村を支援する。　</t>
  </si>
  <si>
    <t>整備推進事業費補助金</t>
  </si>
  <si>
    <t>府立学校老朽化対策費</t>
  </si>
  <si>
    <t>学習環境改善事業費</t>
  </si>
  <si>
    <t>府立学校施設・</t>
  </si>
  <si>
    <t>　府立学校の施設・設備の改修や補修を行い、良好な教育環境の確保を図る。</t>
  </si>
  <si>
    <t>(高校)</t>
  </si>
  <si>
    <t>設備改修費</t>
  </si>
  <si>
    <t>施設整備</t>
  </si>
  <si>
    <t>○福祉のまちづくり関連整備</t>
  </si>
  <si>
    <t>福祉対策</t>
  </si>
  <si>
    <t>　　・エレベータ設置工事</t>
  </si>
  <si>
    <t>校舎維持</t>
  </si>
  <si>
    <t>　　・スロープ、手すりの設置、障がい者用トイレの設置</t>
  </si>
  <si>
    <t>(支援学校)</t>
  </si>
  <si>
    <t>府立学校施設設備</t>
  </si>
  <si>
    <t>　府立学校施設設備の危険・不具合箇所のうち、生徒の安全を守る上で特に緊急度の高いものについて改修を行う。</t>
  </si>
  <si>
    <t>緊急改修事業費</t>
  </si>
  <si>
    <t>府立学校施設長寿命化</t>
  </si>
  <si>
    <t>屋根等建築外部改修</t>
  </si>
  <si>
    <t>給排水等機械設備改修</t>
  </si>
  <si>
    <t>昇降機更新</t>
  </si>
  <si>
    <t>府立学校体育館</t>
  </si>
  <si>
    <t>空気調節設備整備費</t>
  </si>
  <si>
    <t>高等学校教育環境</t>
  </si>
  <si>
    <t>改善事業費</t>
  </si>
  <si>
    <t>○契約手法　一括業務委託方式</t>
  </si>
  <si>
    <t>府立学校維持管理費</t>
  </si>
  <si>
    <t>　府立学校における維持管理運営経費</t>
  </si>
  <si>
    <t>○支援学校　　４４校・２分校</t>
  </si>
  <si>
    <t>（１校あたり</t>
  </si>
  <si>
    <t>アスベスト対策事業費</t>
  </si>
  <si>
    <t xml:space="preserve">　吹付アスベストが存在する府立高校について、生徒・教職員の安全を図るため、封じ込め等を施工した学校において経年劣化が進んでいることから、改めて封じ込め等を実施する。
</t>
  </si>
  <si>
    <t>＜⑨地域の教育コミュニティづくりと家庭教育を支援します＞</t>
  </si>
  <si>
    <t>教育コミュニティづくり
推進事業費</t>
  </si>
  <si>
    <t>　地域社会が一体となった教育コミュニティの取組みを一層進めるため、地域の実情に応じて市町村が行う学校・家庭・地域の連携協力による様々な取組み（学校支援活動・おおさか元気広場・家庭教育支援）を支援する。</t>
  </si>
  <si>
    <t>＜⑩私立学校の振興を図ります＞</t>
  </si>
  <si>
    <t>私立高等学校等振興助成費</t>
  </si>
  <si>
    <t xml:space="preserve">  私立高等学校等の教育条件の維持向上、保護者負担の軽減及び経営の健全化を図るため経常費助成を行う。</t>
  </si>
  <si>
    <t>私立高等学校等生徒</t>
  </si>
  <si>
    <t xml:space="preserve">  私立高等学校（通信制含む）及び私立専修学校高等課程に在学する生徒に係る修学上の経済的負担の軽減を図り、進路選択時に自由な学校選択の機会を提供するため、中間所得層までを対象に授業料支援補助を行う。　　　　　　　　　　　　　　　　　　　　　</t>
  </si>
  <si>
    <t>授業料支援補助金</t>
  </si>
  <si>
    <t>【一人当たりの補助単価】</t>
  </si>
  <si>
    <t>○授業料支援補助金（府）</t>
  </si>
  <si>
    <t>〔全日制〕（2019（Ｈ31）年度以降の入学生）</t>
  </si>
  <si>
    <t>　・標準授業料　60万円</t>
  </si>
  <si>
    <t>　　年収区分（めやす）補助単価</t>
  </si>
  <si>
    <t>　　 590万円未満　⇒204,000円（保護者負担 0円）</t>
  </si>
  <si>
    <t>　　 800万円未満　⇒281,200円（保護者負担200千円）</t>
  </si>
  <si>
    <t>　　 800万円未満（子ども2人世帯）</t>
  </si>
  <si>
    <t>　　　　　　　　　⇒381,200円（保護者負担100千円）</t>
  </si>
  <si>
    <t>　　 800万円未満（子ども3人以上世帯）</t>
  </si>
  <si>
    <t>　　　　　　　　　⇒481,200円（保護者負担0千円）</t>
  </si>
  <si>
    <t>　　 910万円未満（子ども2人世帯）</t>
  </si>
  <si>
    <t>　　　　　　　　　⇒181,200円（保護者負担300千円）</t>
  </si>
  <si>
    <t>　　 910万円未満（子ども3人以上世帯）</t>
  </si>
  <si>
    <t xml:space="preserve">私立中学校等修学支援
実証事業費補助金
</t>
  </si>
  <si>
    <t xml:space="preserve">  年収400万円未満の世帯に属する私立小中学校等に通う児童生徒への経済的支援に関し、授業料負担の軽減を行いつつ、義務教育において私立学校を選択している理由や家庭の経済状況などについて、実態把握のための調査を行う。</t>
  </si>
  <si>
    <t>私立幼稚園振興助成費</t>
  </si>
  <si>
    <t xml:space="preserve">  教育条件の維持向上、保護者負担の軽減及び経営の健全化を図り、私立幼稚園の健全な発展に資するため、経常費助成を行うとともに、特別支援教育事業などに対し助成を行う。</t>
  </si>
  <si>
    <t>○経常費助成（学校法人立）</t>
  </si>
  <si>
    <t xml:space="preserve">   ３歳児特別助成</t>
  </si>
  <si>
    <t>○教育研究費助成（非学校法人立）</t>
  </si>
  <si>
    <t>○私立幼稚園特別支援教育助成</t>
  </si>
  <si>
    <t>○私立幼稚園預り保育助成事業</t>
  </si>
  <si>
    <t>○キンダーカウンセラー事業助成</t>
  </si>
  <si>
    <t>施設型給付費等負担金</t>
  </si>
  <si>
    <t xml:space="preserve">  子ども・子育て支援新制度に規定する特定教育・保育施設に係る施設型給付費及び特定施設型給付費の支給に要する費用を負担する。
</t>
  </si>
  <si>
    <t>子育て支援施設等</t>
  </si>
  <si>
    <t>　令和元年10月から実施された幼児教育・保育の無償化に係る費用のうち、私学助成園の保育料等の給付に要する費用、及び幼稚園で実費徴収されている食事の提供に要する費用の一部を負担する。</t>
  </si>
  <si>
    <t>利用給付費負担金</t>
  </si>
  <si>
    <t>大阪府育英会助成費</t>
  </si>
  <si>
    <t>　教育の機会均等を図るため、(公財)大阪府育英会が行う奨学金貸付事業等に対し助成を行う。</t>
  </si>
  <si>
    <t>私立学校耐震化</t>
  </si>
  <si>
    <t>　私立学校での耐震化の早期実現化を図るため、補助事業を実施する。</t>
  </si>
  <si>
    <t>緊急対策事業費補助金</t>
  </si>
  <si>
    <t>私立専門学校
授業料等減免事業費</t>
  </si>
  <si>
    <t>＜市町村とともに小・中学校の教育力を充実します＞</t>
  </si>
  <si>
    <t>　府内８２小学校・４１中学校を事業対象校に指定し、子どもたちに「学びに向かう力」を育み、「確かな学力」の定着を図る。
　　　　　　　　</t>
  </si>
  <si>
    <t>＜公私の切磋琢磨により高校の教育力を向上させます＞</t>
  </si>
  <si>
    <t>○外国人英語指導員の配置〔ＮＥＴ〕　７８名</t>
  </si>
  <si>
    <t>＜障がいのある子ども一人ひとりの自立を支援します＞</t>
  </si>
  <si>
    <t>高度医療サポート</t>
  </si>
  <si>
    <t>　府立支援学校に在籍する高度な医療的ケアを必要とする児童生徒に対応するため看護師を配置する。</t>
  </si>
  <si>
    <t>看護師配置事業費</t>
  </si>
  <si>
    <t>－</t>
  </si>
  <si>
    <t>　府立支援学校のリーディングスタッフ（府立支援学校教員）が十分に活動できるよう非常勤講師の配置等を行う。</t>
  </si>
  <si>
    <t>○リーディングスタッフ　地域の小中学校等へ巡回相談等を実施</t>
  </si>
  <si>
    <t>○共生推進校　８校</t>
  </si>
  <si>
    <t>　　緑風冠、金剛）</t>
  </si>
  <si>
    <t>交流及び共同学習</t>
  </si>
  <si>
    <t>　府立支援学校と地域の小・中・高等学校の連携により、障がい者スポーツ及び芸術・文化を通した交流及び共同学習の場をつくり、障がい者理解を促進する。</t>
  </si>
  <si>
    <t>教育課程改善事業費</t>
  </si>
  <si>
    <t>　府立支援学校モデル校２校において、児童生徒の障がい状態等にあわせた指導方法の改善・充実と、障がいのある児童生徒の自立と社会参加の推進をめざした教育課程への改編を目的に、小学部、中学部、高等部の連続した系統性のあるキャリア教育及び職業教育を充実させる。</t>
  </si>
  <si>
    <t>＜子どもたちの豊かでたくましい人間性をはぐくみます＞</t>
  </si>
  <si>
    <t>小中学校生徒指導体制
推進事業費</t>
  </si>
  <si>
    <t>　生徒指導のノウハウを小中学校で共有することにより、中学校区での指導体制を整え、府内における生徒指導上の課題の減少を図る。
　　　　　　　　　　　　　　　</t>
  </si>
  <si>
    <t>　　　　　　　　　　　　　　　　　　</t>
  </si>
  <si>
    <t>　府立の社会教育施設の管理運営、設備改修等を行う。</t>
  </si>
  <si>
    <t>＜子どもたちの健やかな体をはぐくみます＞</t>
  </si>
  <si>
    <t>子どもの体力づくり</t>
  </si>
  <si>
    <t>　運動やスポーツをすることが「楽しい・好き」という子どもを増やし、幼少期から運動習慣を確立させ、体力向上をめざすとともに、教員の指導力向上を図る。
　　　　　　　　　　　　　　</t>
  </si>
  <si>
    <t>サポート事業費</t>
  </si>
  <si>
    <t xml:space="preserve">  ・府立学校給食用老朽備品の更新</t>
  </si>
  <si>
    <t>＜教員の力とやる気を高めます＞</t>
  </si>
  <si>
    <t>＜学校の組織力の向上と開かれた学校づくりをすすめます＞</t>
  </si>
  <si>
    <t>○教職員の悩みの相談の実施</t>
  </si>
  <si>
    <t>＜安全で安心な学びの場をつくります＞</t>
  </si>
  <si>
    <t>府立学校耐震性能向上・</t>
  </si>
  <si>
    <t>　耐震化が困難な校舎の改築、府立学校校舎の天井・照明器具等の非構造部材の耐震化対策を行う。</t>
  </si>
  <si>
    <t>大規模改造事業費</t>
  </si>
  <si>
    <t>＜地域の教育コミュニティづくりと家庭教育を支援します＞</t>
  </si>
  <si>
    <t>＜私立学校の振興を図ります＞</t>
  </si>
  <si>
    <t>【一人当たりの補助単価】※単価は仮単価</t>
  </si>
  <si>
    <t xml:space="preserve">  子ども・子育て支援新制度に規定する特定教育・保育施設に係る施設型給付費及び特定施設型給付費の支給に要する費用を負担する。</t>
  </si>
  <si>
    <t>平成３０年度　 事 業 概 要（教育庁）</t>
  </si>
  <si>
    <t>H30財務部長内示額
H30知事復活要求額
(H29当初予算額)</t>
  </si>
  <si>
    <t xml:space="preserve">　生徒の学力状況を把握、分析・検証することにより、学習内容の着実な理解と教育活動（指導・評価）の改善・充実に生かすとともに、府内における調査書の評定の公平性を担保することを目的に中学生を対象とした学力調査を実施する。
</t>
  </si>
  <si>
    <t>確かな学びを育む
学校づくり推進事業費</t>
  </si>
  <si>
    <t>　　　　　　　　　　　　　　　　【２ページ主要事業１　参照】</t>
  </si>
  <si>
    <t>骨太の英語力養成事業費</t>
  </si>
  <si>
    <t>　府立高校生の英語４技能（「読む」「聞く」「話す」「書く」）を、高校３年間で英語圏の大学で修学できるレベルに引き上げるため、府立高校７校においてＴＯＥＦＬ ｉＢＴを扱った授業を行う。
　　　　　　　　　　　</t>
  </si>
  <si>
    <t>　　　　　　　　　　　　　　　　【３ページ主要事業２　参照】</t>
  </si>
  <si>
    <t>　　　　　</t>
  </si>
  <si>
    <t>　高校生の英語４技能の中の最も改善が必要とされるスピーキング力を向上させるため、全府立学校において授業改善を図るとともに、「大阪府英語教育施策検討会議（仮称）」を設置し、専門的な見地から調査や検討を行う。
　　　　　　　　　　　　　　　　【３ページ主要事業２　参照】</t>
  </si>
  <si>
    <t>　将来の大阪の産業を担う技術者として工科高校等の生徒を育成するために、老朽化により精度が低下した設備や安全性の確保が困難な設備の更新や、企業との連携による技術・技能研修を実施する。</t>
  </si>
  <si>
    <t>（算出額）</t>
  </si>
  <si>
    <t>特別支援教育就学奨励扶助費</t>
  </si>
  <si>
    <t>経常査定資料1-5より</t>
  </si>
  <si>
    <t>24,963,426円+9,378,168円=34,341,594円</t>
  </si>
  <si>
    <t>高等部 ICT+交通費加算</t>
  </si>
  <si>
    <t>　進学フェアを開催し、中学３年生やその保護者に各校の魅力をアピールするとともに2019年度入学者選抜制度について説明を行う。</t>
  </si>
  <si>
    <t>　府立高等学校の再編整備を推進する。
○エンパワメントスクールの設置運営
　エンパワメントスクールの設置運営にあたり、生徒支援を充実するためのＳＳＷ等の専門人材の配置、「学び直し」「わかる授業」を徹底するための無線LAN環境整備、生徒の進路に応じた専門科目の充実に必要となる実習設備等の整備等を行う。
○閉校関連業務
　閉校に伴い必要となる教材教具等の移設や薬品等の処分を行う。
○機能統合による再編整備
　再編整備対象校の特色ある取組みを統合先となる高校に継承し、教育内容のさらなる充実・発展のために必要となる施設整備を行う。
○普通科総合選択制から総合学科、普通科専門コース設置校への改編
　総合学科、普通科専門コース設置校への改編にあたり、生徒の希望する進路を実現するために必要となる実習設備や進学支援用教具等の整備を行う。
　　　　　　               　【７ページ主要事業６　参照】</t>
  </si>
  <si>
    <t xml:space="preserve">  府立能勢高校の分校化に伴い、本校・分校間の効果的な連携を図るため、ネット教室の運用を行う。
                             【７ページ主要事業６　参照】</t>
  </si>
  <si>
    <t>○通学バス297台</t>
  </si>
  <si>
    <t>※支援教育課においてご記入願います。</t>
  </si>
  <si>
    <t>12,627</t>
  </si>
  <si>
    <t>　医療的ケアに関する講習会等の実施や学校看護職の普及・啓発、及び医療的ケアを必要とする児童生徒の転入学に必要な施設改修等の整備を行う市町村に対する初期費用の経費の補助。</t>
  </si>
  <si>
    <t>場所の移動（高度医療サポートと関連するため）</t>
  </si>
  <si>
    <t>　知的障がいのある生徒の後期中等教育を充実するため、府立高等学校に設置した自立支援推進校及び共生推進校において、「ともに学び、ともに育つ」教育を推進する。また、府立なにわ高等支援学校を本校とする新たな共生推進教室の2019年度設置に向けて、府立高校２校に必要な施設整備を行う。</t>
  </si>
  <si>
    <t>　府立支援学校における教育内容、教育環境の充実を図る。</t>
  </si>
  <si>
    <t>○発達障がい等のある小・中学校の児童生徒に対する支援体制充実の
  ための調査研究（３市）</t>
  </si>
  <si>
    <t>　自立支援推進校等の中から支援教育サポート校に指定した４校が、障がいのある生徒の教科指導等のノウハウを当該地域の高等学校と共有、活用を図る。</t>
  </si>
  <si>
    <t>　通級指導教室を府立高校２校に設置し、発達障がい等のある生徒に対し、学習上又は生活上の困難の改善・克服を目的とした指導を実施する。</t>
  </si>
  <si>
    <t>　通級指導教室設置校の教員に対して、高校での自立活動に相当する指導に関する研修を実施し、支援教育力の充実を図る。</t>
  </si>
  <si>
    <t>　　　　　　　　　　　　　　　【５ページ主要事業４　参照】</t>
  </si>
  <si>
    <t>　様々な課題を抱える生徒が在籍する学校において、課題を早期発見し、福祉、医療等の社会資源につなげることで、学校への定着を図り、中退者を減少させる。
　　　　　　　　　　　</t>
  </si>
  <si>
    <t>　　　　　　　　　　　　　　　【６ページ主要事業５　参照】</t>
  </si>
  <si>
    <t>　学校と福祉をつなぐ専門家として、スクールソーシャルワーカー等を府内市町村に派遣し、子どもの生活環境に働きかけることにより問題行動等の未然防止、早期対応・解決を図る。</t>
  </si>
  <si>
    <t>　生徒指導上の課題を総合的に捉えた支援対策として、２４時間電話相談の実施、いじめの対応や不登校児童生徒に対する支援、命に関わる重篤な事象や学校だけでは対応が困難な事象に対する支援に取り組む。</t>
  </si>
  <si>
    <t>対策事業費</t>
  </si>
  <si>
    <t>　教科化に向け多様で効果的な指導方法の研究に取り組む。</t>
  </si>
  <si>
    <t>○小学校７校、中学校７校を実践推進校に指定し、事例集を活用した</t>
  </si>
  <si>
    <t xml:space="preserve">  多様で効果的な実践の推進</t>
  </si>
  <si>
    <t>帰国渡日児童生徒放課後</t>
  </si>
  <si>
    <t xml:space="preserve">　日本語指導が必要な児童生徒対象の放課後学習等を充実させることで、当該児童生徒の学力向上と学習意欲の向上を図る。 
</t>
  </si>
  <si>
    <t>学習支援事業費</t>
  </si>
  <si>
    <t>帰国渡日児童生徒受入体制</t>
  </si>
  <si>
    <t>　渡日して間もない外国籍児童生徒等が、日常の生活に必要な日本語を早期習得するとともに、授業において必要な日本語指導を受けられるよう、受入体制整備を充実させる。</t>
  </si>
  <si>
    <t>整備支援事業費</t>
  </si>
  <si>
    <t>　日本語指導が必要な外国籍生徒等が在籍する府立高等学校に対し、日本語・母語指導や生活適応指導等を行える教育サポーター等を派遣する。</t>
  </si>
  <si>
    <t>　小中学校等において、愛さつＯＳＡＫＡのロゴマークやのぼり等を活用したあいさつ運動を展開する。
　また、府立学校の児童生徒が行うボランティアや地域活動等に必要な物品等を支援するとともに、顕著な取組みを表彰する。</t>
  </si>
  <si>
    <t>○中之島図書館　資料収集、ビジネス支援室の運営、耐震改修基本
                設計、指定管理委託など</t>
  </si>
  <si>
    <t>○少年自然の家運営費</t>
  </si>
  <si>
    <t>○少年自然の家施設設備改修事業費</t>
  </si>
  <si>
    <t>　　　　　　　　　　　　　　　　　【４ページ主要事業３　参照】</t>
  </si>
  <si>
    <t>　子どもの体力向上の強化重点課題や推奨種目を定めるとともに、研究協議やイベント等の開催により、小学校の体力づくりへの取組みを推進する。</t>
  </si>
  <si>
    <t>○オリンピアンによるスポーツ教室（３０年８月予定）</t>
  </si>
  <si>
    <t>○ジャンプアップ大会（３０年１１月予定）</t>
  </si>
  <si>
    <t>○駅伝大会（３１年２月予定）</t>
  </si>
  <si>
    <t>　長期的・継続的な競技力の定着化を図り、本府スポーツのより一層の普及・振興を図る。　</t>
  </si>
  <si>
    <t>○一般競技の強化助成費　　（１９競技）　</t>
  </si>
  <si>
    <t>　住之江・平野・生野・東住吉・東淀川・西淀川・光陽の各支援学校</t>
  </si>
  <si>
    <t>　堺・だいせん高等・中央の各聴覚支援学校（２９校）</t>
  </si>
  <si>
    <t>　交野支援四條畷校（１校）</t>
  </si>
  <si>
    <t>○デリバリー給食実施　夜間定時制高等学校５校</t>
  </si>
  <si>
    <t>○府立富田林中学校給食調理業務委託（１校）</t>
  </si>
  <si>
    <t xml:space="preserve">  ・給食用食材の定期検査</t>
  </si>
  <si>
    <t>　教職員研修</t>
  </si>
  <si>
    <t>&lt;府教育センターで実施予定の研修&gt;</t>
  </si>
  <si>
    <t>総合研修　　　　　８０講座</t>
  </si>
  <si>
    <t>課題別研修　　　　６０講座</t>
  </si>
  <si>
    <t>授業力向上研修　　９０講座</t>
  </si>
  <si>
    <t>合　　計　　　　２３０講座</t>
  </si>
  <si>
    <t>&lt;各課で実施する研修&gt;</t>
  </si>
  <si>
    <t>　・初任者研修</t>
  </si>
  <si>
    <t>　・キャリアアップ支援研修</t>
  </si>
  <si>
    <t>○教員志望者及び合格者を対象とした事業の実施</t>
  </si>
  <si>
    <t>　　・大阪教志セミナーの実施</t>
  </si>
  <si>
    <t>　　・合格者対象セミナー（プレナビ）の実施</t>
  </si>
  <si>
    <t>　　・教員チャレンジテストの実施（平成２６年度～）</t>
  </si>
  <si>
    <t>　改正教育公務員特例法に基づき、「指導が不適切である」教諭等への認定及び指導改善研修など具体的な対応を実施するとともに、地公法、地教行法に基づき、教職員の意欲・資質能力の一層の向上と学校の活性化をめざして、教職員の評価・育成システムを実施する。</t>
  </si>
  <si>
    <t>28当初</t>
  </si>
  <si>
    <t>29（給与＋報酬(学校医含む)）</t>
  </si>
  <si>
    <t>(大阪市派遣職員負担金)</t>
  </si>
  <si>
    <t>(旅費(部活動除く))</t>
  </si>
  <si>
    <t>30（給与）</t>
  </si>
  <si>
    <t>　　　　　　　１７，４２３人 　（＋１３４人）</t>
  </si>
  <si>
    <t>　　　　　　　１０，０９５人   （▲１７８人）</t>
  </si>
  <si>
    <t>府立中学校　  　　　　１７人   （＋３人）</t>
  </si>
  <si>
    <t>高等学校　    　９，５４９人 　（▲２８６人）</t>
  </si>
  <si>
    <t>部長内示ベース</t>
  </si>
  <si>
    <t>特別支援学校　  ５，５２２人   （▲６６人）　　　　</t>
  </si>
  <si>
    <t xml:space="preserve">   計      　 ４２，６０６人　 （▲３９３人）　　　</t>
  </si>
  <si>
    <t>H29最終</t>
  </si>
  <si>
    <t>H30(課長内示)</t>
  </si>
  <si>
    <t>H30(部長後調整)</t>
  </si>
  <si>
    <t>　小学校（義務教育学校の前期課程を含む）
        　　１～２年生３５人、３〜６年生４０人
　　　　　　（支援学級 障がい種別ごとに８人）</t>
  </si>
  <si>
    <t>○カリキュラムNAVｉプラザの運営</t>
  </si>
  <si>
    <t>　学校図書館を「学習情報センター」として情報通信機器を設置する（高等学校）とともに、児童生徒がインターネットで情報収集ができるよう校内や教育センターと各学校とのネットワーク網の運用を行う。</t>
  </si>
  <si>
    <t>　平成２６～２９年度に再構築した学校情報ネット―ワークについて、新システムでの安定的な運用を行う。</t>
  </si>
  <si>
    <t>再構築事業費</t>
  </si>
  <si>
    <t>　教員の時間外勤務を軽減することを目的に、部活動の指導や大会への引率を行う部活動指導員を府立学校にモデル的に配置する。
　また、国の補助金事業を活用することにより、部活動指導員を中学校に配置する市町村に対して補助を行う。
　　　　　　　　　　　　　　　 　【８ページ主要事業７　参照】</t>
  </si>
  <si>
    <t xml:space="preserve">　老朽化した府立学校施設の改修を計画的に行い、良好な教育環境を提供する。
○エレベータ改修工事　支援学校４校
○昇降機安全対策費 　 高等学校３１校３２基
○空調更新実施設計　　　　など
</t>
  </si>
  <si>
    <t>⇒支援のみ更新未だ</t>
  </si>
  <si>
    <t>　老朽化した高等学校の１系統のトイレの全面改修を行い、早期に学習環境の改善を図る。
○改修工事計画　２０１７（平成２９年度）～２０１９年度
○改修対象校　１０７校</t>
  </si>
  <si>
    <t>○耐震大規模改造事業</t>
  </si>
  <si>
    <t>　耐震困難校舎の建替に伴う工事費・現校舎撤去費　</t>
  </si>
  <si>
    <t>○非構造部材の耐震化対策</t>
  </si>
  <si>
    <t>　武道場の天井等の対策工事・設計</t>
  </si>
  <si>
    <t>　夏季休業期間を中心に府立高等学校において行われている多様な取り組みの教育効果を高めるとともに、さらなる教育環境の向上を図るため､普通教室等に導入した空調機により、快適な学習空間を提供する。</t>
  </si>
  <si>
    <t>　契約期間　２９年度～３０年度（当初１５年度～２８年度）</t>
  </si>
  <si>
    <t>　※設備更新準備として平成２９年度から２年間の契約延長を行う。</t>
  </si>
  <si>
    <t>○高等学校　１３６校（H29 138校）</t>
  </si>
  <si>
    <t xml:space="preserve">　吹付アスベストが存在する府立高校について、生徒・教職員の安全を図るべく、校舎に使用されている吹付けアスベストの囲い込み等対策工事の再度実施に向けて、2018（平成30）年度は2019年度工事の実施設計を行う。
</t>
  </si>
  <si>
    <t>臨海スポーツセンター</t>
  </si>
  <si>
    <t>　府立臨海スポーツセンターにおいて各種改修工事を行う。
○３０年度　アイススケートリンク改修工事実施</t>
  </si>
  <si>
    <t>耐震等改修事業費</t>
  </si>
  <si>
    <t>　　　　　　　　　　　　　　　　　【９ページ主要事業８　参照】　</t>
  </si>
  <si>
    <t>〔全日制〕（平成28年度以降の入学生）</t>
  </si>
  <si>
    <t>　・標準授業料　58万円</t>
  </si>
  <si>
    <t>　　 250万円未満　⇒283,000円（保護者負担 0円）</t>
  </si>
  <si>
    <t>　　 350万円未満　⇒342,400円（保護者負担 0円）</t>
  </si>
  <si>
    <t>　　 590万円未満　⇒401,800円（保護者負担 0円）</t>
  </si>
  <si>
    <t>　　 800万円未満　⇒261,200円（保護者負担200千円）</t>
  </si>
  <si>
    <t>　　 800万円未満（多子世帯）</t>
  </si>
  <si>
    <t>　　　　　　　　　⇒361,200円（保護者負担100千円）</t>
  </si>
  <si>
    <t>　　 910万円未満（多子世帯）</t>
  </si>
  <si>
    <t>　　　　　　　　　⇒261,200円（保護者負担200千円）</t>
  </si>
  <si>
    <t>○交付年額　100,000円　　対象者数　3,451人（見込み）</t>
  </si>
  <si>
    <t>49,046</t>
  </si>
  <si>
    <t xml:space="preserve">   一般助成  184,888円  （H29　184,888円）</t>
  </si>
  <si>
    <t>　　　　　　  13,500円  （H29　 13,500円）</t>
  </si>
  <si>
    <t xml:space="preserve">   一般助成 　55,400円  （H29   55,400円）</t>
  </si>
  <si>
    <t>　　　　　　   4,000円  （H29    4,000円）</t>
  </si>
  <si>
    <t xml:space="preserve">                    　　総額 1,071,336千円</t>
  </si>
  <si>
    <t>　　　　　　　　　　　　総額 456,544千円</t>
  </si>
  <si>
    <t xml:space="preserve">              　　　 127園　　40,500千円</t>
  </si>
  <si>
    <t>○３～５歳児　１号認定　31,460人（見込み）</t>
  </si>
  <si>
    <t>○運営補助金　　　　総額682,756千円</t>
  </si>
  <si>
    <t>報酬・通勤加算
(学校医含む)</t>
    <rPh sb="3" eb="5">
      <t>ツウキン</t>
    </rPh>
    <rPh sb="5" eb="7">
      <t>カサン</t>
    </rPh>
    <phoneticPr fontId="17"/>
  </si>
  <si>
    <t>学力向上基盤づくり
調査研究事業費</t>
    <rPh sb="0" eb="2">
      <t>ガクリョク</t>
    </rPh>
    <rPh sb="2" eb="4">
      <t>コウジョウ</t>
    </rPh>
    <rPh sb="4" eb="6">
      <t>キバン</t>
    </rPh>
    <rPh sb="10" eb="12">
      <t>チョウサ</t>
    </rPh>
    <rPh sb="12" eb="14">
      <t>ケンキュウ</t>
    </rPh>
    <rPh sb="14" eb="17">
      <t>ジギョウヒ</t>
    </rPh>
    <phoneticPr fontId="17"/>
  </si>
  <si>
    <t>―</t>
    <phoneticPr fontId="17"/>
  </si>
  <si>
    <t>学校図書館活性化
調査研究事業費</t>
    <rPh sb="0" eb="2">
      <t>ガッコウ</t>
    </rPh>
    <rPh sb="2" eb="5">
      <t>トショカン</t>
    </rPh>
    <rPh sb="5" eb="8">
      <t>カッセイカ</t>
    </rPh>
    <rPh sb="9" eb="11">
      <t>チョウサ</t>
    </rPh>
    <rPh sb="11" eb="13">
      <t>ケンキュウ</t>
    </rPh>
    <rPh sb="13" eb="16">
      <t>ジギョウヒ</t>
    </rPh>
    <phoneticPr fontId="17"/>
  </si>
  <si>
    <t>　本に親しむ活動や学校図書館を活用した授業等を行うことを通して言語能力を育成し、子どもたちの学力を向上させるための調査研究を行う。</t>
    <rPh sb="1" eb="2">
      <t>ホン</t>
    </rPh>
    <rPh sb="3" eb="4">
      <t>シタ</t>
    </rPh>
    <rPh sb="6" eb="8">
      <t>カツドウ</t>
    </rPh>
    <rPh sb="9" eb="11">
      <t>ガッコウ</t>
    </rPh>
    <rPh sb="11" eb="14">
      <t>トショカン</t>
    </rPh>
    <rPh sb="15" eb="17">
      <t>カツヨウ</t>
    </rPh>
    <rPh sb="19" eb="21">
      <t>ジュギョウ</t>
    </rPh>
    <rPh sb="21" eb="22">
      <t>トウ</t>
    </rPh>
    <rPh sb="23" eb="24">
      <t>オコナ</t>
    </rPh>
    <rPh sb="28" eb="29">
      <t>トオ</t>
    </rPh>
    <rPh sb="31" eb="33">
      <t>ゲンゴ</t>
    </rPh>
    <rPh sb="33" eb="35">
      <t>ノウリョク</t>
    </rPh>
    <rPh sb="36" eb="38">
      <t>イクセイ</t>
    </rPh>
    <rPh sb="40" eb="41">
      <t>コ</t>
    </rPh>
    <rPh sb="46" eb="48">
      <t>ガクリョク</t>
    </rPh>
    <rPh sb="49" eb="51">
      <t>コウジョウ</t>
    </rPh>
    <rPh sb="57" eb="59">
      <t>チョウサ</t>
    </rPh>
    <rPh sb="59" eb="61">
      <t>ケンキュウ</t>
    </rPh>
    <rPh sb="62" eb="63">
      <t>オコナ</t>
    </rPh>
    <phoneticPr fontId="17"/>
  </si>
  <si>
    <t>夜間中学設置促進・</t>
    <rPh sb="0" eb="2">
      <t>ヤカン</t>
    </rPh>
    <rPh sb="2" eb="4">
      <t>チュウガク</t>
    </rPh>
    <rPh sb="4" eb="6">
      <t>セッチ</t>
    </rPh>
    <rPh sb="6" eb="8">
      <t>ソクシン</t>
    </rPh>
    <phoneticPr fontId="17"/>
  </si>
  <si>
    <t>充実事業費</t>
    <rPh sb="0" eb="2">
      <t>ジュウジツ</t>
    </rPh>
    <rPh sb="2" eb="5">
      <t>ジギョウヒ</t>
    </rPh>
    <phoneticPr fontId="17"/>
  </si>
  <si>
    <t>　教育相談体制の充実により、いじめ、暴力行為、不登校等、生徒指導上の課題に対する早期発見・早期対応、再発防止を図る。</t>
    <rPh sb="1" eb="3">
      <t>キョウイク</t>
    </rPh>
    <rPh sb="3" eb="5">
      <t>ソウダン</t>
    </rPh>
    <rPh sb="5" eb="7">
      <t>タイセイ</t>
    </rPh>
    <rPh sb="8" eb="10">
      <t>ジュウジツ</t>
    </rPh>
    <rPh sb="18" eb="20">
      <t>ボウリョク</t>
    </rPh>
    <rPh sb="20" eb="22">
      <t>コウイ</t>
    </rPh>
    <rPh sb="23" eb="26">
      <t>フトウコウ</t>
    </rPh>
    <rPh sb="26" eb="27">
      <t>トウ</t>
    </rPh>
    <rPh sb="28" eb="30">
      <t>セイト</t>
    </rPh>
    <rPh sb="30" eb="32">
      <t>シドウ</t>
    </rPh>
    <rPh sb="32" eb="33">
      <t>ジョウ</t>
    </rPh>
    <rPh sb="34" eb="36">
      <t>カダイ</t>
    </rPh>
    <rPh sb="37" eb="38">
      <t>タイ</t>
    </rPh>
    <rPh sb="40" eb="42">
      <t>ソウキ</t>
    </rPh>
    <rPh sb="42" eb="44">
      <t>ハッケン</t>
    </rPh>
    <rPh sb="45" eb="47">
      <t>ソウキ</t>
    </rPh>
    <rPh sb="47" eb="49">
      <t>タイオウ</t>
    </rPh>
    <rPh sb="50" eb="52">
      <t>サイハツ</t>
    </rPh>
    <rPh sb="52" eb="54">
      <t>ボウシ</t>
    </rPh>
    <rPh sb="55" eb="56">
      <t>ハカ</t>
    </rPh>
    <phoneticPr fontId="17"/>
  </si>
  <si>
    <t>部長ﾄｰﾀﾙ</t>
    <rPh sb="0" eb="2">
      <t>ブチョウ</t>
    </rPh>
    <phoneticPr fontId="17"/>
  </si>
  <si>
    <t>（一部再掲）</t>
    <rPh sb="1" eb="3">
      <t>イチブ</t>
    </rPh>
    <rPh sb="3" eb="5">
      <t>サイケイ</t>
    </rPh>
    <phoneticPr fontId="17"/>
  </si>
  <si>
    <t>いじめ対策支援事業費</t>
    <phoneticPr fontId="17"/>
  </si>
  <si>
    <t>○外国人英語指導員の配置〔ＮＥＴ〕　７９名</t>
  </si>
  <si>
    <t>○共生推進校　１０校</t>
  </si>
  <si>
    <t>　　緑風冠、金剛、東住吉、今宮）</t>
  </si>
  <si>
    <t>○一般競技の強化助成費　　（２２競技）　</t>
  </si>
  <si>
    <t xml:space="preserve">  ・府立学校給食用老朽備品の更新、給食調理場の改修</t>
  </si>
  <si>
    <t>　夜間中学についての広報を充実させ、就学機会の一層の確保を図る。</t>
    <rPh sb="1" eb="3">
      <t>ヤカン</t>
    </rPh>
    <rPh sb="3" eb="5">
      <t>チュウガク</t>
    </rPh>
    <rPh sb="10" eb="12">
      <t>コウホウ</t>
    </rPh>
    <rPh sb="13" eb="15">
      <t>ジュウジツ</t>
    </rPh>
    <rPh sb="18" eb="20">
      <t>シュウガク</t>
    </rPh>
    <rPh sb="20" eb="22">
      <t>キカイ</t>
    </rPh>
    <rPh sb="23" eb="25">
      <t>イッソウ</t>
    </rPh>
    <rPh sb="26" eb="28">
      <t>カクホ</t>
    </rPh>
    <rPh sb="29" eb="30">
      <t>ハカ</t>
    </rPh>
    <phoneticPr fontId="17"/>
  </si>
  <si>
    <t>教育庁ハートフル
オフィス推進事業費</t>
    <phoneticPr fontId="17"/>
  </si>
  <si>
    <t>府立高等学校キャリア
教育体制整備事業費</t>
    <phoneticPr fontId="17"/>
  </si>
  <si>
    <t>　府立の社会教育施設の管理運営、設備改修等を行う。
○少年自然の家運営費及び施設設備改修費</t>
    <phoneticPr fontId="17"/>
  </si>
  <si>
    <t>○中央図書館　　資料収集、国際児童文学館の運営、設備改修、
                指定管理委託など</t>
    <phoneticPr fontId="17"/>
  </si>
  <si>
    <t>○中之島図書館　資料収集、ビジネス支援室の運営
　　　　　　　　指定管理委託など</t>
    <phoneticPr fontId="17"/>
  </si>
  <si>
    <t>　　　　　　　　　　　　　　　【２ページ主要事業１　参照】</t>
    <phoneticPr fontId="17"/>
  </si>
  <si>
    <t>　知的障がいのある府立高校、支援学校高等部の卒業生を教育庁ハートフルオフィス（教育センターに設置）で雇用し、約２年間の就労支援を実施し、就業へつなげる。</t>
    <rPh sb="68" eb="70">
      <t>シュウギョウ</t>
    </rPh>
    <phoneticPr fontId="17"/>
  </si>
  <si>
    <t>　府立学校におけるいじめ重大事態に対する迅速かつ適切な対応のための支援等を行う。</t>
    <rPh sb="35" eb="36">
      <t>トウ</t>
    </rPh>
    <phoneticPr fontId="17"/>
  </si>
  <si>
    <t>社会参画力育成指導実践研究推進事業費</t>
    <rPh sb="0" eb="2">
      <t>シャカイ</t>
    </rPh>
    <rPh sb="2" eb="4">
      <t>サンカク</t>
    </rPh>
    <rPh sb="4" eb="5">
      <t>リョク</t>
    </rPh>
    <rPh sb="5" eb="7">
      <t>イクセイ</t>
    </rPh>
    <rPh sb="7" eb="9">
      <t>シドウ</t>
    </rPh>
    <rPh sb="9" eb="11">
      <t>ジッセン</t>
    </rPh>
    <rPh sb="11" eb="13">
      <t>ケンキュウ</t>
    </rPh>
    <rPh sb="13" eb="15">
      <t>スイシン</t>
    </rPh>
    <rPh sb="15" eb="17">
      <t>ジギョウ</t>
    </rPh>
    <rPh sb="17" eb="18">
      <t>ヒ</t>
    </rPh>
    <phoneticPr fontId="17"/>
  </si>
  <si>
    <t>（Ｒ３）</t>
    <phoneticPr fontId="17"/>
  </si>
  <si>
    <t>市町村医療的ケア等</t>
    <rPh sb="8" eb="9">
      <t>トウ</t>
    </rPh>
    <phoneticPr fontId="17"/>
  </si>
  <si>
    <t>教育総合相談事業費</t>
    <rPh sb="0" eb="2">
      <t>キョウイク</t>
    </rPh>
    <rPh sb="2" eb="4">
      <t>ソウゴウ</t>
    </rPh>
    <rPh sb="4" eb="6">
      <t>ソウダン</t>
    </rPh>
    <rPh sb="6" eb="9">
      <t>ジギョウヒ</t>
    </rPh>
    <phoneticPr fontId="17"/>
  </si>
  <si>
    <t>（R3）</t>
    <phoneticPr fontId="17"/>
  </si>
  <si>
    <t>摘　　　　　　　　　　　要</t>
    <phoneticPr fontId="17"/>
  </si>
  <si>
    <t>○外国人英語講師の派遣〔Ｔ-ＮＥＴ〕 ５２校</t>
    <phoneticPr fontId="17"/>
  </si>
  <si>
    <t xml:space="preserve">                    　　総額 　988,624千円</t>
    <phoneticPr fontId="17"/>
  </si>
  <si>
    <t xml:space="preserve">              　　　 127園　　  40,500千円</t>
    <phoneticPr fontId="17"/>
  </si>
  <si>
    <t>Ｒ３当初</t>
    <phoneticPr fontId="17"/>
  </si>
  <si>
    <t>給与+報酬・通勤加算(学校医含む)</t>
    <rPh sb="6" eb="8">
      <t>ツウキン</t>
    </rPh>
    <rPh sb="8" eb="10">
      <t>カサン</t>
    </rPh>
    <phoneticPr fontId="17"/>
  </si>
  <si>
    <t>31当初</t>
    <phoneticPr fontId="17"/>
  </si>
  <si>
    <t>※1/5時点では課長内示ベース</t>
    <rPh sb="4" eb="6">
      <t>ジテン</t>
    </rPh>
    <rPh sb="8" eb="10">
      <t>カチョウ</t>
    </rPh>
    <rPh sb="10" eb="12">
      <t>ナイジ</t>
    </rPh>
    <phoneticPr fontId="17"/>
  </si>
  <si>
    <t>≪新規≫</t>
    <rPh sb="1" eb="3">
      <t>シンキ</t>
    </rPh>
    <phoneticPr fontId="17"/>
  </si>
  <si>
    <t>　地域の具体的な課題の解決に取り組んだり、社会を構成する自立した主体となるために必要な知識について理解を深め、社会的な課題について探求したりするなど、実社会における課題の解決に取り組む実践研究を行う。</t>
    <rPh sb="1" eb="3">
      <t>チイキ</t>
    </rPh>
    <rPh sb="4" eb="7">
      <t>グタイテキ</t>
    </rPh>
    <rPh sb="8" eb="10">
      <t>カダイ</t>
    </rPh>
    <rPh sb="11" eb="13">
      <t>カイケツ</t>
    </rPh>
    <rPh sb="14" eb="15">
      <t>ト</t>
    </rPh>
    <rPh sb="16" eb="17">
      <t>ク</t>
    </rPh>
    <rPh sb="21" eb="23">
      <t>シャカイ</t>
    </rPh>
    <rPh sb="24" eb="26">
      <t>コウセイ</t>
    </rPh>
    <rPh sb="28" eb="30">
      <t>ジリツ</t>
    </rPh>
    <rPh sb="32" eb="34">
      <t>シュタイ</t>
    </rPh>
    <rPh sb="40" eb="42">
      <t>ヒツヨウ</t>
    </rPh>
    <rPh sb="43" eb="45">
      <t>チシキ</t>
    </rPh>
    <rPh sb="49" eb="51">
      <t>リカイ</t>
    </rPh>
    <rPh sb="52" eb="53">
      <t>フカ</t>
    </rPh>
    <rPh sb="55" eb="58">
      <t>シャカイテキ</t>
    </rPh>
    <rPh sb="59" eb="61">
      <t>カダイ</t>
    </rPh>
    <rPh sb="65" eb="67">
      <t>タンキュウ</t>
    </rPh>
    <rPh sb="75" eb="76">
      <t>ジツ</t>
    </rPh>
    <rPh sb="76" eb="78">
      <t>シャカイ</t>
    </rPh>
    <rPh sb="82" eb="84">
      <t>カダイ</t>
    </rPh>
    <rPh sb="85" eb="87">
      <t>カイケツ</t>
    </rPh>
    <rPh sb="88" eb="89">
      <t>ト</t>
    </rPh>
    <rPh sb="90" eb="91">
      <t>ク</t>
    </rPh>
    <rPh sb="92" eb="94">
      <t>ジッセン</t>
    </rPh>
    <rPh sb="94" eb="96">
      <t>ケンキュウ</t>
    </rPh>
    <rPh sb="97" eb="98">
      <t>オコナ</t>
    </rPh>
    <phoneticPr fontId="17"/>
  </si>
  <si>
    <t>大阪市立高等学校
一元化関連事業費</t>
    <rPh sb="0" eb="2">
      <t>オオサカ</t>
    </rPh>
    <rPh sb="2" eb="4">
      <t>イチリツ</t>
    </rPh>
    <rPh sb="4" eb="6">
      <t>コウトウ</t>
    </rPh>
    <rPh sb="6" eb="8">
      <t>ガッコウ</t>
    </rPh>
    <rPh sb="9" eb="12">
      <t>イチゲンカ</t>
    </rPh>
    <rPh sb="12" eb="14">
      <t>カンレン</t>
    </rPh>
    <rPh sb="14" eb="17">
      <t>ジギョウヒ</t>
    </rPh>
    <phoneticPr fontId="17"/>
  </si>
  <si>
    <t>　いじめを含む様々な不安や悩みをもつ子どもが相談しやすい環境を整えるため、ＳＮＳを活用した相談を実施する。</t>
    <rPh sb="5" eb="6">
      <t>フク</t>
    </rPh>
    <rPh sb="7" eb="9">
      <t>サマザマ</t>
    </rPh>
    <rPh sb="10" eb="12">
      <t>フアン</t>
    </rPh>
    <rPh sb="13" eb="14">
      <t>ナヤ</t>
    </rPh>
    <rPh sb="18" eb="19">
      <t>コ</t>
    </rPh>
    <rPh sb="22" eb="24">
      <t>ソウダン</t>
    </rPh>
    <rPh sb="28" eb="30">
      <t>カンキョウ</t>
    </rPh>
    <rPh sb="31" eb="32">
      <t>トトノ</t>
    </rPh>
    <rPh sb="41" eb="43">
      <t>カツヨウ</t>
    </rPh>
    <rPh sb="45" eb="47">
      <t>ソウダン</t>
    </rPh>
    <rPh sb="48" eb="50">
      <t>ジッシ</t>
    </rPh>
    <phoneticPr fontId="17"/>
  </si>
  <si>
    <t>【一人当たりの補助単価】※単価は仮単価</t>
    <phoneticPr fontId="17"/>
  </si>
  <si>
    <t>○看護師の配置</t>
    <phoneticPr fontId="17"/>
  </si>
  <si>
    <t>知的障がい支援学校
新校整備事業費</t>
    <phoneticPr fontId="17"/>
  </si>
  <si>
    <t>【学習支援員】</t>
    <rPh sb="1" eb="3">
      <t>ガクシュウ</t>
    </rPh>
    <rPh sb="3" eb="5">
      <t>シエン</t>
    </rPh>
    <rPh sb="5" eb="6">
      <t>イン</t>
    </rPh>
    <phoneticPr fontId="17"/>
  </si>
  <si>
    <t>書庫改修</t>
    <rPh sb="0" eb="2">
      <t>ショコ</t>
    </rPh>
    <rPh sb="2" eb="4">
      <t>カイシュウ</t>
    </rPh>
    <phoneticPr fontId="17"/>
  </si>
  <si>
    <t>　住之江・平野・生野・東住吉・東淀川・西淀川・光陽・新校２校</t>
    <rPh sb="26" eb="27">
      <t>シン</t>
    </rPh>
    <rPh sb="27" eb="28">
      <t>コウ</t>
    </rPh>
    <rPh sb="29" eb="30">
      <t>コウ</t>
    </rPh>
    <phoneticPr fontId="17"/>
  </si>
  <si>
    <t>府立博物館管理運営・改修費</t>
    <rPh sb="10" eb="12">
      <t>カイシュウ</t>
    </rPh>
    <rPh sb="12" eb="13">
      <t>ヒ</t>
    </rPh>
    <phoneticPr fontId="17"/>
  </si>
  <si>
    <t>　府立の博物館の管理運営・改修を行う。</t>
    <rPh sb="13" eb="15">
      <t>カイシュウ</t>
    </rPh>
    <phoneticPr fontId="17"/>
  </si>
  <si>
    <t>　　医療的ケアの必要な児童生徒をはじめとする、障がいのある児童生徒が、地域の学校へ安心して就学・通学することができるために、府がハード・ソフトの両面からサポートすることにより、各市町村における支援教育体制づくりを促進し、より一層「インクルーシブ教育システム構築」を推進する。</t>
    <phoneticPr fontId="17"/>
  </si>
  <si>
    <t xml:space="preserve">　学校におけるいじめ重大事態や児童虐待等の深刻な事案への迅速かつ適切な対応及びその未然防止に向けた市町村の支援体制を構築する。
</t>
    <rPh sb="21" eb="23">
      <t>シンコク</t>
    </rPh>
    <phoneticPr fontId="17"/>
  </si>
  <si>
    <t>　グローバルリーダーズハイスクールにおいて、知識を基盤とするこれからのグローバル社会をリードする人材を育成するとともに、地域の拠点校として、周辺校における人材育成を支援する。また、各校が実施する特色ある取組みを支援することに加え、外部有識者による評価を行う。</t>
    <rPh sb="60" eb="62">
      <t>チイキ</t>
    </rPh>
    <rPh sb="63" eb="65">
      <t>キョテン</t>
    </rPh>
    <rPh sb="65" eb="66">
      <t>コウ</t>
    </rPh>
    <rPh sb="70" eb="72">
      <t>シュウヘン</t>
    </rPh>
    <rPh sb="72" eb="73">
      <t>コウ</t>
    </rPh>
    <rPh sb="77" eb="79">
      <t>ジンザイ</t>
    </rPh>
    <rPh sb="79" eb="81">
      <t>イクセイ</t>
    </rPh>
    <rPh sb="82" eb="84">
      <t>シエン</t>
    </rPh>
    <rPh sb="112" eb="113">
      <t>クワ</t>
    </rPh>
    <phoneticPr fontId="17"/>
  </si>
  <si>
    <t>　将来の大阪の産業を担う技術者として農業高校や工科高校の生徒を育成するために、老朽化により精度が低下した設備や安全性の確保が困難な設備の更新や、企業等との連携による技術・技能研修を実施する。</t>
    <rPh sb="23" eb="25">
      <t>コウカ</t>
    </rPh>
    <rPh sb="25" eb="27">
      <t>コウコウ</t>
    </rPh>
    <phoneticPr fontId="17"/>
  </si>
  <si>
    <t>支援</t>
    <rPh sb="0" eb="2">
      <t>シエン</t>
    </rPh>
    <phoneticPr fontId="17"/>
  </si>
  <si>
    <t>教職</t>
    <rPh sb="0" eb="2">
      <t>キョウショク</t>
    </rPh>
    <phoneticPr fontId="17"/>
  </si>
  <si>
    <t>SSS</t>
    <phoneticPr fontId="17"/>
  </si>
  <si>
    <t>学習支援員</t>
    <rPh sb="0" eb="5">
      <t>ガクシュウシエンイン</t>
    </rPh>
    <phoneticPr fontId="17"/>
  </si>
  <si>
    <t>（既存のSSS）</t>
    <rPh sb="1" eb="3">
      <t>キゾン</t>
    </rPh>
    <phoneticPr fontId="17"/>
  </si>
  <si>
    <t>校長･教諭</t>
    <phoneticPr fontId="17"/>
  </si>
  <si>
    <t>　小・中学校等において、愛さつＯＳＡＫＡのロゴマークやのぼり等を活用したあいさつ運動を展開する。
　また、府立学校の児童生徒が行うボランティアや地域活動等に必要な物品等を支援するとともに、優秀な取組みを表彰する。</t>
    <rPh sb="94" eb="96">
      <t>ユウシュウ</t>
    </rPh>
    <phoneticPr fontId="17"/>
  </si>
  <si>
    <t>　府内児童一人ひとりがすべての教育活動の基盤となる言語能力、読解力、目標に向かって頑張る力等、生涯にわたる学力を着実につけるため、公立小学校５・６年生を対象とした学力テスト・アンケートを実施する。</t>
    <phoneticPr fontId="17"/>
  </si>
  <si>
    <t xml:space="preserve"> 【 】内は、岸和田市立高校の数値で内数</t>
    <rPh sb="10" eb="12">
      <t>イチリツ</t>
    </rPh>
    <phoneticPr fontId="17"/>
  </si>
  <si>
    <t>　　　　　　　　　　　　　　　【４ページ主要事業３　参照】</t>
    <phoneticPr fontId="17"/>
  </si>
  <si>
    <t>　　　　　　　　　　　　　　　【５ページ主要事業４　参照】</t>
    <phoneticPr fontId="17"/>
  </si>
  <si>
    <t>　　　　　　　　　　　　　　　【６ページ主要事業５　参照】</t>
    <phoneticPr fontId="17"/>
  </si>
  <si>
    <t>　　　　　　　　　　　　　　　【７ページ主要事業６　参照】</t>
    <phoneticPr fontId="17"/>
  </si>
  <si>
    <t xml:space="preserve">　スクールカウンセラー（臨床心理士等）を全公立中学校に配置し、児童生徒の心のケアや保護者等の悩みの相談、教職員への助言・援助等を行うとともに、学校教育相談体制の一層の充実をめざす。
　加えて、コロナ禍により、府内小学校において一層増加、深刻化する児童・保護者からの相談や教職員からの支援要請に対応するため、スクールカウンセラーが小学校での活動に専念できる時間を確保し、小学校における専門家と協働した教育相談体制の構築をめざす。
</t>
    <phoneticPr fontId="17"/>
  </si>
  <si>
    <t>令和４年度　 事 業 概 要（教育庁）</t>
    <phoneticPr fontId="17"/>
  </si>
  <si>
    <t>R4財務部長内示額
R4知事復活要求額
(R3当初予算額)</t>
    <phoneticPr fontId="17"/>
  </si>
  <si>
    <t>（Ｒ４）</t>
    <phoneticPr fontId="17"/>
  </si>
  <si>
    <t>（Ｒ３）</t>
    <phoneticPr fontId="17"/>
  </si>
  <si>
    <t>―</t>
    <phoneticPr fontId="17"/>
  </si>
  <si>
    <t>（R4）</t>
    <phoneticPr fontId="17"/>
  </si>
  <si>
    <t>家庭教育支援モデル事業費</t>
    <rPh sb="4" eb="6">
      <t>シエン</t>
    </rPh>
    <phoneticPr fontId="17"/>
  </si>
  <si>
    <t>○文化財調査事務所運営費及び施設設備改修事業費</t>
    <rPh sb="1" eb="9">
      <t>ブンカザイチョウサジムショ</t>
    </rPh>
    <rPh sb="9" eb="12">
      <t>ウンエイヒ</t>
    </rPh>
    <rPh sb="12" eb="13">
      <t>オヨ</t>
    </rPh>
    <rPh sb="14" eb="18">
      <t>シセツセツビ</t>
    </rPh>
    <rPh sb="18" eb="23">
      <t>カイシュウジギョウヒ</t>
    </rPh>
    <phoneticPr fontId="17"/>
  </si>
  <si>
    <t>　文化財調査事務所等の管理運営・改修等を行う。</t>
    <rPh sb="16" eb="18">
      <t>カイシュウ</t>
    </rPh>
    <phoneticPr fontId="17"/>
  </si>
  <si>
    <t>文化財調査事務所運営費</t>
    <rPh sb="8" eb="11">
      <t>ウンエイヒ</t>
    </rPh>
    <phoneticPr fontId="17"/>
  </si>
  <si>
    <t>　小学校（義務教育学校の前期課程を含む）
        　　１～３年生３５人、４～６年生４０人
　　　　　　（支援学級 障がい種別ごとに８人）</t>
    <phoneticPr fontId="17"/>
  </si>
  <si>
    <t>市立高等学校(府費負担)　　　　　１４人 　（±０人）</t>
    <rPh sb="0" eb="2">
      <t>イチリツ</t>
    </rPh>
    <rPh sb="2" eb="4">
      <t>コウトウ</t>
    </rPh>
    <rPh sb="4" eb="6">
      <t>ガッコウ</t>
    </rPh>
    <rPh sb="7" eb="8">
      <t>フ</t>
    </rPh>
    <rPh sb="8" eb="9">
      <t>ヒ</t>
    </rPh>
    <rPh sb="9" eb="11">
      <t>フタン</t>
    </rPh>
    <rPh sb="19" eb="20">
      <t>ニン</t>
    </rPh>
    <rPh sb="25" eb="26">
      <t>ニン</t>
    </rPh>
    <phoneticPr fontId="17"/>
  </si>
  <si>
    <t>府立支援学校　 　　　　　 ５，５１３人   （＋２４人）　　　　</t>
    <rPh sb="0" eb="2">
      <t>フリツ</t>
    </rPh>
    <rPh sb="19" eb="20">
      <t>ニン</t>
    </rPh>
    <rPh sb="27" eb="28">
      <t>ニン</t>
    </rPh>
    <phoneticPr fontId="17"/>
  </si>
  <si>
    <r>
      <t>○中之島図書館(非重要文化財部分)の耐震改修の実施</t>
    </r>
    <r>
      <rPr>
        <sz val="10"/>
        <rFont val="ＭＳ ゴシック"/>
        <family val="3"/>
        <charset val="128"/>
      </rPr>
      <t>(書庫棟の改築等)</t>
    </r>
    <r>
      <rPr>
        <sz val="12"/>
        <rFont val="ＭＳ ゴシック"/>
        <family val="3"/>
        <charset val="128"/>
      </rPr>
      <t xml:space="preserve">
　・R3年度から工事着手（Ⅰ期工事中：R3年6月頃～R4年9月頃）</t>
    </r>
    <phoneticPr fontId="17"/>
  </si>
  <si>
    <t>1.体育館床改修</t>
    <rPh sb="2" eb="5">
      <t>タイイクカン</t>
    </rPh>
    <rPh sb="5" eb="6">
      <t>ユカ</t>
    </rPh>
    <rPh sb="6" eb="8">
      <t>カイシュウ</t>
    </rPh>
    <phoneticPr fontId="17"/>
  </si>
  <si>
    <t>設計2校　工事3校</t>
    <rPh sb="0" eb="2">
      <t>セッケイ</t>
    </rPh>
    <rPh sb="3" eb="4">
      <t>コウ</t>
    </rPh>
    <phoneticPr fontId="17"/>
  </si>
  <si>
    <t>2.プール改修</t>
    <rPh sb="5" eb="7">
      <t>カイシュウ</t>
    </rPh>
    <phoneticPr fontId="17"/>
  </si>
  <si>
    <t>設計7校　工事6校</t>
    <rPh sb="0" eb="2">
      <t>セッケイ</t>
    </rPh>
    <rPh sb="3" eb="4">
      <t>コウ</t>
    </rPh>
    <rPh sb="5" eb="7">
      <t>コウジ</t>
    </rPh>
    <rPh sb="8" eb="9">
      <t>コウ</t>
    </rPh>
    <phoneticPr fontId="17"/>
  </si>
  <si>
    <t>設計2校</t>
    <rPh sb="0" eb="2">
      <t>セッケイ</t>
    </rPh>
    <rPh sb="3" eb="4">
      <t>コウ</t>
    </rPh>
    <phoneticPr fontId="17"/>
  </si>
  <si>
    <t>3.ガス埋設管改修</t>
    <rPh sb="4" eb="7">
      <t>マイセツカン</t>
    </rPh>
    <phoneticPr fontId="17"/>
  </si>
  <si>
    <t>工事1校</t>
    <rPh sb="0" eb="2">
      <t>コウジ</t>
    </rPh>
    <rPh sb="3" eb="4">
      <t>コウ</t>
    </rPh>
    <phoneticPr fontId="17"/>
  </si>
  <si>
    <t>4.体育館照明</t>
    <rPh sb="2" eb="5">
      <t>タイイクカン</t>
    </rPh>
    <rPh sb="5" eb="7">
      <t>ショウメイ</t>
    </rPh>
    <phoneticPr fontId="17"/>
  </si>
  <si>
    <t>5.非常用照明器具改修</t>
    <rPh sb="2" eb="5">
      <t>ヒジョウヨウ</t>
    </rPh>
    <rPh sb="5" eb="7">
      <t>ショウメイ</t>
    </rPh>
    <rPh sb="7" eb="11">
      <t>キグカイシュウ</t>
    </rPh>
    <phoneticPr fontId="17"/>
  </si>
  <si>
    <t>工事11校</t>
    <rPh sb="0" eb="2">
      <t>コウジ</t>
    </rPh>
    <rPh sb="4" eb="5">
      <t>コウ</t>
    </rPh>
    <phoneticPr fontId="17"/>
  </si>
  <si>
    <t>○プール改修　　高等学校１３校、支援学校２校　　等</t>
    <rPh sb="4" eb="6">
      <t>カイシュウ</t>
    </rPh>
    <rPh sb="8" eb="10">
      <t>コウトウ</t>
    </rPh>
    <rPh sb="14" eb="15">
      <t>コウ</t>
    </rPh>
    <rPh sb="16" eb="18">
      <t>シエン</t>
    </rPh>
    <rPh sb="18" eb="20">
      <t>ガッコウ</t>
    </rPh>
    <rPh sb="21" eb="22">
      <t>コウ</t>
    </rPh>
    <rPh sb="24" eb="25">
      <t>ナド</t>
    </rPh>
    <phoneticPr fontId="17"/>
  </si>
  <si>
    <t>工事 25校</t>
    <phoneticPr fontId="17"/>
  </si>
  <si>
    <t>工事 ７校･設計のみ ４校</t>
    <phoneticPr fontId="17"/>
  </si>
  <si>
    <t>設計 5校・工事 1校
設計・工事 1校</t>
    <rPh sb="4" eb="5">
      <t>コウ</t>
    </rPh>
    <rPh sb="6" eb="8">
      <t>コウジ</t>
    </rPh>
    <rPh sb="10" eb="11">
      <t>コウ</t>
    </rPh>
    <rPh sb="12" eb="14">
      <t>セッケイ</t>
    </rPh>
    <rPh sb="15" eb="17">
      <t>コウジ</t>
    </rPh>
    <rPh sb="19" eb="20">
      <t>コウ</t>
    </rPh>
    <phoneticPr fontId="17"/>
  </si>
  <si>
    <t>設計 4校 工事 1校</t>
    <rPh sb="6" eb="8">
      <t>コウジ</t>
    </rPh>
    <rPh sb="10" eb="11">
      <t>コウ</t>
    </rPh>
    <phoneticPr fontId="17"/>
  </si>
  <si>
    <t>設計 ５校</t>
    <phoneticPr fontId="17"/>
  </si>
  <si>
    <t>工事 ６校</t>
    <phoneticPr fontId="17"/>
  </si>
  <si>
    <t>受変電等電気設備改修</t>
    <phoneticPr fontId="17"/>
  </si>
  <si>
    <t>　府立学校の熱中症対策として、体育館に空調設備を整備し、教育環境の改善を図るとともに、暑さ指数計を体育館やグラウンドの入り口等に設置し、部活動指針と併せて活用することで、事故を未然に防ぎ、学校教育活動の安全性を確保する。
○設置計画　２０１９（Ｒ１）年度～２０２３年度（Ｒ５）
○対象校　　１７０校（高等学校１３２校、支援学校３８校）
〇２０２２（Ｒ４）年度設置校　高等学校２８校
　　　　　　　　　　　　　　  支援学校１３校</t>
    <phoneticPr fontId="17"/>
  </si>
  <si>
    <t>　夏季休業期間を中心に府立高等学校において行われている多様な取組みの教育効果を高めるとともに、さらなる教育環境の改善を図るため､普通教室等に導入した空調機を更新する。
○契約手法　一括業務委託方式
　契約期間　２０１９（Ｈ３１）～２０４２年度（Ｒ２４）</t>
    <phoneticPr fontId="17"/>
  </si>
  <si>
    <t>○高等学校　１３２校（R3： 132校）</t>
    <phoneticPr fontId="17"/>
  </si>
  <si>
    <t>　「進学フェア」を開催し、中学３年生やその保護者に府立学校の魅力をアピールするとともに、令和５年度入学者選抜制度について説明を行う。</t>
    <phoneticPr fontId="17"/>
  </si>
  <si>
    <t>ヤングケアラー支援体制
強化事業費</t>
    <rPh sb="7" eb="11">
      <t>シエンタイセイ</t>
    </rPh>
    <rPh sb="12" eb="14">
      <t>キョウカ</t>
    </rPh>
    <rPh sb="14" eb="17">
      <t>ジギョウヒ</t>
    </rPh>
    <phoneticPr fontId="17"/>
  </si>
  <si>
    <t>　堺・だいせん高等・中央・生野の各聴覚支援学校（３３校）</t>
    <rPh sb="13" eb="15">
      <t>イクノ</t>
    </rPh>
    <phoneticPr fontId="17"/>
  </si>
  <si>
    <t>○デリバリー給食実施　夜間定時制高等学校（２校）</t>
    <phoneticPr fontId="17"/>
  </si>
  <si>
    <t>R4当初より学校名は削除（入札価格が推測されるため）</t>
    <rPh sb="2" eb="4">
      <t>トウショ</t>
    </rPh>
    <rPh sb="6" eb="9">
      <t>ガッコウメイ</t>
    </rPh>
    <rPh sb="10" eb="12">
      <t>サクジョ</t>
    </rPh>
    <rPh sb="13" eb="15">
      <t>ニュウサツ</t>
    </rPh>
    <rPh sb="15" eb="17">
      <t>カカク</t>
    </rPh>
    <rPh sb="18" eb="20">
      <t>スイソク</t>
    </rPh>
    <phoneticPr fontId="17"/>
  </si>
  <si>
    <t>　府立支援学校（３３校）</t>
    <rPh sb="1" eb="3">
      <t>フリツ</t>
    </rPh>
    <rPh sb="3" eb="5">
      <t>シエン</t>
    </rPh>
    <phoneticPr fontId="17"/>
  </si>
  <si>
    <t>　府内６９小学校・５５中学校を事業対象校（言語能力向上など府域共通の課題に取り組むモデル校を含む）に指定し、子どもたちに「学びに向かう力」を育み、「確かな学力」の定着を図る。
　　　　　　　　</t>
    <rPh sb="21" eb="25">
      <t>ゲンゴノウリョク</t>
    </rPh>
    <rPh sb="25" eb="27">
      <t>コウジョウ</t>
    </rPh>
    <rPh sb="29" eb="33">
      <t>フイキキョウツウ</t>
    </rPh>
    <rPh sb="34" eb="36">
      <t>カダイ</t>
    </rPh>
    <rPh sb="37" eb="38">
      <t>ト</t>
    </rPh>
    <rPh sb="39" eb="40">
      <t>ク</t>
    </rPh>
    <rPh sb="44" eb="45">
      <t>コウ</t>
    </rPh>
    <phoneticPr fontId="17"/>
  </si>
  <si>
    <t>　外国にルーツのある児童生徒と日本ルーツの児童生徒が互いの母文化にふれることで、ともにアイデンティティを育み、自己肯定感を高め、多文化共生のまちづくりの担い手となることをめざす。</t>
    <rPh sb="1" eb="3">
      <t>ガイコク</t>
    </rPh>
    <rPh sb="10" eb="14">
      <t>ジドウセイト</t>
    </rPh>
    <rPh sb="15" eb="17">
      <t>ニホン</t>
    </rPh>
    <rPh sb="21" eb="25">
      <t>ジドウセイト</t>
    </rPh>
    <rPh sb="26" eb="27">
      <t>タガ</t>
    </rPh>
    <rPh sb="29" eb="32">
      <t>ボブンカ</t>
    </rPh>
    <rPh sb="52" eb="53">
      <t>ハグク</t>
    </rPh>
    <rPh sb="55" eb="60">
      <t>ジココウテイカン</t>
    </rPh>
    <rPh sb="61" eb="62">
      <t>タカ</t>
    </rPh>
    <rPh sb="64" eb="67">
      <t>タブンカ</t>
    </rPh>
    <rPh sb="67" eb="69">
      <t>キョウセイ</t>
    </rPh>
    <rPh sb="76" eb="77">
      <t>ニナ</t>
    </rPh>
    <rPh sb="78" eb="79">
      <t>テ</t>
    </rPh>
    <phoneticPr fontId="17"/>
  </si>
  <si>
    <t>　日本語指導が必要な児童生徒のうち、十分な日本語指導が受けられていない児童生徒が在籍する市町村及び学校への支援を行う。
○日本語指導が必要な児童生徒がオンラインで指導を受けることができる体制を整備
○夜間中学６校に日本語指導支援員を配置
○府域７地区に外国人児童生徒支援員を配置</t>
    <rPh sb="1" eb="4">
      <t>ニホンゴ</t>
    </rPh>
    <rPh sb="4" eb="6">
      <t>シドウ</t>
    </rPh>
    <rPh sb="7" eb="9">
      <t>ヒツヨウ</t>
    </rPh>
    <rPh sb="10" eb="14">
      <t>ジドウセイト</t>
    </rPh>
    <rPh sb="18" eb="20">
      <t>ジュウブン</t>
    </rPh>
    <rPh sb="21" eb="26">
      <t>ニホンゴシドウ</t>
    </rPh>
    <rPh sb="27" eb="28">
      <t>ウ</t>
    </rPh>
    <rPh sb="35" eb="39">
      <t>ジドウセイト</t>
    </rPh>
    <rPh sb="40" eb="42">
      <t>ザイセキ</t>
    </rPh>
    <rPh sb="44" eb="47">
      <t>シチョウソン</t>
    </rPh>
    <rPh sb="47" eb="48">
      <t>オヨ</t>
    </rPh>
    <rPh sb="49" eb="51">
      <t>ガッコウ</t>
    </rPh>
    <rPh sb="53" eb="55">
      <t>シエン</t>
    </rPh>
    <rPh sb="56" eb="57">
      <t>オコナ</t>
    </rPh>
    <rPh sb="61" eb="64">
      <t>ニホンゴ</t>
    </rPh>
    <rPh sb="64" eb="66">
      <t>シドウ</t>
    </rPh>
    <rPh sb="67" eb="69">
      <t>ヒツヨウ</t>
    </rPh>
    <rPh sb="70" eb="74">
      <t>ジドウセイト</t>
    </rPh>
    <rPh sb="81" eb="83">
      <t>シドウ</t>
    </rPh>
    <rPh sb="84" eb="85">
      <t>ウ</t>
    </rPh>
    <rPh sb="93" eb="95">
      <t>タイセイ</t>
    </rPh>
    <rPh sb="96" eb="98">
      <t>セイビ</t>
    </rPh>
    <phoneticPr fontId="17"/>
  </si>
  <si>
    <t>　「考え・議論する道徳」への質的転換に向けた授業改善及び学校全体での推進体制を構築するための研究等を行い、府内の各学校における道徳教育の充実を図る。</t>
    <rPh sb="2" eb="3">
      <t>カンガ</t>
    </rPh>
    <rPh sb="5" eb="7">
      <t>ギロン</t>
    </rPh>
    <rPh sb="9" eb="11">
      <t>ドウトク</t>
    </rPh>
    <rPh sb="14" eb="18">
      <t>シツテキテンカン</t>
    </rPh>
    <rPh sb="19" eb="20">
      <t>ム</t>
    </rPh>
    <rPh sb="22" eb="26">
      <t>ジュギョウカイゼン</t>
    </rPh>
    <rPh sb="26" eb="27">
      <t>オヨ</t>
    </rPh>
    <rPh sb="28" eb="32">
      <t>ガッコウゼンタイ</t>
    </rPh>
    <rPh sb="34" eb="38">
      <t>スイシンタイセイ</t>
    </rPh>
    <rPh sb="39" eb="41">
      <t>コウチク</t>
    </rPh>
    <rPh sb="46" eb="48">
      <t>ケンキュウ</t>
    </rPh>
    <rPh sb="48" eb="49">
      <t>ナド</t>
    </rPh>
    <rPh sb="50" eb="51">
      <t>オコナ</t>
    </rPh>
    <rPh sb="53" eb="55">
      <t>フナイ</t>
    </rPh>
    <rPh sb="56" eb="59">
      <t>カクガッコウ</t>
    </rPh>
    <rPh sb="63" eb="67">
      <t>ドウトクキョウイク</t>
    </rPh>
    <rPh sb="68" eb="70">
      <t>ジュウジツ</t>
    </rPh>
    <rPh sb="71" eb="72">
      <t>ハカ</t>
    </rPh>
    <phoneticPr fontId="17"/>
  </si>
  <si>
    <t>○小中１０校、義務教育学校１校を実践研究校に指定</t>
    <rPh sb="5" eb="6">
      <t>コウ</t>
    </rPh>
    <rPh sb="7" eb="13">
      <t>ギムキョウイクガッコウ</t>
    </rPh>
    <rPh sb="14" eb="15">
      <t>コウ</t>
    </rPh>
    <phoneticPr fontId="17"/>
  </si>
  <si>
    <t>○道徳教育担当指導主事研修会の開催</t>
    <rPh sb="11" eb="14">
      <t>ケンシュウカイ</t>
    </rPh>
    <phoneticPr fontId="17"/>
  </si>
  <si>
    <t xml:space="preserve">ＳＮＳ活用相談体制
整備事業費 </t>
    <rPh sb="3" eb="5">
      <t>カツヨウ</t>
    </rPh>
    <rPh sb="5" eb="7">
      <t>ソウダン</t>
    </rPh>
    <rPh sb="7" eb="9">
      <t>タイセイ</t>
    </rPh>
    <rPh sb="10" eb="12">
      <t>セイビ</t>
    </rPh>
    <rPh sb="12" eb="14">
      <t>ジギョウ</t>
    </rPh>
    <rPh sb="14" eb="15">
      <t>ヒ</t>
    </rPh>
    <phoneticPr fontId="17"/>
  </si>
  <si>
    <t>○ＳＮＳ活用相談体制整備（再掲）</t>
    <rPh sb="4" eb="6">
      <t>カツヨウ</t>
    </rPh>
    <rPh sb="6" eb="8">
      <t>ソウダン</t>
    </rPh>
    <rPh sb="8" eb="10">
      <t>タイセイ</t>
    </rPh>
    <rPh sb="10" eb="12">
      <t>セイビ</t>
    </rPh>
    <rPh sb="13" eb="15">
      <t>サイケイ</t>
    </rPh>
    <phoneticPr fontId="17"/>
  </si>
  <si>
    <t>市町村立学校スマート
スクール推進事業費</t>
    <rPh sb="0" eb="6">
      <t>シチョウソンリツガッコウ</t>
    </rPh>
    <rPh sb="15" eb="17">
      <t>スイシン</t>
    </rPh>
    <rPh sb="17" eb="20">
      <t>ジギョウヒ</t>
    </rPh>
    <phoneticPr fontId="17"/>
  </si>
  <si>
    <t>　ＧＩＧＡスクール構想における１人１台端末を効果的に活用した教育活動が円滑且つ効果的に実施できるよう、「大阪府ＧＩＧＡスクール運営支援センター」を開設し、市町村における端末等の安定的運用の実現と子どもたちの学びの保障に資する。</t>
    <rPh sb="9" eb="11">
      <t>コウソウ</t>
    </rPh>
    <rPh sb="16" eb="17">
      <t>ニン</t>
    </rPh>
    <rPh sb="18" eb="19">
      <t>ダイ</t>
    </rPh>
    <rPh sb="19" eb="21">
      <t>タンマツ</t>
    </rPh>
    <rPh sb="22" eb="25">
      <t>コウカテキ</t>
    </rPh>
    <rPh sb="26" eb="28">
      <t>カツヨウ</t>
    </rPh>
    <rPh sb="30" eb="34">
      <t>キョウイクカツドウ</t>
    </rPh>
    <rPh sb="35" eb="37">
      <t>エンカツ</t>
    </rPh>
    <rPh sb="37" eb="38">
      <t>カ</t>
    </rPh>
    <rPh sb="39" eb="42">
      <t>コウカテキ</t>
    </rPh>
    <rPh sb="43" eb="45">
      <t>ジッシ</t>
    </rPh>
    <rPh sb="52" eb="54">
      <t>オオサカ</t>
    </rPh>
    <rPh sb="54" eb="55">
      <t>フ</t>
    </rPh>
    <rPh sb="63" eb="65">
      <t>ウンエイ</t>
    </rPh>
    <rPh sb="65" eb="67">
      <t>シエン</t>
    </rPh>
    <rPh sb="73" eb="75">
      <t>カイセツ</t>
    </rPh>
    <rPh sb="77" eb="80">
      <t>シチョウソン</t>
    </rPh>
    <rPh sb="84" eb="86">
      <t>タンマツ</t>
    </rPh>
    <rPh sb="86" eb="87">
      <t>ナド</t>
    </rPh>
    <rPh sb="88" eb="93">
      <t>アンテイテキウンヨウ</t>
    </rPh>
    <rPh sb="94" eb="96">
      <t>ジツゲン</t>
    </rPh>
    <rPh sb="97" eb="98">
      <t>コ</t>
    </rPh>
    <rPh sb="103" eb="104">
      <t>マナ</t>
    </rPh>
    <rPh sb="106" eb="108">
      <t>ホショウ</t>
    </rPh>
    <rPh sb="109" eb="110">
      <t>シ</t>
    </rPh>
    <phoneticPr fontId="17"/>
  </si>
  <si>
    <t>※(支援)就学奨励(高等部)については、就学奨励費の当初予算額を高等部人数で按分
　R4予算額876,946千円×（高等部本科人数3,902人+高等部専攻科人数108人）÷支援学校人数9,834人
　人数はすべてR4年度の在籍生徒予測数（予算要求時）</t>
    <phoneticPr fontId="17"/>
  </si>
  <si>
    <t>○通学バス３３８台</t>
    <phoneticPr fontId="17"/>
  </si>
  <si>
    <t>〇府立支援学校
　府立支援学校に３密対策に伴う児童・生徒へ直接携わる業務（給食摂食・更衣・移動に伴う介助など）を支援する学習支援員を配置する。</t>
    <rPh sb="1" eb="3">
      <t>フリツ</t>
    </rPh>
    <rPh sb="3" eb="5">
      <t>シエン</t>
    </rPh>
    <rPh sb="5" eb="7">
      <t>ガッコウ</t>
    </rPh>
    <rPh sb="9" eb="11">
      <t>フリツ</t>
    </rPh>
    <rPh sb="11" eb="13">
      <t>シエン</t>
    </rPh>
    <rPh sb="13" eb="15">
      <t>ガッコウ</t>
    </rPh>
    <phoneticPr fontId="17"/>
  </si>
  <si>
    <t>　　　　　　　　　　　　総額   494,480千円</t>
    <phoneticPr fontId="17"/>
  </si>
  <si>
    <t>○子育て支援施設等利用給付費負担金　3,333,188千円</t>
    <phoneticPr fontId="17"/>
  </si>
  <si>
    <t>○実費徴収に係る補足給付事業　82,387千円</t>
    <phoneticPr fontId="17"/>
  </si>
  <si>
    <t>○運営補助金　　　　総額542,922千円</t>
    <phoneticPr fontId="17"/>
  </si>
  <si>
    <t>Ｒ４当初</t>
    <phoneticPr fontId="17"/>
  </si>
  <si>
    <t>府立高等学校  　　　　　　９，６９９人 　（＋１，００２人）</t>
    <rPh sb="0" eb="2">
      <t>フリツ</t>
    </rPh>
    <rPh sb="2" eb="4">
      <t>コウトウ</t>
    </rPh>
    <rPh sb="4" eb="6">
      <t>ガッコウ</t>
    </rPh>
    <rPh sb="19" eb="20">
      <t>ニン</t>
    </rPh>
    <rPh sb="29" eb="30">
      <t>ニン</t>
    </rPh>
    <phoneticPr fontId="17"/>
  </si>
  <si>
    <t>○府立博物館施設設備改修事業費</t>
    <phoneticPr fontId="17"/>
  </si>
  <si>
    <t>〇中央図書館の書庫改修工事基本設計（地下駐車場の書庫化）</t>
    <rPh sb="1" eb="6">
      <t>チュウオウトショカン</t>
    </rPh>
    <rPh sb="7" eb="9">
      <t>ショコ</t>
    </rPh>
    <rPh sb="9" eb="11">
      <t>カイシュウ</t>
    </rPh>
    <rPh sb="11" eb="13">
      <t>コウジ</t>
    </rPh>
    <rPh sb="13" eb="15">
      <t>キホン</t>
    </rPh>
    <rPh sb="15" eb="17">
      <t>セッケイ</t>
    </rPh>
    <rPh sb="18" eb="23">
      <t>チカチュウシャジョウ</t>
    </rPh>
    <rPh sb="24" eb="26">
      <t>ショコ</t>
    </rPh>
    <rPh sb="26" eb="27">
      <t>カ</t>
    </rPh>
    <phoneticPr fontId="17"/>
  </si>
  <si>
    <t>　課題別研修　　　　５８講座</t>
    <phoneticPr fontId="17"/>
  </si>
  <si>
    <t>　総合研修　　　　　７４講座</t>
    <phoneticPr fontId="17"/>
  </si>
  <si>
    <t>　授業力向上研修　　６４講座</t>
    <phoneticPr fontId="17"/>
  </si>
  <si>
    <t>　合　計　　　　　１９６講座</t>
    <phoneticPr fontId="17"/>
  </si>
  <si>
    <t>R3当初</t>
  </si>
  <si>
    <t>R4部長後調整</t>
  </si>
  <si>
    <t>府立中学校　　　　　　　　　　　３６人   （＋１４人）</t>
  </si>
  <si>
    <t>【スクールサポートスタッフ】
〇府立支援学校
　重症化リスクの高い基礎疾患を持つ児童生徒への更なる衛生管理を実施するため、また、マスク着用や人との適切な距離を保つことが難しい児童生徒に対して、衛生管理に留意しつつ子どもの安全を確保するため、府立支援学校にスクールサポートスタッフ（補助員）を配置する。
〇市町村（小・中学校）・府立中学校（水都国際を除く）
　校内の清掃・消毒作業等の感染症対策や教員の業務補助のために、公立小・中学校において、スクールサポートスタッフを配置する市町村（政令市を除く）への補助等を行う。</t>
    <rPh sb="16" eb="18">
      <t>フリツ</t>
    </rPh>
    <rPh sb="18" eb="20">
      <t>シエン</t>
    </rPh>
    <rPh sb="20" eb="22">
      <t>ガッコウ</t>
    </rPh>
    <rPh sb="152" eb="155">
      <t>シチョウソン</t>
    </rPh>
    <rPh sb="156" eb="157">
      <t>ショウ</t>
    </rPh>
    <rPh sb="158" eb="161">
      <t>チュウガッコウ</t>
    </rPh>
    <rPh sb="163" eb="165">
      <t>フリツ</t>
    </rPh>
    <rPh sb="165" eb="168">
      <t>チュウガッコウ</t>
    </rPh>
    <rPh sb="169" eb="171">
      <t>スイト</t>
    </rPh>
    <rPh sb="171" eb="173">
      <t>コクサイ</t>
    </rPh>
    <rPh sb="174" eb="175">
      <t>ノゾ</t>
    </rPh>
    <rPh sb="179" eb="181">
      <t>コウナイ</t>
    </rPh>
    <rPh sb="182" eb="184">
      <t>セイソウ</t>
    </rPh>
    <rPh sb="185" eb="187">
      <t>ショウドク</t>
    </rPh>
    <rPh sb="187" eb="189">
      <t>サギョウ</t>
    </rPh>
    <rPh sb="189" eb="190">
      <t>トウ</t>
    </rPh>
    <rPh sb="191" eb="194">
      <t>カンセンショウ</t>
    </rPh>
    <rPh sb="194" eb="196">
      <t>タイサク</t>
    </rPh>
    <rPh sb="197" eb="199">
      <t>キョウイン</t>
    </rPh>
    <rPh sb="200" eb="202">
      <t>ギョウム</t>
    </rPh>
    <rPh sb="202" eb="204">
      <t>ホジョ</t>
    </rPh>
    <rPh sb="253" eb="254">
      <t>トウ</t>
    </rPh>
    <rPh sb="255" eb="256">
      <t>オコナ</t>
    </rPh>
    <phoneticPr fontId="17"/>
  </si>
  <si>
    <t>１．定数の状況　（人数は条例定数（対前年比）・水都国際は除く）</t>
    <rPh sb="23" eb="25">
      <t>スイト</t>
    </rPh>
    <rPh sb="25" eb="27">
      <t>コクサイ</t>
    </rPh>
    <rPh sb="28" eb="29">
      <t>ノゾ</t>
    </rPh>
    <phoneticPr fontId="17"/>
  </si>
  <si>
    <t>※（　）内は、府立富田林中学校、旧市立咲くやこの花中学校の数値で内数</t>
    <rPh sb="16" eb="17">
      <t>キュウ</t>
    </rPh>
    <rPh sb="17" eb="19">
      <t>イチリツ</t>
    </rPh>
    <rPh sb="19" eb="20">
      <t>サ</t>
    </rPh>
    <rPh sb="24" eb="25">
      <t>ハナ</t>
    </rPh>
    <rPh sb="25" eb="28">
      <t>チュウガッコウ</t>
    </rPh>
    <phoneticPr fontId="17"/>
  </si>
  <si>
    <t>　府立学校において、医療的ケアが必要なために通学バスを利用できない等の理由により通学が困難な児童生徒の学習機会の保障を図る。
〇府立学校２１校１４０人程度</t>
    <phoneticPr fontId="17"/>
  </si>
  <si>
    <t>　府立支援学校のリーディングスタッフ（府立支援学校教員）が十分に活動できるように非常勤講師を配置する。</t>
    <phoneticPr fontId="17"/>
  </si>
  <si>
    <t>○自立支援推進校　１１校</t>
    <phoneticPr fontId="17"/>
  </si>
  <si>
    <t>　　堺東、貝塚、桜宮、東淀工業）</t>
    <rPh sb="8" eb="10">
      <t>サクラノミヤ</t>
    </rPh>
    <rPh sb="11" eb="15">
      <t>ヒガシヨドコウギョウ</t>
    </rPh>
    <phoneticPr fontId="17"/>
  </si>
  <si>
    <r>
      <rPr>
        <sz val="11"/>
        <rFont val="ＭＳ ゴシック"/>
        <family val="3"/>
        <charset val="128"/>
      </rPr>
      <t>スクールサポートスタッフ</t>
    </r>
    <r>
      <rPr>
        <sz val="12"/>
        <rFont val="ＭＳ ゴシック"/>
        <family val="3"/>
        <charset val="128"/>
      </rPr>
      <t xml:space="preserve">
及び学習支援員
配置事業費</t>
    </r>
    <rPh sb="13" eb="14">
      <t>オヨ</t>
    </rPh>
    <rPh sb="15" eb="17">
      <t>ガクシュウ</t>
    </rPh>
    <rPh sb="17" eb="19">
      <t>シエン</t>
    </rPh>
    <rPh sb="19" eb="20">
      <t>イン</t>
    </rPh>
    <rPh sb="21" eb="23">
      <t>ハイチ</t>
    </rPh>
    <rPh sb="23" eb="25">
      <t>ジギョウ</t>
    </rPh>
    <rPh sb="25" eb="26">
      <t>ヒ</t>
    </rPh>
    <phoneticPr fontId="17"/>
  </si>
  <si>
    <t xml:space="preserve">　生徒の学力状況を把握、分析・検証することにより、学習内容の着実な理解と教育活動（指導・評価）の改善・充実を図るとともに、府内における調査書の評定の公平性を担保することを目的として、公立中学生を対象とした学力テスト・アンケートを実施する。
</t>
    <phoneticPr fontId="17"/>
  </si>
  <si>
    <t>スクール・エンパワーメント</t>
    <phoneticPr fontId="17"/>
  </si>
  <si>
    <t>　言語能力・情報活用能力等の向上を目的とした効果的な取組みについて調査研究し、その成果を普及することで学力向上の基盤づくりを行う。</t>
    <rPh sb="1" eb="3">
      <t>ゲンゴ</t>
    </rPh>
    <rPh sb="3" eb="5">
      <t>ノウリョク</t>
    </rPh>
    <rPh sb="6" eb="8">
      <t>ジョウホウ</t>
    </rPh>
    <rPh sb="8" eb="10">
      <t>カツヨウ</t>
    </rPh>
    <rPh sb="10" eb="12">
      <t>ノウリョク</t>
    </rPh>
    <rPh sb="12" eb="13">
      <t>トウ</t>
    </rPh>
    <rPh sb="14" eb="16">
      <t>コウジョウ</t>
    </rPh>
    <rPh sb="17" eb="19">
      <t>モクテキ</t>
    </rPh>
    <rPh sb="22" eb="24">
      <t>コウカ</t>
    </rPh>
    <rPh sb="24" eb="25">
      <t>テキ</t>
    </rPh>
    <rPh sb="26" eb="28">
      <t>トリク</t>
    </rPh>
    <rPh sb="33" eb="35">
      <t>チョウサ</t>
    </rPh>
    <rPh sb="35" eb="37">
      <t>ケンキュウ</t>
    </rPh>
    <rPh sb="41" eb="43">
      <t>セイカ</t>
    </rPh>
    <rPh sb="44" eb="46">
      <t>フキュウ</t>
    </rPh>
    <rPh sb="51" eb="53">
      <t>ガクリョク</t>
    </rPh>
    <rPh sb="53" eb="55">
      <t>コウジョウ</t>
    </rPh>
    <rPh sb="56" eb="58">
      <t>キバン</t>
    </rPh>
    <rPh sb="62" eb="63">
      <t>オコナ</t>
    </rPh>
    <phoneticPr fontId="17"/>
  </si>
  <si>
    <t>≪新規≫</t>
    <rPh sb="1" eb="3">
      <t>シンキ</t>
    </rPh>
    <phoneticPr fontId="17"/>
  </si>
  <si>
    <t>　学校と福祉をつなぐ専門家として、スクールソーシャルワーカーを市町村が主体的に各中学校区に１名週１回配置できるよう補助を行う。
　また、スクールソーシャルワーカースーパーバイザーを府内市町村に派遣する。</t>
    <phoneticPr fontId="17"/>
  </si>
  <si>
    <t>≪一部新規≫</t>
    <rPh sb="1" eb="3">
      <t>イチブ</t>
    </rPh>
    <rPh sb="3" eb="5">
      <t>シンキ</t>
    </rPh>
    <phoneticPr fontId="17"/>
  </si>
  <si>
    <t>(一部、大阪教育ゆめ基金活用)</t>
    <phoneticPr fontId="17"/>
  </si>
  <si>
    <t>小中学校における
日本語指導推進事業費</t>
    <rPh sb="0" eb="2">
      <t>ショウチュウ</t>
    </rPh>
    <rPh sb="2" eb="4">
      <t>ガッコウ</t>
    </rPh>
    <phoneticPr fontId="17"/>
  </si>
  <si>
    <t>　子育てに関する課題や不安等を抱え、地域から孤立しがちな家庭等への、地域人材からなる「家庭教育支援チーム」による訪問型等の支援の充実を図る。
○大阪府の取組み
　・事業全体に係る総合調整、委託市町村への指導・助言
　・取組成果の普及・啓発
　・家庭教育支援チーム員の育成
○委託市町村の取組み（1市町村）
　・子育てに関する課題や不安等を抱え地域から孤立しがちな
　　家庭等へ、地域の実情に応じて、訪問型を含む家庭教育支援を
　　実施
　・家庭教育支援チーム員への研修や、保護者支援の新たな取組の
　　実施、保健・福祉部局など関係機関等との連携により、
　　家庭教育支援チームの活動の充実と支援モデルの構築を図る</t>
    <rPh sb="1" eb="3">
      <t>コソダ</t>
    </rPh>
    <rPh sb="5" eb="6">
      <t>カン</t>
    </rPh>
    <rPh sb="8" eb="10">
      <t>カダイ</t>
    </rPh>
    <rPh sb="11" eb="13">
      <t>フアン</t>
    </rPh>
    <rPh sb="13" eb="14">
      <t>ナド</t>
    </rPh>
    <rPh sb="15" eb="16">
      <t>カカ</t>
    </rPh>
    <rPh sb="18" eb="20">
      <t>チイキ</t>
    </rPh>
    <rPh sb="22" eb="24">
      <t>コリツ</t>
    </rPh>
    <rPh sb="28" eb="30">
      <t>カテイ</t>
    </rPh>
    <rPh sb="30" eb="31">
      <t>ナド</t>
    </rPh>
    <rPh sb="34" eb="36">
      <t>チイキ</t>
    </rPh>
    <rPh sb="36" eb="38">
      <t>ジンザイ</t>
    </rPh>
    <rPh sb="43" eb="45">
      <t>カテイ</t>
    </rPh>
    <rPh sb="45" eb="47">
      <t>キョウイク</t>
    </rPh>
    <rPh sb="47" eb="49">
      <t>シエン</t>
    </rPh>
    <rPh sb="56" eb="59">
      <t>ホウモンガタ</t>
    </rPh>
    <rPh sb="59" eb="60">
      <t>ナド</t>
    </rPh>
    <rPh sb="61" eb="63">
      <t>シエン</t>
    </rPh>
    <rPh sb="64" eb="66">
      <t>ジュウジツ</t>
    </rPh>
    <rPh sb="67" eb="68">
      <t>ハカ</t>
    </rPh>
    <rPh sb="149" eb="152">
      <t>シチョウソン</t>
    </rPh>
    <phoneticPr fontId="17"/>
  </si>
  <si>
    <t>○体育館床改修　高等学校５校</t>
    <rPh sb="1" eb="4">
      <t>タイイクカン</t>
    </rPh>
    <rPh sb="4" eb="7">
      <t>ユカカイシュウ</t>
    </rPh>
    <phoneticPr fontId="17"/>
  </si>
  <si>
    <t>設計 １校</t>
    <phoneticPr fontId="17"/>
  </si>
  <si>
    <t xml:space="preserve">   一般助成  194,178円  （Ｒ３）　194,178円</t>
    <phoneticPr fontId="17"/>
  </si>
  <si>
    <t>　　　　　　  13,500円  （Ｒ３）　 13,500円</t>
    <phoneticPr fontId="17"/>
  </si>
  <si>
    <t xml:space="preserve">   一般助成 　58,200円  （Ｒ３）　 58,200円</t>
    <phoneticPr fontId="17"/>
  </si>
  <si>
    <t>　　　　　　   4,000円  （Ｒ３）    4,000円</t>
    <phoneticPr fontId="17"/>
  </si>
  <si>
    <t>　真に支援が必要な低所得者世帯の者に対して、質の高い教育を実施する私立専門学校における修学の支援を行い、その修学に係る経済的負担を軽減する。
○対象校　141校
○対象者　住民税非課税世帯及びこれに準する世帯の生徒</t>
    <phoneticPr fontId="17"/>
  </si>
  <si>
    <t>　府内小学３・４年生に対し、ICT機器を活用した悉皆の体力テストを令和５年度より実施し、子どもの運動に対する意識を改善し、体力向上を図る。また、東京2020大会の開催を受け、その成果を活用したイベント等の開催により、小学校の体力づくりへの取組みを推進する。</t>
    <phoneticPr fontId="17"/>
  </si>
  <si>
    <r>
      <t xml:space="preserve">　府立高等学校の再編整備を推進する。
○工科高校の改編
　工科高校のさらなる魅力づくり、ＰＢＬ(※)の導入等による教育内容の充実、大学や企業等との連携の深化等に向けた取組み、実習時の安全性確保のため工科高校の老朽化した施設・設備の継続的・計画的な更新を行う。また、大阪の産業基盤を支える人材を育成する観点から、工科高校への理解を深め、ものづくりへの興味を高めることを目的に新たな魅力を伝える取組みを行うとともに、実践的な技術・技能を学ぶため生産現場等で学ぶ機会を設ける。
</t>
    </r>
    <r>
      <rPr>
        <sz val="11"/>
        <rFont val="ＭＳ ゴシック"/>
        <family val="3"/>
        <charset val="128"/>
      </rPr>
      <t>（※ＰＢＬ…課題解決型学習。自ら設定した課題又は与えられた課題を解決していく過程で様々な能力を育成する学習）</t>
    </r>
    <r>
      <rPr>
        <sz val="12"/>
        <rFont val="ＭＳ ゴシック"/>
        <family val="3"/>
        <charset val="128"/>
      </rPr>
      <t xml:space="preserve">
○多部制単位制・通信制の改編
　多部制単位制Ⅰ・Ⅱ部の大阪わかば高校及び桃谷高校（通信制課程）の教育環境を整備する。
〇機能統合による再編整備
　再編整備対象校の特色ある取組みを他校に継承・発展させるため、特色ある科目及び教育活動を通じた外部連携などを充実させるため、実習室等の整備を行う。</t>
    </r>
    <r>
      <rPr>
        <sz val="12"/>
        <color rgb="FFFF0000"/>
        <rFont val="ＭＳ ゴシック"/>
        <family val="3"/>
        <charset val="128"/>
      </rPr>
      <t xml:space="preserve">
</t>
    </r>
    <r>
      <rPr>
        <sz val="12"/>
        <rFont val="ＭＳ ゴシック"/>
        <family val="3"/>
        <charset val="128"/>
      </rPr>
      <t>○エンパワメントスクールの運営
　「学び直し」「わかる授業」を徹底するための教育環境の整備、社会人基礎力を身に付けるための授業「エンパワメントタイム」の実施、生徒支援を充実するための外部専門人材の配置等を行う。
○国際関係学科の改編
　</t>
    </r>
    <r>
      <rPr>
        <sz val="12"/>
        <rFont val="ＭＳ ゴシック"/>
        <family val="3"/>
        <charset val="128"/>
      </rPr>
      <t>豊かな国際感覚と優れた外国語運用能力を身に付け、国際的に活躍できる人材を育成する取組みをさらに発展・深化させる。</t>
    </r>
    <rPh sb="206" eb="209">
      <t>ジッセンテキ</t>
    </rPh>
    <rPh sb="210" eb="212">
      <t>ギジュツ</t>
    </rPh>
    <rPh sb="213" eb="215">
      <t>ギノウ</t>
    </rPh>
    <rPh sb="216" eb="217">
      <t>マナ</t>
    </rPh>
    <rPh sb="220" eb="222">
      <t>セイサン</t>
    </rPh>
    <rPh sb="222" eb="224">
      <t>ゲンバ</t>
    </rPh>
    <rPh sb="224" eb="225">
      <t>トウ</t>
    </rPh>
    <rPh sb="226" eb="227">
      <t>マナ</t>
    </rPh>
    <rPh sb="228" eb="230">
      <t>キカイ</t>
    </rPh>
    <rPh sb="231" eb="232">
      <t>モウ</t>
    </rPh>
    <rPh sb="351" eb="353">
      <t>キノウ</t>
    </rPh>
    <rPh sb="353" eb="355">
      <t>トウゴウ</t>
    </rPh>
    <rPh sb="358" eb="360">
      <t>サイヘン</t>
    </rPh>
    <rPh sb="360" eb="362">
      <t>セイビ</t>
    </rPh>
    <rPh sb="364" eb="366">
      <t>サイヘン</t>
    </rPh>
    <rPh sb="366" eb="368">
      <t>セイビ</t>
    </rPh>
    <rPh sb="368" eb="371">
      <t>タイショウコウ</t>
    </rPh>
    <rPh sb="372" eb="374">
      <t>トクショク</t>
    </rPh>
    <rPh sb="376" eb="378">
      <t>トリク</t>
    </rPh>
    <rPh sb="380" eb="381">
      <t>ホカ</t>
    </rPh>
    <rPh sb="381" eb="382">
      <t>コウ</t>
    </rPh>
    <rPh sb="383" eb="385">
      <t>ケイショウ</t>
    </rPh>
    <rPh sb="386" eb="388">
      <t>ハッテン</t>
    </rPh>
    <rPh sb="394" eb="396">
      <t>トクショク</t>
    </rPh>
    <rPh sb="398" eb="400">
      <t>カモク</t>
    </rPh>
    <rPh sb="400" eb="401">
      <t>オヨ</t>
    </rPh>
    <rPh sb="402" eb="404">
      <t>キョウイク</t>
    </rPh>
    <rPh sb="404" eb="406">
      <t>カツドウ</t>
    </rPh>
    <rPh sb="407" eb="408">
      <t>ツウ</t>
    </rPh>
    <rPh sb="410" eb="412">
      <t>ガイブ</t>
    </rPh>
    <rPh sb="412" eb="414">
      <t>レンケイ</t>
    </rPh>
    <rPh sb="417" eb="419">
      <t>ジュウジツ</t>
    </rPh>
    <rPh sb="425" eb="427">
      <t>ジッシュウ</t>
    </rPh>
    <rPh sb="427" eb="428">
      <t>シツ</t>
    </rPh>
    <rPh sb="428" eb="429">
      <t>トウ</t>
    </rPh>
    <rPh sb="430" eb="432">
      <t>セイビ</t>
    </rPh>
    <rPh sb="433" eb="434">
      <t>オコナ</t>
    </rPh>
    <rPh sb="475" eb="477">
      <t>キョウイク</t>
    </rPh>
    <rPh sb="477" eb="479">
      <t>カンキョウ</t>
    </rPh>
    <rPh sb="480" eb="482">
      <t>セイビ</t>
    </rPh>
    <rPh sb="483" eb="486">
      <t>シャカイジン</t>
    </rPh>
    <rPh sb="486" eb="488">
      <t>キソ</t>
    </rPh>
    <rPh sb="488" eb="489">
      <t>リョク</t>
    </rPh>
    <rPh sb="490" eb="491">
      <t>ミ</t>
    </rPh>
    <rPh sb="492" eb="493">
      <t>ツ</t>
    </rPh>
    <rPh sb="498" eb="500">
      <t>ジュギョウ</t>
    </rPh>
    <rPh sb="513" eb="515">
      <t>ジッシ</t>
    </rPh>
    <rPh sb="528" eb="530">
      <t>ガイブ</t>
    </rPh>
    <rPh sb="544" eb="546">
      <t>コクサイ</t>
    </rPh>
    <rPh sb="546" eb="548">
      <t>カンケイ</t>
    </rPh>
    <rPh sb="548" eb="550">
      <t>ガッカ</t>
    </rPh>
    <rPh sb="551" eb="553">
      <t>カイヘン</t>
    </rPh>
    <rPh sb="555" eb="556">
      <t>ユタ</t>
    </rPh>
    <rPh sb="558" eb="560">
      <t>コクサイ</t>
    </rPh>
    <rPh sb="560" eb="562">
      <t>カンカク</t>
    </rPh>
    <rPh sb="563" eb="564">
      <t>スグ</t>
    </rPh>
    <rPh sb="566" eb="569">
      <t>ガイコクゴ</t>
    </rPh>
    <rPh sb="569" eb="571">
      <t>ウンヨウ</t>
    </rPh>
    <rPh sb="571" eb="573">
      <t>ノウリョク</t>
    </rPh>
    <rPh sb="574" eb="575">
      <t>ミ</t>
    </rPh>
    <rPh sb="576" eb="577">
      <t>ツ</t>
    </rPh>
    <rPh sb="579" eb="582">
      <t>コクサイテキ</t>
    </rPh>
    <rPh sb="583" eb="585">
      <t>カツヤク</t>
    </rPh>
    <rPh sb="588" eb="590">
      <t>ジンザイ</t>
    </rPh>
    <rPh sb="591" eb="593">
      <t>イクセイ</t>
    </rPh>
    <rPh sb="595" eb="597">
      <t>トリクミ</t>
    </rPh>
    <rPh sb="602" eb="604">
      <t>ハッテン</t>
    </rPh>
    <rPh sb="605" eb="607">
      <t>シンカ</t>
    </rPh>
    <phoneticPr fontId="17"/>
  </si>
  <si>
    <t>〇ICT活用による子どもの体力向上事業（小学３・４年生スポーツテスト）
・システム構築費等
・システム運用・保守・サーバー費【債務負担行為：令和５年度から令和７年度まで】
〇子ども元気アッププロジェクト事業
・めっちゃWAKUWAKUスポーツ教室（令和４年７月予定）
・オリンピアン等トップアスリートの市町村イベント派遣
　（令和４年６月～令和５年３月）
・駅伝大会（令和５年２月予定）</t>
    <phoneticPr fontId="17"/>
  </si>
  <si>
    <t>　ＩＣＴを活用した教育を実現するため、児童生徒１人１台の端末を整備するとともに、教員・児童生徒への支援等の充実を図る。
〇スマートスクール推進事業
○生徒１人１台端末整備事業
○学校情報ネットワーク事業
○学校情報ネットワーククラウド化事業
　　　　　　　　　　　　　　　　【２ページ主要事業１　参照】</t>
    <rPh sb="70" eb="72">
      <t>スイシン</t>
    </rPh>
    <rPh sb="72" eb="74">
      <t>ジギョウ</t>
    </rPh>
    <rPh sb="76" eb="78">
      <t>セイト</t>
    </rPh>
    <rPh sb="79" eb="80">
      <t>ヒト</t>
    </rPh>
    <rPh sb="81" eb="82">
      <t>ダイ</t>
    </rPh>
    <rPh sb="82" eb="84">
      <t>タンマツ</t>
    </rPh>
    <rPh sb="84" eb="86">
      <t>セイビ</t>
    </rPh>
    <rPh sb="86" eb="88">
      <t>ジギョウ</t>
    </rPh>
    <rPh sb="90" eb="92">
      <t>ガッコウ</t>
    </rPh>
    <rPh sb="92" eb="94">
      <t>ジョウホウ</t>
    </rPh>
    <rPh sb="100" eb="102">
      <t>ジギョウ</t>
    </rPh>
    <rPh sb="104" eb="106">
      <t>ガッコウ</t>
    </rPh>
    <rPh sb="106" eb="108">
      <t>ジョウホウ</t>
    </rPh>
    <rPh sb="118" eb="119">
      <t>カ</t>
    </rPh>
    <rPh sb="119" eb="121">
      <t>ジギョウ</t>
    </rPh>
    <phoneticPr fontId="17"/>
  </si>
  <si>
    <t>　　　　　　　　　　　　　　　【３ページ主要事業２　参照】</t>
    <phoneticPr fontId="17"/>
  </si>
  <si>
    <t>　　　　　　　　　　　　　　　【８ページ主要事業７　参照】</t>
    <phoneticPr fontId="17"/>
  </si>
  <si>
    <t>　　　　　　　　　　　　１７，８８５人 　（＋１８４人）</t>
    <phoneticPr fontId="17"/>
  </si>
  <si>
    <t>　　　　　　　　　　　　１０，２４６人   （＋５９人）</t>
    <phoneticPr fontId="17"/>
  </si>
  <si>
    <t xml:space="preserve">   　　計　　　      　 ４３，３９３人　 （＋１，２８３人）　　　</t>
    <rPh sb="5" eb="6">
      <t>ケイ</t>
    </rPh>
    <rPh sb="23" eb="24">
      <t>ニン</t>
    </rPh>
    <rPh sb="33" eb="34">
      <t>ニン</t>
    </rPh>
    <phoneticPr fontId="17"/>
  </si>
  <si>
    <t>R4部長内示</t>
    <rPh sb="2" eb="4">
      <t>ブチョウ</t>
    </rPh>
    <phoneticPr fontId="17"/>
  </si>
  <si>
    <t>部長内示</t>
    <rPh sb="0" eb="2">
      <t>ブチョウ</t>
    </rPh>
    <phoneticPr fontId="17"/>
  </si>
  <si>
    <t>部長内示</t>
    <rPh sb="0" eb="2">
      <t>ブチョウ</t>
    </rPh>
    <rPh sb="2" eb="4">
      <t>ナイジ</t>
    </rPh>
    <phoneticPr fontId="17"/>
  </si>
  <si>
    <t>「大阪市立の高等学校等移管計画」に基づき、令和４年４月に大阪府に移管される大阪市立の高等学校等の運営に必要となる予算を計上する。</t>
    <rPh sb="37" eb="41">
      <t>オオサカイチリツ</t>
    </rPh>
    <rPh sb="42" eb="46">
      <t>コウトウガッコウ</t>
    </rPh>
    <rPh sb="46" eb="47">
      <t>トウ</t>
    </rPh>
    <rPh sb="59" eb="61">
      <t>ケイジョウ</t>
    </rPh>
    <phoneticPr fontId="17"/>
  </si>
  <si>
    <t>　府立高校に在籍するヤングケアラーを適切な支援につなげるため、学校の相談体制構築や早期発見力の強化、学習支援等を実施。
　　　　　　　　　　　</t>
    <rPh sb="1" eb="2">
      <t>フ</t>
    </rPh>
    <rPh sb="3" eb="5">
      <t>コウコウ</t>
    </rPh>
    <rPh sb="6" eb="8">
      <t>ザイセキ</t>
    </rPh>
    <rPh sb="18" eb="20">
      <t>テキセツ</t>
    </rPh>
    <rPh sb="21" eb="23">
      <t>シエン</t>
    </rPh>
    <rPh sb="31" eb="33">
      <t>ガッコウ</t>
    </rPh>
    <rPh sb="34" eb="38">
      <t>ソウダンタイセイ</t>
    </rPh>
    <rPh sb="38" eb="40">
      <t>コウチク</t>
    </rPh>
    <rPh sb="41" eb="46">
      <t>ソウキハッケンリョク</t>
    </rPh>
    <rPh sb="47" eb="49">
      <t>キョウカ</t>
    </rPh>
    <phoneticPr fontId="17"/>
  </si>
  <si>
    <t xml:space="preserve">　老朽化した府立学校施設の改築・改修等を計画的に行い、良好な教育環境を提供する。
〇寝屋川高校改築基本計画策定
○空調機更新実施設計　　支援学校３校　　など
</t>
    <rPh sb="51" eb="53">
      <t>ケイカク</t>
    </rPh>
    <phoneticPr fontId="17"/>
  </si>
  <si>
    <t>　府立支援学校における知的障がいのある児童生徒の増加に対応するため、新たな支援学校の整備等による、教育環境のさらなる充実をめざす。</t>
    <phoneticPr fontId="17"/>
  </si>
  <si>
    <t>　「大阪府ファシリティマネジメント基本方針」及び「府立学校施設長寿命化整備方針に基づく事業実施計画（令和３年３月策定）」により、学校施設の長寿命化（築後70年以上）を推進し、維持・更新経費の軽減・平準化を図るため、劣化度調査の結果等を基に学校・棟単位で計画的な改修等を実施する。
〇対象校　　　高等学校３７校、支援学校２３校</t>
    <phoneticPr fontId="17"/>
  </si>
  <si>
    <t>　通級指導教室を府立高校に設置し、発達障がい等のある生徒に対し、学習上又は生活上の困難の改善・克服を目的とした指導を実施する。
○設置校
　柴島、松原、大手前（全）、岬</t>
    <phoneticPr fontId="17"/>
  </si>
  <si>
    <t>一般会計</t>
    <rPh sb="0" eb="2">
      <t>イッパン</t>
    </rPh>
    <rPh sb="2" eb="4">
      <t>カイケイ</t>
    </rPh>
    <phoneticPr fontId="17"/>
  </si>
  <si>
    <t>〔　一　般　会　計　〕</t>
    <rPh sb="2" eb="3">
      <t>イチ</t>
    </rPh>
    <rPh sb="4" eb="5">
      <t>パン</t>
    </rPh>
    <rPh sb="6" eb="7">
      <t>カイ</t>
    </rPh>
    <rPh sb="8" eb="9">
      <t>ケイ</t>
    </rPh>
    <phoneticPr fontId="17"/>
  </si>
  <si>
    <t>事業費</t>
    <rPh sb="0" eb="2">
      <t>ジギョウ</t>
    </rPh>
    <rPh sb="2" eb="3">
      <t>ヒ</t>
    </rPh>
    <phoneticPr fontId="17"/>
  </si>
  <si>
    <t>0</t>
    <phoneticPr fontId="17"/>
  </si>
  <si>
    <t>令和５年度　 事 業 概 要（教育庁）</t>
    <phoneticPr fontId="17"/>
  </si>
  <si>
    <t>R5財務部長内示額
R5知事復活要求額
(R4当初予算額)</t>
    <phoneticPr fontId="17"/>
  </si>
  <si>
    <t>＜①確かな学力の定着と学びの深化＞</t>
    <rPh sb="2" eb="3">
      <t>タシ</t>
    </rPh>
    <rPh sb="5" eb="7">
      <t>ガクリョク</t>
    </rPh>
    <rPh sb="8" eb="10">
      <t>テイチャク</t>
    </rPh>
    <rPh sb="11" eb="12">
      <t>マナ</t>
    </rPh>
    <rPh sb="14" eb="16">
      <t>シンカ</t>
    </rPh>
    <phoneticPr fontId="17"/>
  </si>
  <si>
    <t>　ＧＩＧＡスクール構想における１人１台端末を効果的に活用した教育活動が円滑且つ効果的に実施できるよう、「大阪府ＧＩＧＡスクール運営支援センター」を開設し、市町村における端末等の安定的運用の実現と子どもたちの学びの保障に資する。
　また、日常的・効果的に１人１台端末を活用した授業が府内全ての学校で実施できるようモデル校に担当教員を配置し、実践事例の収集・普及を行う。</t>
    <rPh sb="9" eb="11">
      <t>コウソウ</t>
    </rPh>
    <rPh sb="16" eb="17">
      <t>ニン</t>
    </rPh>
    <rPh sb="18" eb="19">
      <t>ダイ</t>
    </rPh>
    <rPh sb="19" eb="21">
      <t>タンマツ</t>
    </rPh>
    <rPh sb="22" eb="25">
      <t>コウカテキ</t>
    </rPh>
    <rPh sb="26" eb="28">
      <t>カツヨウ</t>
    </rPh>
    <rPh sb="30" eb="34">
      <t>キョウイクカツドウ</t>
    </rPh>
    <rPh sb="35" eb="37">
      <t>エンカツ</t>
    </rPh>
    <rPh sb="37" eb="38">
      <t>カ</t>
    </rPh>
    <rPh sb="39" eb="42">
      <t>コウカテキ</t>
    </rPh>
    <rPh sb="43" eb="45">
      <t>ジッシ</t>
    </rPh>
    <rPh sb="52" eb="54">
      <t>オオサカ</t>
    </rPh>
    <rPh sb="54" eb="55">
      <t>フ</t>
    </rPh>
    <rPh sb="63" eb="65">
      <t>ウンエイ</t>
    </rPh>
    <rPh sb="65" eb="67">
      <t>シエン</t>
    </rPh>
    <rPh sb="73" eb="75">
      <t>カイセツ</t>
    </rPh>
    <rPh sb="77" eb="80">
      <t>シチョウソン</t>
    </rPh>
    <rPh sb="84" eb="86">
      <t>タンマツ</t>
    </rPh>
    <rPh sb="86" eb="87">
      <t>ナド</t>
    </rPh>
    <rPh sb="88" eb="93">
      <t>アンテイテキウンヨウ</t>
    </rPh>
    <rPh sb="94" eb="96">
      <t>ジツゲン</t>
    </rPh>
    <rPh sb="97" eb="98">
      <t>コ</t>
    </rPh>
    <rPh sb="103" eb="104">
      <t>マナ</t>
    </rPh>
    <rPh sb="106" eb="108">
      <t>ホショウ</t>
    </rPh>
    <rPh sb="109" eb="110">
      <t>シ</t>
    </rPh>
    <rPh sb="118" eb="121">
      <t>ニチジョウテキ</t>
    </rPh>
    <rPh sb="122" eb="125">
      <t>コウカテキ</t>
    </rPh>
    <rPh sb="127" eb="128">
      <t>ニン</t>
    </rPh>
    <rPh sb="129" eb="130">
      <t>ダイ</t>
    </rPh>
    <rPh sb="130" eb="132">
      <t>タンマツ</t>
    </rPh>
    <rPh sb="133" eb="135">
      <t>カツヨウ</t>
    </rPh>
    <rPh sb="137" eb="139">
      <t>ジュギョウ</t>
    </rPh>
    <rPh sb="140" eb="142">
      <t>フナイ</t>
    </rPh>
    <rPh sb="142" eb="143">
      <t>スベ</t>
    </rPh>
    <rPh sb="145" eb="147">
      <t>ガッコウ</t>
    </rPh>
    <rPh sb="148" eb="150">
      <t>ジッシ</t>
    </rPh>
    <rPh sb="158" eb="159">
      <t>コウ</t>
    </rPh>
    <rPh sb="160" eb="164">
      <t>タントウキョウイン</t>
    </rPh>
    <rPh sb="165" eb="167">
      <t>ハイチ</t>
    </rPh>
    <rPh sb="169" eb="173">
      <t>ジッセンジレイ</t>
    </rPh>
    <rPh sb="174" eb="176">
      <t>シュウシュウ</t>
    </rPh>
    <rPh sb="177" eb="179">
      <t>フキュウ</t>
    </rPh>
    <rPh sb="180" eb="181">
      <t>オコナ</t>
    </rPh>
    <phoneticPr fontId="17"/>
  </si>
  <si>
    <t>　ＩＣＴを活用した教育を実現するため、児童生徒１人１台の端末を整備するとともに、教員・児童生徒への支援等の充実を図る。
〇スマートスクール推進事業
○生徒１人１台端末整備事業
○学校情報ネットワーク事業
○学校情報ネットワーククラウド化事業
　　　　　　　　　　　</t>
    <rPh sb="70" eb="72">
      <t>スイシン</t>
    </rPh>
    <rPh sb="72" eb="74">
      <t>ジギョウ</t>
    </rPh>
    <rPh sb="76" eb="78">
      <t>セイト</t>
    </rPh>
    <rPh sb="79" eb="80">
      <t>ヒト</t>
    </rPh>
    <rPh sb="81" eb="82">
      <t>ダイ</t>
    </rPh>
    <rPh sb="82" eb="84">
      <t>タンマツ</t>
    </rPh>
    <rPh sb="84" eb="86">
      <t>セイビ</t>
    </rPh>
    <rPh sb="86" eb="88">
      <t>ジギョウ</t>
    </rPh>
    <rPh sb="90" eb="92">
      <t>ガッコウ</t>
    </rPh>
    <rPh sb="92" eb="94">
      <t>ジョウホウ</t>
    </rPh>
    <rPh sb="100" eb="102">
      <t>ジギョウ</t>
    </rPh>
    <rPh sb="104" eb="106">
      <t>ガッコウ</t>
    </rPh>
    <rPh sb="106" eb="108">
      <t>ジョウホウ</t>
    </rPh>
    <rPh sb="118" eb="119">
      <t>カ</t>
    </rPh>
    <rPh sb="119" eb="121">
      <t>ジギョウ</t>
    </rPh>
    <phoneticPr fontId="17"/>
  </si>
  <si>
    <t>　英語学習アプリやオンライン英語村、外部人材（ALT）の活用等により、児童・生徒に「生きた」英語力（特に話す力）を身につけさせるとともに、大阪から世界に羽ばたく高い英語力を備えたグローバル人材を育成する。</t>
    <rPh sb="1" eb="5">
      <t>エイゴガクシュウ</t>
    </rPh>
    <rPh sb="14" eb="17">
      <t>エイゴムラ</t>
    </rPh>
    <rPh sb="18" eb="22">
      <t>ガイブジンザイ</t>
    </rPh>
    <rPh sb="28" eb="30">
      <t>カツヨウ</t>
    </rPh>
    <rPh sb="30" eb="31">
      <t>トウ</t>
    </rPh>
    <rPh sb="35" eb="37">
      <t>ジドウ</t>
    </rPh>
    <rPh sb="38" eb="40">
      <t>セイト</t>
    </rPh>
    <rPh sb="42" eb="43">
      <t>イ</t>
    </rPh>
    <rPh sb="46" eb="49">
      <t>エイゴリョク</t>
    </rPh>
    <rPh sb="50" eb="51">
      <t>トク</t>
    </rPh>
    <rPh sb="52" eb="53">
      <t>ハナ</t>
    </rPh>
    <rPh sb="54" eb="55">
      <t>チカラ</t>
    </rPh>
    <rPh sb="57" eb="58">
      <t>ミ</t>
    </rPh>
    <rPh sb="69" eb="71">
      <t>オオサカ</t>
    </rPh>
    <rPh sb="73" eb="75">
      <t>セカイ</t>
    </rPh>
    <rPh sb="76" eb="77">
      <t>ハ</t>
    </rPh>
    <rPh sb="80" eb="81">
      <t>タカ</t>
    </rPh>
    <rPh sb="82" eb="85">
      <t>エイゴリョク</t>
    </rPh>
    <rPh sb="86" eb="87">
      <t>ソナ</t>
    </rPh>
    <rPh sb="94" eb="96">
      <t>ジンザイ</t>
    </rPh>
    <rPh sb="97" eb="99">
      <t>イクセイ</t>
    </rPh>
    <phoneticPr fontId="17"/>
  </si>
  <si>
    <t>《一部新規》</t>
    <rPh sb="1" eb="3">
      <t>イチブ</t>
    </rPh>
    <rPh sb="3" eb="5">
      <t>シンキ</t>
    </rPh>
    <phoneticPr fontId="17"/>
  </si>
  <si>
    <t>※復活要求中</t>
    <rPh sb="1" eb="6">
      <t>フッカツヨウキュウチュウ</t>
    </rPh>
    <phoneticPr fontId="17"/>
  </si>
  <si>
    <r>
      <t>○英語学習アプリのパッケージ開発
　ICTを活用した個別最適化な学びを実現するため、府内小・中・高のモデル校において英語学習アプリの効果検証を行い、大阪府の児童・生徒に最適な内容にするパッケージ開発を実施。
○オンライン英語村</t>
    </r>
    <r>
      <rPr>
        <sz val="10"/>
        <rFont val="ＭＳ ゴシック"/>
        <family val="3"/>
        <charset val="128"/>
      </rPr>
      <t>【復活要求中】</t>
    </r>
    <r>
      <rPr>
        <sz val="12"/>
        <rFont val="ＭＳ ゴシック"/>
        <family val="3"/>
        <charset val="128"/>
      </rPr>
      <t xml:space="preserve">
　児童・生徒が自宅等においてネイティブスピーカーと英会話を行うオンライン英語村を開設。
○外部人材（ALT）の活用</t>
    </r>
    <r>
      <rPr>
        <sz val="10"/>
        <rFont val="ＭＳ ゴシック"/>
        <family val="3"/>
        <charset val="128"/>
      </rPr>
      <t>【復活要求中】</t>
    </r>
    <r>
      <rPr>
        <sz val="12"/>
        <rFont val="ＭＳ ゴシック"/>
        <family val="3"/>
        <charset val="128"/>
      </rPr>
      <t xml:space="preserve">
　現在配置しているネイティブ講師を拡充し、週５日全校配置。</t>
    </r>
    <rPh sb="115" eb="120">
      <t>フッカツヨウキュウチュウ</t>
    </rPh>
    <phoneticPr fontId="17"/>
  </si>
  <si>
    <t>　外国語教育を充実し、英語等によるコミュニケーション能力や国際感覚豊かな高校生を育成するため、府立高校への英語指導等を行う外国人英語指導員の配置及び語学学校等に勤務する外国人英語講師の派遣を行う。</t>
    <phoneticPr fontId="17"/>
  </si>
  <si>
    <t>○外国人英語指導員の配置〔ＮＥＴ・ＮＫＴ・ＮＣＴ〕　９１名</t>
    <phoneticPr fontId="17"/>
  </si>
  <si>
    <t>○外国人英語講師の派遣〔Ｔ-ＮＥＴ〕 ６１校</t>
    <phoneticPr fontId="17"/>
  </si>
  <si>
    <t>　将来の大阪の産業を担う技術者として農業高校等の生徒を育成するために、老朽化により精度が低下した設備や安全性の確保が困難な設備の更新や、企業等との連携による技術・技能研修を実施する。</t>
    <rPh sb="22" eb="23">
      <t>トウ</t>
    </rPh>
    <phoneticPr fontId="17"/>
  </si>
  <si>
    <t xml:space="preserve">　府立高校の再編整備を推進する。
○工業系高校の改編
　工業系高校のさらなる魅力づくりのため、老朽化した設備の更新を行うとともに、企業の生産現場で学ぶ機会を設ける等、教育環境を充実させる。また、府内中学生等を対象とした広報活動を充実させる。
○多部制単位制・通信制の改編
　多部制単位制Ⅰ・Ⅱ部の大阪わかば高校及び桃谷高校（通信制課程）の教育環境を整備する。
</t>
    <phoneticPr fontId="17"/>
  </si>
  <si>
    <t xml:space="preserve">  豊中高校本校・能勢分校間の効果的な連携を図るため、ネット教室の運用を行う。</t>
    <phoneticPr fontId="17"/>
  </si>
  <si>
    <t>　知的障がいのある生徒の後期中等教育を充実するため、府立高校に設置した自立支援推進校及び共生推進校において、「ともに学び、ともに育つ」教育を推進する。</t>
    <phoneticPr fontId="17"/>
  </si>
  <si>
    <t>　自立支援推進校等の中から支援教育サポート校に指定した４校が、障がいのある生徒の教科指導等のノウハウを当該地域の高校と共有・活用を図る。</t>
    <phoneticPr fontId="17"/>
  </si>
  <si>
    <t>（Ｒ5）</t>
    <phoneticPr fontId="17"/>
  </si>
  <si>
    <t>（Ｒ４）</t>
  </si>
  <si>
    <t>　通級指導教室を府立高校に設置し、発達障がい等のある生徒に対し、学習上又は生活上の困難の改善・克服を目的とした指導を実施する。
○設置校
　柴島、松原、大手前（全）、岬、箕面東、野崎
　布施（全）、教育センター附属、富田林、和泉総合（全）</t>
    <phoneticPr fontId="17"/>
  </si>
  <si>
    <t>　日本語指導が必要な外国籍生徒等が在籍する府立高校に対し、日本語・母語指導や生活適応指導等を行う教育サポーター等を派遣する。</t>
    <phoneticPr fontId="17"/>
  </si>
  <si>
    <t>（R5）</t>
    <phoneticPr fontId="17"/>
  </si>
  <si>
    <t>〇中央図書館の書庫改修工事実施設計等（地下駐車場の書庫化）</t>
    <rPh sb="1" eb="6">
      <t>チュウオウトショカン</t>
    </rPh>
    <rPh sb="7" eb="9">
      <t>ショコ</t>
    </rPh>
    <rPh sb="9" eb="11">
      <t>カイシュウ</t>
    </rPh>
    <rPh sb="11" eb="13">
      <t>コウジ</t>
    </rPh>
    <rPh sb="13" eb="15">
      <t>ジッシ</t>
    </rPh>
    <rPh sb="15" eb="17">
      <t>セッケイ</t>
    </rPh>
    <rPh sb="17" eb="18">
      <t>トウ</t>
    </rPh>
    <rPh sb="19" eb="24">
      <t>チカチュウシャジョウ</t>
    </rPh>
    <rPh sb="25" eb="27">
      <t>ショコ</t>
    </rPh>
    <rPh sb="27" eb="28">
      <t>カ</t>
    </rPh>
    <phoneticPr fontId="17"/>
  </si>
  <si>
    <t>○中之島図書館　資料収集、ビジネス支援機能の運営
　　　　　　　　指定管理委託など</t>
    <rPh sb="19" eb="21">
      <t>キノウ</t>
    </rPh>
    <phoneticPr fontId="17"/>
  </si>
  <si>
    <r>
      <t>○中之島図書館(非重要文化財部分)の耐震改修の実施</t>
    </r>
    <r>
      <rPr>
        <sz val="10"/>
        <rFont val="ＭＳ ゴシック"/>
        <family val="3"/>
        <charset val="128"/>
      </rPr>
      <t>(書庫棟の改築等)</t>
    </r>
    <r>
      <rPr>
        <sz val="12"/>
        <rFont val="ＭＳ ゴシック"/>
        <family val="3"/>
        <charset val="128"/>
      </rPr>
      <t xml:space="preserve">
　・R3年度から工事着手（２期工事中：R4年11月～R6年1月頃）</t>
    </r>
    <rPh sb="49" eb="50">
      <t>キ</t>
    </rPh>
    <rPh sb="50" eb="52">
      <t>コウジ</t>
    </rPh>
    <rPh sb="56" eb="57">
      <t>ネン</t>
    </rPh>
    <phoneticPr fontId="17"/>
  </si>
  <si>
    <t>多様な教育実践校
整備事業費</t>
    <rPh sb="0" eb="2">
      <t>タヨウ</t>
    </rPh>
    <rPh sb="3" eb="8">
      <t>キョウイクジッセンコウ</t>
    </rPh>
    <rPh sb="9" eb="14">
      <t>セイビジギョウヒ</t>
    </rPh>
    <phoneticPr fontId="17"/>
  </si>
  <si>
    <t>　西成高校・岬高校を「多様な教育実践校」に指定し、専門人材の活用による支援体制や地域資源を活用した学習の充実に向けた教育環境を整備する。</t>
    <rPh sb="1" eb="5">
      <t>ニシナリコウコウ</t>
    </rPh>
    <rPh sb="6" eb="7">
      <t>ミサキ</t>
    </rPh>
    <rPh sb="7" eb="9">
      <t>コウコウ</t>
    </rPh>
    <rPh sb="11" eb="13">
      <t>タヨウ</t>
    </rPh>
    <rPh sb="14" eb="19">
      <t>キョウイクジッセンコウ</t>
    </rPh>
    <rPh sb="21" eb="23">
      <t>シテイ</t>
    </rPh>
    <rPh sb="25" eb="29">
      <t>センモンジンザイ</t>
    </rPh>
    <rPh sb="30" eb="32">
      <t>カツヨウ</t>
    </rPh>
    <rPh sb="35" eb="39">
      <t>シエンタイセイ</t>
    </rPh>
    <rPh sb="40" eb="44">
      <t>チイキシゲン</t>
    </rPh>
    <rPh sb="45" eb="47">
      <t>カツヨウ</t>
    </rPh>
    <rPh sb="49" eb="51">
      <t>ガクシュウ</t>
    </rPh>
    <rPh sb="52" eb="54">
      <t>ジュウジツ</t>
    </rPh>
    <rPh sb="55" eb="56">
      <t>ム</t>
    </rPh>
    <rPh sb="58" eb="62">
      <t>キョウイクカンキョウ</t>
    </rPh>
    <rPh sb="63" eb="65">
      <t>セイビ</t>
    </rPh>
    <phoneticPr fontId="17"/>
  </si>
  <si>
    <t>10,066</t>
    <phoneticPr fontId="17"/>
  </si>
  <si>
    <t>《新規》</t>
    <rPh sb="1" eb="3">
      <t>シンキ</t>
    </rPh>
    <phoneticPr fontId="17"/>
  </si>
  <si>
    <t>〇地域連携室の設置
　専任の担当者がNPO・企業等の多様な地域資源を活用した教育活動や生徒支援の充実に向けた連携・コーディネートを行う「地域連携室」を設置。
〇専門人材の配置
　生徒・保護者へのきめ細かな支援を行うため、スクールカウンセラーをはじめとする、多様な専門人材の配置を充実。</t>
    <phoneticPr fontId="17"/>
  </si>
  <si>
    <t>２０２５日本国際博覧会
実業系高校ＰＲ事業費</t>
    <rPh sb="4" eb="6">
      <t>ニホン</t>
    </rPh>
    <rPh sb="6" eb="8">
      <t>コクサイ</t>
    </rPh>
    <rPh sb="8" eb="11">
      <t>ハクランカイ</t>
    </rPh>
    <rPh sb="12" eb="14">
      <t>ジツギョウ</t>
    </rPh>
    <rPh sb="14" eb="15">
      <t>ケイ</t>
    </rPh>
    <rPh sb="15" eb="17">
      <t>コウコウ</t>
    </rPh>
    <rPh sb="19" eb="21">
      <t>ジギョウ</t>
    </rPh>
    <rPh sb="21" eb="22">
      <t>ヒ</t>
    </rPh>
    <phoneticPr fontId="17"/>
  </si>
  <si>
    <t>　都市連動型メタバース「バーチャル大阪」のプラットフォームを活用し、国内外の小中高生等を対象とした万博の機運醸成に取組む。</t>
    <rPh sb="1" eb="3">
      <t>トシ</t>
    </rPh>
    <rPh sb="3" eb="5">
      <t>レンドウ</t>
    </rPh>
    <rPh sb="5" eb="6">
      <t>ガタ</t>
    </rPh>
    <rPh sb="17" eb="19">
      <t>オオサカ</t>
    </rPh>
    <rPh sb="30" eb="32">
      <t>カツヨウ</t>
    </rPh>
    <rPh sb="34" eb="37">
      <t>コクナイガイ</t>
    </rPh>
    <rPh sb="38" eb="42">
      <t>ショウチュウコウセイ</t>
    </rPh>
    <rPh sb="42" eb="43">
      <t>ナド</t>
    </rPh>
    <rPh sb="44" eb="46">
      <t>タイショウ</t>
    </rPh>
    <rPh sb="49" eb="51">
      <t>バンパク</t>
    </rPh>
    <rPh sb="52" eb="54">
      <t>キウン</t>
    </rPh>
    <rPh sb="54" eb="56">
      <t>ジョウセイ</t>
    </rPh>
    <rPh sb="57" eb="59">
      <t>トリク</t>
    </rPh>
    <phoneticPr fontId="17"/>
  </si>
  <si>
    <t>２０２５日本国際博覧会
最先端探究活動事業費</t>
    <rPh sb="4" eb="6">
      <t>ニホン</t>
    </rPh>
    <rPh sb="6" eb="8">
      <t>コクサイ</t>
    </rPh>
    <rPh sb="8" eb="11">
      <t>ハクランカイ</t>
    </rPh>
    <rPh sb="12" eb="15">
      <t>サイセンタン</t>
    </rPh>
    <rPh sb="15" eb="17">
      <t>タンキュウ</t>
    </rPh>
    <rPh sb="17" eb="19">
      <t>カツドウ</t>
    </rPh>
    <rPh sb="19" eb="21">
      <t>ジギョウ</t>
    </rPh>
    <rPh sb="21" eb="22">
      <t>ヒ</t>
    </rPh>
    <phoneticPr fontId="17"/>
  </si>
  <si>
    <t>　最先端の探究活動に取組み、その成果を大阪・関西万博2025の関連イベント等で発表することで、小中高生の万博への機運醸成を図る。</t>
    <rPh sb="1" eb="4">
      <t>サイセンタン</t>
    </rPh>
    <rPh sb="5" eb="9">
      <t>タンキュウカツドウ</t>
    </rPh>
    <rPh sb="16" eb="18">
      <t>セイカ</t>
    </rPh>
    <rPh sb="19" eb="21">
      <t>オオサカ</t>
    </rPh>
    <rPh sb="22" eb="24">
      <t>カンサイ</t>
    </rPh>
    <rPh sb="24" eb="26">
      <t>バンパク</t>
    </rPh>
    <rPh sb="31" eb="33">
      <t>カンレン</t>
    </rPh>
    <rPh sb="37" eb="38">
      <t>トウ</t>
    </rPh>
    <rPh sb="39" eb="41">
      <t>ハッピョウ</t>
    </rPh>
    <rPh sb="47" eb="51">
      <t>ショウチュウコウセイ</t>
    </rPh>
    <rPh sb="52" eb="54">
      <t>バンパク</t>
    </rPh>
    <rPh sb="56" eb="60">
      <t>キウンジョウセイ</t>
    </rPh>
    <rPh sb="61" eb="62">
      <t>ハカ</t>
    </rPh>
    <phoneticPr fontId="17"/>
  </si>
  <si>
    <t>府立学校入学者選抜・
採点業務デジタル化事業費</t>
    <rPh sb="0" eb="4">
      <t>フリツガッコウ</t>
    </rPh>
    <rPh sb="4" eb="6">
      <t>ニュウガク</t>
    </rPh>
    <rPh sb="6" eb="7">
      <t>シャ</t>
    </rPh>
    <rPh sb="7" eb="9">
      <t>センバツ</t>
    </rPh>
    <rPh sb="11" eb="13">
      <t>サイテン</t>
    </rPh>
    <rPh sb="13" eb="15">
      <t>ギョウム</t>
    </rPh>
    <rPh sb="19" eb="20">
      <t>カ</t>
    </rPh>
    <rPh sb="20" eb="22">
      <t>ジギョウ</t>
    </rPh>
    <rPh sb="22" eb="23">
      <t>ヒ</t>
    </rPh>
    <phoneticPr fontId="17"/>
  </si>
  <si>
    <t>府立学校の入学選抜等において、志願者等の利便性の向上を図るとともに、教育環境の充実に向け、選抜事務作業や定期考査における採点業務等のデジタル化を推進する。</t>
    <rPh sb="0" eb="4">
      <t>フリツガッコウ</t>
    </rPh>
    <rPh sb="5" eb="9">
      <t>ニュウガクセンバツ</t>
    </rPh>
    <rPh sb="9" eb="10">
      <t>トウ</t>
    </rPh>
    <rPh sb="15" eb="19">
      <t>シガンシャトウ</t>
    </rPh>
    <rPh sb="20" eb="23">
      <t>リベンセイ</t>
    </rPh>
    <rPh sb="24" eb="26">
      <t>コウジョウ</t>
    </rPh>
    <rPh sb="27" eb="28">
      <t>ハカ</t>
    </rPh>
    <rPh sb="34" eb="38">
      <t>キョウイクカンキョウ</t>
    </rPh>
    <rPh sb="39" eb="41">
      <t>ジュウジツ</t>
    </rPh>
    <rPh sb="42" eb="43">
      <t>ム</t>
    </rPh>
    <rPh sb="45" eb="51">
      <t>センバツジムサギョウ</t>
    </rPh>
    <rPh sb="52" eb="56">
      <t>テイキコウサ</t>
    </rPh>
    <rPh sb="60" eb="65">
      <t>サイテンギョウムトウ</t>
    </rPh>
    <rPh sb="70" eb="71">
      <t>カ</t>
    </rPh>
    <rPh sb="72" eb="74">
      <t>スイシン</t>
    </rPh>
    <phoneticPr fontId="17"/>
  </si>
  <si>
    <t>○入学者選抜や定期考査等へのデジタル採点の導入
　生徒の答案をパソコン等端末に読み込み、複数人の解答の特定箇所を並べて一つの画面に表示し、端末上で採点するシステムを導入し、入学者選抜や定期考査等における採点ミスの軽減及び教職員の負担軽減を図る。
○オンライン出願の導入
　府立学校の入学者選抜等の出願において、これまでの紙媒体による出願書類の持参提出から、インターネットを介したデータ送信による出願資料の提出及び合否結果の確認並びにキャッシュレス決済を可能とする。</t>
    <phoneticPr fontId="17"/>
  </si>
  <si>
    <t>ＳＤＧｓジュニア
プロジェクト推進事業費</t>
    <rPh sb="15" eb="17">
      <t>スイシン</t>
    </rPh>
    <rPh sb="17" eb="20">
      <t>ジギョウヒ</t>
    </rPh>
    <phoneticPr fontId="17"/>
  </si>
  <si>
    <t>　「いのち輝く未来社会のデザイン」をテーマとする万博やSDGsについて知り、探究学習を通して、社会に主体的に参画していくための資質・能力を育成し、また、その成果をフォーラムの開催によって広く発信し、普及させる。</t>
    <rPh sb="5" eb="6">
      <t>カガヤ</t>
    </rPh>
    <rPh sb="7" eb="11">
      <t>ミライシャカイ</t>
    </rPh>
    <rPh sb="24" eb="26">
      <t>バンパク</t>
    </rPh>
    <rPh sb="35" eb="36">
      <t>シ</t>
    </rPh>
    <rPh sb="38" eb="40">
      <t>タンキュウ</t>
    </rPh>
    <rPh sb="40" eb="42">
      <t>ガクシュウ</t>
    </rPh>
    <rPh sb="43" eb="44">
      <t>トオ</t>
    </rPh>
    <rPh sb="47" eb="49">
      <t>シャカイ</t>
    </rPh>
    <rPh sb="50" eb="53">
      <t>シュタイテキ</t>
    </rPh>
    <rPh sb="54" eb="56">
      <t>サンカク</t>
    </rPh>
    <rPh sb="63" eb="65">
      <t>シシツ</t>
    </rPh>
    <rPh sb="66" eb="68">
      <t>ノウリョク</t>
    </rPh>
    <rPh sb="69" eb="71">
      <t>イクセイ</t>
    </rPh>
    <rPh sb="78" eb="80">
      <t>セイカ</t>
    </rPh>
    <rPh sb="87" eb="89">
      <t>カイサイ</t>
    </rPh>
    <rPh sb="93" eb="94">
      <t>ヒロ</t>
    </rPh>
    <rPh sb="95" eb="97">
      <t>ハッシン</t>
    </rPh>
    <rPh sb="99" eb="101">
      <t>フキュウ</t>
    </rPh>
    <phoneticPr fontId="17"/>
  </si>
  <si>
    <t>不登校対策等支援
推進事業費（仮称）</t>
    <rPh sb="15" eb="17">
      <t>カショウ</t>
    </rPh>
    <phoneticPr fontId="17"/>
  </si>
  <si>
    <t xml:space="preserve">　小中学校の不登校等児童生徒への支援の核となる場所として、校内教育支援ルームを設置し、ＩＣＴを活用した個別の学習支援など、幅広い支援を実施する。
</t>
    <rPh sb="1" eb="5">
      <t>ショウチュウガッコウ</t>
    </rPh>
    <phoneticPr fontId="17"/>
  </si>
  <si>
    <t>　152,207</t>
    <phoneticPr fontId="17"/>
  </si>
  <si>
    <t>＜②豊かな心と健やかな体の育成＞</t>
    <rPh sb="2" eb="3">
      <t>ユタ</t>
    </rPh>
    <rPh sb="5" eb="6">
      <t>ココロ</t>
    </rPh>
    <rPh sb="7" eb="8">
      <t>スコ</t>
    </rPh>
    <rPh sb="11" eb="12">
      <t>カラダ</t>
    </rPh>
    <rPh sb="13" eb="15">
      <t>イクセイ</t>
    </rPh>
    <phoneticPr fontId="17"/>
  </si>
  <si>
    <t xml:space="preserve">　小中学校におけるいじめ重大事態や児童虐待等の深刻な事案への迅速かつ適切な対応及びその未然防止にむけた市町村の支援体制を構築する。
</t>
    <phoneticPr fontId="17"/>
  </si>
  <si>
    <t>※調整要求中</t>
    <rPh sb="1" eb="3">
      <t>チョウセイ</t>
    </rPh>
    <rPh sb="3" eb="5">
      <t>ヨウキュウ</t>
    </rPh>
    <rPh sb="5" eb="6">
      <t>チュウ</t>
    </rPh>
    <phoneticPr fontId="17"/>
  </si>
  <si>
    <t>〇市町村からの要請に基づき学校及び市町村に対し、府の緊急支援
  チームを派遣するとともに、市町村「学校支援チーム」を中心と
　した学校支援体制の機能充実に向けた支援を実施。
〇課題の大きい学校に対する支援人材を配置し、府からの直接の支
　援を実施。</t>
    <phoneticPr fontId="17"/>
  </si>
  <si>
    <t>　様々な課題を抱える生徒が在籍する学校において、課題を早期発見し、福祉、医療等の多角的な支援策につなげることで、学校への定着を図り、中退者（高等支援学校では長期欠席者）を減少させる。
　　　　　　　　　　　</t>
    <phoneticPr fontId="17"/>
  </si>
  <si>
    <t>　府立高校に在籍するヤングケアラーを適切な支援につなげるため、学校の相談体制構築や早期発見力の強化、学習支援等を実施する。
　　　　　　　　　　　</t>
    <rPh sb="1" eb="2">
      <t>フ</t>
    </rPh>
    <rPh sb="3" eb="5">
      <t>コウコウ</t>
    </rPh>
    <rPh sb="6" eb="8">
      <t>ザイセキ</t>
    </rPh>
    <rPh sb="18" eb="20">
      <t>テキセツ</t>
    </rPh>
    <rPh sb="21" eb="23">
      <t>シエン</t>
    </rPh>
    <rPh sb="31" eb="33">
      <t>ガッコウ</t>
    </rPh>
    <rPh sb="34" eb="38">
      <t>ソウダンタイセイ</t>
    </rPh>
    <rPh sb="38" eb="40">
      <t>コウチク</t>
    </rPh>
    <rPh sb="41" eb="46">
      <t>ソウキハッケンリョク</t>
    </rPh>
    <rPh sb="47" eb="49">
      <t>キョウカ</t>
    </rPh>
    <phoneticPr fontId="17"/>
  </si>
  <si>
    <t>《拡充》</t>
    <rPh sb="1" eb="3">
      <t>カクジュウ</t>
    </rPh>
    <phoneticPr fontId="17"/>
  </si>
  <si>
    <t>　いじめを含む様々な不安や悩みをもつ子どもが相談しやすい環境を整えるため、ＳＮＳを活用した相談を実施する。
 （相談日を週１日から週５日に拡充予定。）</t>
    <rPh sb="5" eb="6">
      <t>フク</t>
    </rPh>
    <rPh sb="7" eb="9">
      <t>サマザマ</t>
    </rPh>
    <rPh sb="10" eb="12">
      <t>フアン</t>
    </rPh>
    <rPh sb="13" eb="14">
      <t>ナヤ</t>
    </rPh>
    <rPh sb="18" eb="19">
      <t>コ</t>
    </rPh>
    <rPh sb="22" eb="24">
      <t>ソウダン</t>
    </rPh>
    <rPh sb="28" eb="30">
      <t>カンキョウ</t>
    </rPh>
    <rPh sb="31" eb="32">
      <t>トトノ</t>
    </rPh>
    <rPh sb="41" eb="43">
      <t>カツヨウ</t>
    </rPh>
    <rPh sb="45" eb="47">
      <t>ソウダン</t>
    </rPh>
    <rPh sb="48" eb="50">
      <t>ジッシ</t>
    </rPh>
    <rPh sb="56" eb="58">
      <t>ソウダン</t>
    </rPh>
    <rPh sb="58" eb="59">
      <t>ヒ</t>
    </rPh>
    <rPh sb="60" eb="61">
      <t>シュウ</t>
    </rPh>
    <rPh sb="62" eb="63">
      <t>ヒ</t>
    </rPh>
    <rPh sb="65" eb="66">
      <t>シュウ</t>
    </rPh>
    <rPh sb="67" eb="68">
      <t>ニチ</t>
    </rPh>
    <rPh sb="69" eb="71">
      <t>カクジュウ</t>
    </rPh>
    <rPh sb="71" eb="73">
      <t>ヨテイ</t>
    </rPh>
    <phoneticPr fontId="17"/>
  </si>
  <si>
    <t>　府内の学校園において、愛さつＯＳＡＫＡのロゴマークやのぼり等を活用したあいさつ運動を展開する。
　また、府内の学校園の園児児童生徒が行うボランティアや地域活動等に必要な物品等を支援するとともに、優秀な取組みを表彰する。</t>
    <rPh sb="53" eb="55">
      <t>フナイ</t>
    </rPh>
    <rPh sb="56" eb="59">
      <t>ガッコウエン</t>
    </rPh>
    <rPh sb="60" eb="62">
      <t>エンジ</t>
    </rPh>
    <rPh sb="98" eb="100">
      <t>ユウシュウ</t>
    </rPh>
    <phoneticPr fontId="17"/>
  </si>
  <si>
    <t>　文化財調査事務所等の管理運営を行う。</t>
    <phoneticPr fontId="17"/>
  </si>
  <si>
    <t>○文化財調査事務所運営費</t>
    <rPh sb="1" eb="9">
      <t>ブンカザイチョウサジムショ</t>
    </rPh>
    <rPh sb="9" eb="12">
      <t>ウンエイヒ</t>
    </rPh>
    <phoneticPr fontId="17"/>
  </si>
  <si>
    <t>　府内小学３・４年生に対し、ICT機器を活用した悉皆の体力テストを令和５年度より実施し、子どもの運動に対する意識を改善し、体力向上を図る。また、大阪教育ゆめ基金を活用し、小学校の体力づくりへの取組みを推進するとともに、府立学校における学校体育環境の充実を図る。</t>
    <rPh sb="72" eb="74">
      <t>オオサカ</t>
    </rPh>
    <rPh sb="74" eb="76">
      <t>キョウイク</t>
    </rPh>
    <rPh sb="78" eb="80">
      <t>キキン</t>
    </rPh>
    <rPh sb="81" eb="83">
      <t>カツヨウ</t>
    </rPh>
    <rPh sb="109" eb="111">
      <t>フリツ</t>
    </rPh>
    <rPh sb="111" eb="113">
      <t>ガッコウ</t>
    </rPh>
    <rPh sb="117" eb="119">
      <t>ガッコウ</t>
    </rPh>
    <rPh sb="119" eb="121">
      <t>タイイク</t>
    </rPh>
    <rPh sb="121" eb="123">
      <t>カンキョウ</t>
    </rPh>
    <rPh sb="124" eb="126">
      <t>ジュウジツ</t>
    </rPh>
    <rPh sb="127" eb="128">
      <t>ハカ</t>
    </rPh>
    <phoneticPr fontId="17"/>
  </si>
  <si>
    <t>〇ICT活用による子どもの体力向上事業（小学３・４年生スポーツテスト）
・システム運用・保守・サーバー費【債務負担行為：令和５年度から令和７年度まで】
〇子ども元気アッププロジェクト事業
・めっちゃWAKUWAKUスポーツ教室
・おおさか子どもEKIDEN大会
・めっちゃWAKUWAKU体育応援事業
〇府立学校における学校体育環境充実事業</t>
    <rPh sb="152" eb="154">
      <t>フリツ</t>
    </rPh>
    <rPh sb="154" eb="156">
      <t>ガッコウ</t>
    </rPh>
    <rPh sb="160" eb="162">
      <t>ガッコウ</t>
    </rPh>
    <rPh sb="162" eb="164">
      <t>タイイク</t>
    </rPh>
    <rPh sb="164" eb="166">
      <t>カンキョウ</t>
    </rPh>
    <rPh sb="166" eb="168">
      <t>ジュウジツ</t>
    </rPh>
    <rPh sb="168" eb="170">
      <t>ジギョウ</t>
    </rPh>
    <phoneticPr fontId="17"/>
  </si>
  <si>
    <t>○一般競技の強化助成費　　（２１競技）　</t>
  </si>
  <si>
    <t>　府立支援学校、夜間定時制高校及び府立中学校に学ぶ幼児児童生徒の心身の健全な発達に資するため、安全・安心な学校給食を実施する。</t>
    <rPh sb="17" eb="19">
      <t>フリツ</t>
    </rPh>
    <phoneticPr fontId="17"/>
  </si>
  <si>
    <t>　府立支援学校（３４校）</t>
    <rPh sb="1" eb="3">
      <t>フリツ</t>
    </rPh>
    <rPh sb="3" eb="5">
      <t>シエン</t>
    </rPh>
    <phoneticPr fontId="17"/>
  </si>
  <si>
    <t>○デリバリー給食実施　夜間定時制高校（２校）</t>
    <phoneticPr fontId="17"/>
  </si>
  <si>
    <t>○府立中学校給食調理業務委託（２校）</t>
    <rPh sb="16" eb="17">
      <t>コウ</t>
    </rPh>
    <phoneticPr fontId="17"/>
  </si>
  <si>
    <t>持続可能な運動部活動
体制整備事業費</t>
    <rPh sb="0" eb="4">
      <t>ジゾクカノウ</t>
    </rPh>
    <rPh sb="5" eb="10">
      <t>ウンドウブカツドウ</t>
    </rPh>
    <rPh sb="11" eb="18">
      <t>タイセイセイビジギョウヒ</t>
    </rPh>
    <phoneticPr fontId="17"/>
  </si>
  <si>
    <r>
      <t xml:space="preserve">　中学校の運動部活動において、将来にわたり生徒のスポーツ活動の機会を確保するとともに教員の部活動指導にかかる時間と心理的負担を軽減するため、休日の運動部活動を段階的に地域に移行するとともに、学校部活動の地域連携を図る。
</t>
    </r>
    <r>
      <rPr>
        <sz val="12"/>
        <rFont val="ＭＳ ゴシック"/>
        <family val="3"/>
        <charset val="128"/>
      </rPr>
      <t xml:space="preserve">
</t>
    </r>
    <rPh sb="1" eb="4">
      <t>チュウガッコウ</t>
    </rPh>
    <rPh sb="5" eb="10">
      <t>ウンドウブカツドウ</t>
    </rPh>
    <rPh sb="15" eb="17">
      <t>ショウライ</t>
    </rPh>
    <rPh sb="21" eb="23">
      <t>セイト</t>
    </rPh>
    <rPh sb="28" eb="30">
      <t>カツドウ</t>
    </rPh>
    <rPh sb="31" eb="33">
      <t>キカイ</t>
    </rPh>
    <rPh sb="34" eb="36">
      <t>カクホ</t>
    </rPh>
    <rPh sb="42" eb="44">
      <t>キョウイン</t>
    </rPh>
    <rPh sb="45" eb="48">
      <t>ブカツドウ</t>
    </rPh>
    <rPh sb="48" eb="50">
      <t>シドウ</t>
    </rPh>
    <rPh sb="54" eb="56">
      <t>ジカン</t>
    </rPh>
    <rPh sb="57" eb="60">
      <t>シンリテキ</t>
    </rPh>
    <rPh sb="60" eb="62">
      <t>フタン</t>
    </rPh>
    <rPh sb="63" eb="65">
      <t>ケイゲン</t>
    </rPh>
    <phoneticPr fontId="17"/>
  </si>
  <si>
    <r>
      <t>〇地域移行体制の構築に対する支援</t>
    </r>
    <r>
      <rPr>
        <sz val="10"/>
        <rFont val="ＭＳ ゴシック"/>
        <family val="3"/>
        <charset val="128"/>
      </rPr>
      <t>【復活要求中】</t>
    </r>
    <r>
      <rPr>
        <sz val="12"/>
        <rFont val="ＭＳ ゴシック"/>
        <family val="3"/>
        <charset val="128"/>
      </rPr>
      <t xml:space="preserve">
〇休日の部活動の地域移行に向けた実証事業
〇部活動指導員の配置</t>
    </r>
    <r>
      <rPr>
        <sz val="10"/>
        <rFont val="ＭＳ ゴシック"/>
        <family val="3"/>
        <charset val="128"/>
      </rPr>
      <t>【復活要求中】</t>
    </r>
    <r>
      <rPr>
        <sz val="12"/>
        <rFont val="ＭＳ ゴシック"/>
        <family val="3"/>
        <charset val="128"/>
      </rPr>
      <t xml:space="preserve">
</t>
    </r>
    <phoneticPr fontId="17"/>
  </si>
  <si>
    <t>文化部活動改革
推進事業費</t>
    <rPh sb="0" eb="5">
      <t>ブンカブカツドウ</t>
    </rPh>
    <rPh sb="5" eb="7">
      <t>カイカク</t>
    </rPh>
    <rPh sb="8" eb="10">
      <t>スイシン</t>
    </rPh>
    <rPh sb="10" eb="13">
      <t>ジギョウヒ</t>
    </rPh>
    <phoneticPr fontId="17"/>
  </si>
  <si>
    <t xml:space="preserve">　中学校の文化部活動の地域移行に向けた実証事業の取組みを進める市町村を支援する。
　また、中学校に部活動指導員を配置する市町村に対して、国の補助金事業を活用して補助を行う。
</t>
    <rPh sb="1" eb="4">
      <t>チュウガッコウ</t>
    </rPh>
    <rPh sb="5" eb="7">
      <t>ブンカ</t>
    </rPh>
    <rPh sb="7" eb="10">
      <t>ブカツドウ</t>
    </rPh>
    <rPh sb="11" eb="13">
      <t>チイキ</t>
    </rPh>
    <rPh sb="13" eb="15">
      <t>イコウ</t>
    </rPh>
    <rPh sb="16" eb="17">
      <t>ム</t>
    </rPh>
    <rPh sb="19" eb="21">
      <t>ジッショウ</t>
    </rPh>
    <rPh sb="21" eb="23">
      <t>ジギョウ</t>
    </rPh>
    <rPh sb="24" eb="26">
      <t>トリク</t>
    </rPh>
    <rPh sb="28" eb="29">
      <t>スス</t>
    </rPh>
    <rPh sb="31" eb="34">
      <t>シチョウソン</t>
    </rPh>
    <rPh sb="35" eb="37">
      <t>シエン</t>
    </rPh>
    <phoneticPr fontId="17"/>
  </si>
  <si>
    <t>　</t>
    <phoneticPr fontId="17"/>
  </si>
  <si>
    <t>＜③将来をみすえた自主性・自立性の育成＞</t>
    <rPh sb="2" eb="4">
      <t>ショウライ</t>
    </rPh>
    <rPh sb="9" eb="12">
      <t>ジシュセイ</t>
    </rPh>
    <rPh sb="13" eb="16">
      <t>ジリツセイ</t>
    </rPh>
    <rPh sb="17" eb="19">
      <t>イクセイ</t>
    </rPh>
    <phoneticPr fontId="17"/>
  </si>
  <si>
    <t>主体的社会参画力
育成事業費（仮称）</t>
    <rPh sb="0" eb="3">
      <t>シュタイテキ</t>
    </rPh>
    <rPh sb="3" eb="5">
      <t>シャカイ</t>
    </rPh>
    <rPh sb="5" eb="7">
      <t>サンカク</t>
    </rPh>
    <rPh sb="7" eb="8">
      <t>リョク</t>
    </rPh>
    <rPh sb="9" eb="11">
      <t>イクセイ</t>
    </rPh>
    <rPh sb="11" eb="13">
      <t>ジギョウ</t>
    </rPh>
    <rPh sb="13" eb="14">
      <t>ヒ</t>
    </rPh>
    <rPh sb="15" eb="17">
      <t>カショウ</t>
    </rPh>
    <phoneticPr fontId="17"/>
  </si>
  <si>
    <t>　主権者や自立した消費者等として必要となる資質・能力を育むため、実践研究校を指定し、実社会とのつながりを重視した学習の在り方についての実践研究を行い、府域の学校へ普及する。</t>
    <rPh sb="1" eb="4">
      <t>シュケンシャ</t>
    </rPh>
    <rPh sb="5" eb="7">
      <t>ジリツ</t>
    </rPh>
    <rPh sb="9" eb="13">
      <t>ショウヒシャトウ</t>
    </rPh>
    <rPh sb="16" eb="18">
      <t>ヒツヨウ</t>
    </rPh>
    <rPh sb="21" eb="23">
      <t>シシツ</t>
    </rPh>
    <rPh sb="24" eb="26">
      <t>ノウリョク</t>
    </rPh>
    <rPh sb="27" eb="28">
      <t>ハグク</t>
    </rPh>
    <rPh sb="32" eb="34">
      <t>ジッセン</t>
    </rPh>
    <rPh sb="34" eb="37">
      <t>ケンキュウコウ</t>
    </rPh>
    <rPh sb="38" eb="40">
      <t>シテイ</t>
    </rPh>
    <rPh sb="42" eb="45">
      <t>ジツシャカイ</t>
    </rPh>
    <rPh sb="52" eb="54">
      <t>ジュウシ</t>
    </rPh>
    <rPh sb="56" eb="58">
      <t>ガクシュウ</t>
    </rPh>
    <rPh sb="59" eb="60">
      <t>ア</t>
    </rPh>
    <rPh sb="61" eb="62">
      <t>カタ</t>
    </rPh>
    <rPh sb="67" eb="69">
      <t>ジッセン</t>
    </rPh>
    <rPh sb="69" eb="71">
      <t>ケンキュウ</t>
    </rPh>
    <rPh sb="72" eb="73">
      <t>オコナ</t>
    </rPh>
    <rPh sb="75" eb="77">
      <t>フイキ</t>
    </rPh>
    <rPh sb="78" eb="80">
      <t>ガッコウ</t>
    </rPh>
    <rPh sb="81" eb="83">
      <t>フキュウ</t>
    </rPh>
    <phoneticPr fontId="17"/>
  </si>
  <si>
    <t>部活動指導員
配置事業費</t>
    <phoneticPr fontId="17"/>
  </si>
  <si>
    <t xml:space="preserve">　府立高校の部活動において、部活動に加入する生徒が減少しているとともに、部員数が少ない部活動が増加している傾向を踏まえ、部活動の教育的意義を保障するとともに、教員の部活動指導時間と心理的負担を軽減する。
</t>
    <rPh sb="1" eb="3">
      <t>フリツ</t>
    </rPh>
    <rPh sb="3" eb="5">
      <t>コウコウ</t>
    </rPh>
    <rPh sb="6" eb="9">
      <t>ブカツドウ</t>
    </rPh>
    <phoneticPr fontId="17"/>
  </si>
  <si>
    <r>
      <t>〇複数校による部活動の合同実施（部活動大阪モデル）</t>
    </r>
    <r>
      <rPr>
        <sz val="10"/>
        <rFont val="ＭＳ ゴシック"/>
        <family val="3"/>
        <charset val="128"/>
      </rPr>
      <t>【復活要求中】</t>
    </r>
    <r>
      <rPr>
        <sz val="12"/>
        <rFont val="ＭＳ ゴシック"/>
        <family val="3"/>
        <charset val="128"/>
      </rPr>
      <t xml:space="preserve">
〇合同実施に伴う部活動指導員及び外部指導者の配置</t>
    </r>
    <r>
      <rPr>
        <sz val="10"/>
        <rFont val="ＭＳ ゴシック"/>
        <family val="3"/>
        <charset val="128"/>
      </rPr>
      <t>【復活要求中</t>
    </r>
    <r>
      <rPr>
        <sz val="12"/>
        <rFont val="ＭＳ ゴシック"/>
        <family val="3"/>
        <charset val="128"/>
      </rPr>
      <t>】</t>
    </r>
    <phoneticPr fontId="17"/>
  </si>
  <si>
    <t>＜④多様な主体との協働＞</t>
    <rPh sb="2" eb="4">
      <t>タヨウ</t>
    </rPh>
    <rPh sb="5" eb="7">
      <t>シュタイ</t>
    </rPh>
    <rPh sb="9" eb="11">
      <t>キョウドウ</t>
    </rPh>
    <phoneticPr fontId="17"/>
  </si>
  <si>
    <t>　地域社会が一体となった教育コミュニティづくりの取組みを一層進めるため、地域の実情に応じて市町村が行う学校・家庭・地域の連携協力による様々な取組み（学校支援活動・おおさか元気広場・家庭教育支援）を支援する。</t>
    <phoneticPr fontId="17"/>
  </si>
  <si>
    <t>　「進学フェア」を開催し、中学３年生やその保護者に府立学校の魅力をアピールするとともに、令和６年度入学者選抜制度について説明を行う。</t>
    <phoneticPr fontId="17"/>
  </si>
  <si>
    <t>（Ｒ５）</t>
    <phoneticPr fontId="17"/>
  </si>
  <si>
    <t>○学校支援社会人等指導者の活用（高校、支援学校）</t>
    <phoneticPr fontId="17"/>
  </si>
  <si>
    <t>○特別非常勤講師の活用（高校）</t>
    <phoneticPr fontId="17"/>
  </si>
  <si>
    <t>課題を抱える生徒
フォローアップ
事業費（再掲）</t>
    <rPh sb="21" eb="23">
      <t>サイケイ</t>
    </rPh>
    <phoneticPr fontId="17"/>
  </si>
  <si>
    <t>ヤングケアラー支援体制
強化事業費（再掲）</t>
    <rPh sb="7" eb="11">
      <t>シエンタイセイ</t>
    </rPh>
    <rPh sb="12" eb="14">
      <t>キョウカ</t>
    </rPh>
    <rPh sb="14" eb="17">
      <t>ジギョウヒ</t>
    </rPh>
    <rPh sb="18" eb="20">
      <t>サイケイ</t>
    </rPh>
    <phoneticPr fontId="17"/>
  </si>
  <si>
    <t>配置事業費（再掲）</t>
    <rPh sb="6" eb="8">
      <t>サイケイ</t>
    </rPh>
    <phoneticPr fontId="17"/>
  </si>
  <si>
    <t>ワーカー配置</t>
    <phoneticPr fontId="17"/>
  </si>
  <si>
    <t>事業費（再掲）</t>
    <rPh sb="4" eb="6">
      <t>サイケイ</t>
    </rPh>
    <phoneticPr fontId="17"/>
  </si>
  <si>
    <t>（Ｒ５）</t>
  </si>
  <si>
    <t>　府立の社会教育施設の管理運営を行う。
○少年自然の家運営費</t>
    <phoneticPr fontId="17"/>
  </si>
  <si>
    <t>＜⑤力と熱意を備えた教員と学校組織づくり＞</t>
    <rPh sb="2" eb="3">
      <t>チカラ</t>
    </rPh>
    <rPh sb="4" eb="6">
      <t>ネツイ</t>
    </rPh>
    <rPh sb="7" eb="8">
      <t>ソナ</t>
    </rPh>
    <rPh sb="10" eb="12">
      <t>キョウイン</t>
    </rPh>
    <rPh sb="13" eb="15">
      <t>ガッコウ</t>
    </rPh>
    <rPh sb="15" eb="17">
      <t>ソシキ</t>
    </rPh>
    <phoneticPr fontId="17"/>
  </si>
  <si>
    <t>　総合研修　　　　　７２講座</t>
    <phoneticPr fontId="17"/>
  </si>
  <si>
    <t>　課題別研修　　　　５０講座</t>
    <phoneticPr fontId="17"/>
  </si>
  <si>
    <t>　授業力向上研修　　６０講座</t>
    <phoneticPr fontId="17"/>
  </si>
  <si>
    <t>　合　計　　　　　１８２講座</t>
    <phoneticPr fontId="17"/>
  </si>
  <si>
    <t>１．定数の状況（人数は条例定数（対前年度比）・水都国際は除く）</t>
    <rPh sb="19" eb="20">
      <t>ド</t>
    </rPh>
    <rPh sb="23" eb="25">
      <t>スイト</t>
    </rPh>
    <rPh sb="25" eb="27">
      <t>コクサイ</t>
    </rPh>
    <rPh sb="28" eb="29">
      <t>ノゾ</t>
    </rPh>
    <phoneticPr fontId="17"/>
  </si>
  <si>
    <t>　　　　　　　　　　　　１８，０７３人 　（＋２６６人）</t>
    <phoneticPr fontId="17"/>
  </si>
  <si>
    <t>Ｒ５当初</t>
    <phoneticPr fontId="17"/>
  </si>
  <si>
    <t>　　　　　　　　　　　　１０，１４８人   （▲１２０人）</t>
    <phoneticPr fontId="17"/>
  </si>
  <si>
    <r>
      <rPr>
        <sz val="12"/>
        <color rgb="FFFF0000"/>
        <rFont val="ＭＳ ゴシック"/>
        <family val="3"/>
        <charset val="128"/>
      </rPr>
      <t>R3</t>
    </r>
    <r>
      <rPr>
        <sz val="12"/>
        <rFont val="ＭＳ ゴシック"/>
        <family val="3"/>
        <charset val="128"/>
      </rPr>
      <t>当初</t>
    </r>
    <phoneticPr fontId="17"/>
  </si>
  <si>
    <t>市立高校(府費負担)　　　　　　　１４人 　（±０人）</t>
    <rPh sb="0" eb="2">
      <t>イチリツ</t>
    </rPh>
    <rPh sb="2" eb="4">
      <t>コウコウ</t>
    </rPh>
    <rPh sb="5" eb="6">
      <t>フ</t>
    </rPh>
    <rPh sb="6" eb="7">
      <t>ヒ</t>
    </rPh>
    <rPh sb="7" eb="9">
      <t>フタン</t>
    </rPh>
    <rPh sb="19" eb="20">
      <t>ニン</t>
    </rPh>
    <rPh sb="25" eb="26">
      <t>ニン</t>
    </rPh>
    <phoneticPr fontId="17"/>
  </si>
  <si>
    <t>府立中学校　　　　　　　　　　　３７人   （±０人）</t>
    <phoneticPr fontId="17"/>
  </si>
  <si>
    <t>府立高校　　  　　　　　　９，３５５人 　（▲３４４人）</t>
    <rPh sb="0" eb="2">
      <t>フリツ</t>
    </rPh>
    <rPh sb="2" eb="4">
      <t>コウコウ</t>
    </rPh>
    <rPh sb="19" eb="20">
      <t>ニン</t>
    </rPh>
    <rPh sb="27" eb="28">
      <t>ニン</t>
    </rPh>
    <phoneticPr fontId="17"/>
  </si>
  <si>
    <t>府立支援学校　 　　　　　 ５，４３０人   （▲８３人）　　　　</t>
    <rPh sb="0" eb="2">
      <t>フリツ</t>
    </rPh>
    <rPh sb="19" eb="20">
      <t>ニン</t>
    </rPh>
    <rPh sb="27" eb="28">
      <t>ニン</t>
    </rPh>
    <phoneticPr fontId="17"/>
  </si>
  <si>
    <t xml:space="preserve">   　　計　　　      　 ４３，０５７人　 （▲２８１人）　　　</t>
    <rPh sb="5" eb="6">
      <t>ケイ</t>
    </rPh>
    <rPh sb="23" eb="24">
      <t>ニン</t>
    </rPh>
    <rPh sb="31" eb="32">
      <t>ニン</t>
    </rPh>
    <phoneticPr fontId="17"/>
  </si>
  <si>
    <t>課長内示</t>
    <rPh sb="0" eb="2">
      <t>カチョウ</t>
    </rPh>
    <rPh sb="2" eb="4">
      <t>ナイジ</t>
    </rPh>
    <phoneticPr fontId="17"/>
  </si>
  <si>
    <t>　小学校（義務教育学校の前期課程を含む）
        　　１～４年生３５人、５～６年生４０人
　　　　　　（支援学級 障がい種別ごとに８人）</t>
    <phoneticPr fontId="17"/>
  </si>
  <si>
    <t>R4当初</t>
    <phoneticPr fontId="17"/>
  </si>
  <si>
    <t>R5課長内示</t>
    <rPh sb="2" eb="4">
      <t>カチョウ</t>
    </rPh>
    <rPh sb="4" eb="6">
      <t>ナイジ</t>
    </rPh>
    <phoneticPr fontId="17"/>
  </si>
  <si>
    <t>R5部長後調整</t>
    <phoneticPr fontId="17"/>
  </si>
  <si>
    <t>　高　校　　　　　４０人</t>
    <phoneticPr fontId="17"/>
  </si>
  <si>
    <t>※（　）内は、府立富田林中学校、府立咲くやこの花中学校の数値で内数</t>
    <rPh sb="16" eb="18">
      <t>フリツ</t>
    </rPh>
    <rPh sb="18" eb="19">
      <t>サ</t>
    </rPh>
    <rPh sb="23" eb="24">
      <t>ハナ</t>
    </rPh>
    <rPh sb="24" eb="27">
      <t>チュウガッコウ</t>
    </rPh>
    <phoneticPr fontId="17"/>
  </si>
  <si>
    <t>　府立学校に展開している統合ＩＣＴネットワークの安定的な運用を行うとともに、校務処理システムの継続的なメンテナンスを行う。
　また、働き方改革を推進し生徒と関わる時間の一層の確保等に資するよう、校務におけるＩＣＴ環境の充実のための取組みを推進する。</t>
    <rPh sb="6" eb="8">
      <t>テンカイ</t>
    </rPh>
    <rPh sb="12" eb="14">
      <t>トウゴウ</t>
    </rPh>
    <rPh sb="24" eb="27">
      <t>アンテイテキ</t>
    </rPh>
    <rPh sb="66" eb="67">
      <t>ハタラ</t>
    </rPh>
    <rPh sb="68" eb="69">
      <t>カタ</t>
    </rPh>
    <rPh sb="69" eb="71">
      <t>カイカク</t>
    </rPh>
    <rPh sb="72" eb="74">
      <t>スイシン</t>
    </rPh>
    <rPh sb="75" eb="77">
      <t>セイト</t>
    </rPh>
    <rPh sb="78" eb="79">
      <t>カカ</t>
    </rPh>
    <rPh sb="81" eb="83">
      <t>ジカン</t>
    </rPh>
    <rPh sb="84" eb="86">
      <t>イッソウ</t>
    </rPh>
    <rPh sb="87" eb="89">
      <t>カクホ</t>
    </rPh>
    <rPh sb="89" eb="90">
      <t>トウ</t>
    </rPh>
    <rPh sb="91" eb="92">
      <t>シ</t>
    </rPh>
    <rPh sb="97" eb="99">
      <t>コウム</t>
    </rPh>
    <rPh sb="106" eb="108">
      <t>カンキョウ</t>
    </rPh>
    <rPh sb="109" eb="111">
      <t>ジュウジツ</t>
    </rPh>
    <rPh sb="115" eb="117">
      <t>トリクミ</t>
    </rPh>
    <rPh sb="119" eb="121">
      <t>スイシン</t>
    </rPh>
    <phoneticPr fontId="17"/>
  </si>
  <si>
    <r>
      <t>〇複数校による部活動の合同実施（部活動大阪モデル</t>
    </r>
    <r>
      <rPr>
        <sz val="10"/>
        <rFont val="ＭＳ ゴシック"/>
        <family val="3"/>
        <charset val="128"/>
      </rPr>
      <t>）【復活要求中】</t>
    </r>
    <r>
      <rPr>
        <sz val="12"/>
        <rFont val="ＭＳ ゴシック"/>
        <family val="3"/>
        <charset val="128"/>
      </rPr>
      <t xml:space="preserve">
〇合同実施に伴う部活動指導員及び外部指導者の配置</t>
    </r>
    <r>
      <rPr>
        <sz val="10"/>
        <rFont val="ＭＳ ゴシック"/>
        <family val="3"/>
        <charset val="128"/>
      </rPr>
      <t>【復活要求中】</t>
    </r>
    <phoneticPr fontId="17"/>
  </si>
  <si>
    <t>＜⑥学びを支える環境整備＞</t>
    <rPh sb="2" eb="3">
      <t>マナ</t>
    </rPh>
    <rPh sb="5" eb="6">
      <t>ササ</t>
    </rPh>
    <rPh sb="8" eb="12">
      <t>カンキョウセイビ</t>
    </rPh>
    <phoneticPr fontId="17"/>
  </si>
  <si>
    <t>※(支援)就学奨励(高等部)については、就学奨励費の当初予算額を高等部人数で按分
　R5予算額933,024千円×（高等部本科人数3,954人+高等部専攻科人数116人）÷支援学校人数10,006人
　人数はすべてR5年度の在籍生徒予測数（予算要求時）</t>
    <phoneticPr fontId="17"/>
  </si>
  <si>
    <t>（１）西淀川地域新校整備関連（3,724,686千円）</t>
    <rPh sb="3" eb="8">
      <t>ニシヨドガワチイキ</t>
    </rPh>
    <rPh sb="8" eb="9">
      <t>シン</t>
    </rPh>
    <rPh sb="9" eb="10">
      <t>コウ</t>
    </rPh>
    <rPh sb="10" eb="14">
      <t>セイビカンレン</t>
    </rPh>
    <rPh sb="24" eb="26">
      <t>センエン</t>
    </rPh>
    <phoneticPr fontId="17"/>
  </si>
  <si>
    <t>　○もと府立西淀川高校を活用した新校整備について、今年度実施した実施設計の成果等を踏まえ工事に着手し、</t>
    <phoneticPr fontId="17"/>
  </si>
  <si>
    <t>　　併せて、必要となるICT環境や物品の整備など開校準備を行う（開校予定：令和6年4月1日）。</t>
    <rPh sb="2" eb="3">
      <t>アワ</t>
    </rPh>
    <rPh sb="6" eb="8">
      <t>ヒツヨウ</t>
    </rPh>
    <rPh sb="14" eb="16">
      <t>カンキョウ</t>
    </rPh>
    <rPh sb="17" eb="19">
      <t>ブッピン</t>
    </rPh>
    <rPh sb="20" eb="22">
      <t>セイビ</t>
    </rPh>
    <rPh sb="24" eb="26">
      <t>カイコウ</t>
    </rPh>
    <rPh sb="26" eb="28">
      <t>ジュンビ</t>
    </rPh>
    <rPh sb="29" eb="30">
      <t>オコナ</t>
    </rPh>
    <phoneticPr fontId="17"/>
  </si>
  <si>
    <t>（２）生野支援学校移転併設整備関連（162,256千円）</t>
    <rPh sb="3" eb="9">
      <t>イクノシエンガッコウ</t>
    </rPh>
    <rPh sb="9" eb="13">
      <t>イテンヘイセツ</t>
    </rPh>
    <rPh sb="13" eb="17">
      <t>セイビカンレン</t>
    </rPh>
    <rPh sb="25" eb="27">
      <t>センエン</t>
    </rPh>
    <phoneticPr fontId="17"/>
  </si>
  <si>
    <t>　○府立生野支援学校の府立大阪わかば高校敷地への移転（併設）について、今年度実施した基本計画の成果等を踏まえ、</t>
    <phoneticPr fontId="17"/>
  </si>
  <si>
    <t>　 引き続き、基本設計を進め、併設によってより良い形で教育効果が発揮されるよう教育内容の検討を行う。</t>
    <rPh sb="47" eb="48">
      <t>オコナ</t>
    </rPh>
    <phoneticPr fontId="17"/>
  </si>
  <si>
    <t>（３）府立知的障がい支援学校教育環境改善実施関連（22,447千円）</t>
    <rPh sb="3" eb="5">
      <t>フリツ</t>
    </rPh>
    <rPh sb="5" eb="8">
      <t>チテキショウ</t>
    </rPh>
    <rPh sb="10" eb="14">
      <t>シエンガッコウ</t>
    </rPh>
    <rPh sb="14" eb="20">
      <t>キョウイクカンキョウカイゼン</t>
    </rPh>
    <rPh sb="20" eb="24">
      <t>ジッシカンレン</t>
    </rPh>
    <rPh sb="31" eb="33">
      <t>センエン</t>
    </rPh>
    <phoneticPr fontId="17"/>
  </si>
  <si>
    <t>　○特別支援学校設置基準の不適合や教室不足の状況について、今年度実施した調査検討の成果等を踏まえ、</t>
    <phoneticPr fontId="17"/>
  </si>
  <si>
    <t>　　在籍者の増加が見込まれる地域を中心に、新校設置等をはじめとする学校整備を進め、さらなる教育環境の充実を図る。</t>
    <rPh sb="2" eb="5">
      <t>ザイセキシャ</t>
    </rPh>
    <rPh sb="6" eb="8">
      <t>ゾウカ</t>
    </rPh>
    <rPh sb="9" eb="11">
      <t>ミコ</t>
    </rPh>
    <rPh sb="14" eb="16">
      <t>チイキ</t>
    </rPh>
    <rPh sb="17" eb="19">
      <t>チュウシン</t>
    </rPh>
    <rPh sb="21" eb="23">
      <t>シンコウ</t>
    </rPh>
    <rPh sb="23" eb="25">
      <t>セッチ</t>
    </rPh>
    <rPh sb="25" eb="26">
      <t>トウ</t>
    </rPh>
    <rPh sb="33" eb="35">
      <t>ガッコウ</t>
    </rPh>
    <rPh sb="35" eb="37">
      <t>セイビ</t>
    </rPh>
    <rPh sb="38" eb="39">
      <t>スス</t>
    </rPh>
    <rPh sb="45" eb="47">
      <t>キョウイク</t>
    </rPh>
    <rPh sb="47" eb="49">
      <t>カンキョウ</t>
    </rPh>
    <rPh sb="50" eb="52">
      <t>ジュウジツ</t>
    </rPh>
    <rPh sb="53" eb="54">
      <t>ハカ</t>
    </rPh>
    <phoneticPr fontId="17"/>
  </si>
  <si>
    <t>○通学バス３４３台</t>
    <phoneticPr fontId="17"/>
  </si>
  <si>
    <t>　医療的ケアの必要な児童生徒をはじめとする、障がいのある児童生徒が、地域の学校へ安心して就学・通学することができるために、府がハード・ソフトの両面からサポートすることにより、各市町村における支援教育体制づくりを促進し、より一層「インクルーシブ教育システム構築」を推進する。</t>
    <phoneticPr fontId="17"/>
  </si>
  <si>
    <t>　府立学校において、医療的ケアが必要なために通学バスを利用できない等の理由により通学が困難な児童生徒の学習機会の保障を図る。
〇府立学校２１校１３０人程度</t>
    <phoneticPr fontId="17"/>
  </si>
  <si>
    <t xml:space="preserve">　老朽化した府立学校施設の改築・改修等を計画的に行い、良好な教育環境を提供する。
〇寝屋川高校改築基本設計
○空調機更新実施設計　　支援学校４校　　など
</t>
    <rPh sb="51" eb="53">
      <t>セッケイ</t>
    </rPh>
    <phoneticPr fontId="17"/>
  </si>
  <si>
    <t>工事2校</t>
    <rPh sb="0" eb="2">
      <t>コウジ</t>
    </rPh>
    <phoneticPr fontId="17"/>
  </si>
  <si>
    <t>○体育館床改修　高校２校</t>
    <rPh sb="1" eb="4">
      <t>タイイクカン</t>
    </rPh>
    <rPh sb="4" eb="7">
      <t>ユカカイシュウ</t>
    </rPh>
    <phoneticPr fontId="17"/>
  </si>
  <si>
    <t>設計2校　工事7校</t>
    <rPh sb="0" eb="2">
      <t>セッケイ</t>
    </rPh>
    <rPh sb="3" eb="4">
      <t>コウ</t>
    </rPh>
    <rPh sb="5" eb="7">
      <t>コウジ</t>
    </rPh>
    <rPh sb="8" eb="9">
      <t>コウ</t>
    </rPh>
    <phoneticPr fontId="17"/>
  </si>
  <si>
    <t>設計1校　工事2校</t>
    <rPh sb="0" eb="2">
      <t>セッケイ</t>
    </rPh>
    <rPh sb="3" eb="4">
      <t>コウ</t>
    </rPh>
    <rPh sb="5" eb="7">
      <t>コウジ</t>
    </rPh>
    <rPh sb="8" eb="9">
      <t>コウ</t>
    </rPh>
    <phoneticPr fontId="17"/>
  </si>
  <si>
    <t>○プール改修　　高校９校、支援学校３校　　等</t>
    <rPh sb="4" eb="6">
      <t>カイシュウ</t>
    </rPh>
    <rPh sb="8" eb="10">
      <t>コウコウ</t>
    </rPh>
    <rPh sb="11" eb="12">
      <t>コウ</t>
    </rPh>
    <rPh sb="13" eb="15">
      <t>シエン</t>
    </rPh>
    <rPh sb="15" eb="17">
      <t>ガッコウ</t>
    </rPh>
    <rPh sb="18" eb="19">
      <t>コウ</t>
    </rPh>
    <rPh sb="21" eb="22">
      <t>ナド</t>
    </rPh>
    <phoneticPr fontId="17"/>
  </si>
  <si>
    <t>設計1校</t>
    <rPh sb="0" eb="2">
      <t>セッケイ</t>
    </rPh>
    <rPh sb="3" eb="4">
      <t>コウ</t>
    </rPh>
    <phoneticPr fontId="17"/>
  </si>
  <si>
    <t>　「大阪府ファシリティマネジメント基本方針」及び「府立学校施設長寿命化整備方針に基づく事業実施計画（令和３年３月策定）」により、学校施設の長寿命化（築後70年以上）を推進し、維持・更新経費の軽減・平準化を図るため、劣化度調査の結果等を基に学校・棟単位で計画的な改修等を実施する。
〇対象校　　　高校５３校、支援学校１８校</t>
    <phoneticPr fontId="17"/>
  </si>
  <si>
    <t>設計17校　工事 19校</t>
    <rPh sb="0" eb="2">
      <t>セッケイ</t>
    </rPh>
    <rPh sb="4" eb="5">
      <t>コウ</t>
    </rPh>
    <phoneticPr fontId="17"/>
  </si>
  <si>
    <t>工事 5校･設計のみ 2校</t>
    <phoneticPr fontId="17"/>
  </si>
  <si>
    <t>工事 2校</t>
    <rPh sb="0" eb="2">
      <t>コウジ</t>
    </rPh>
    <rPh sb="4" eb="5">
      <t>コウ</t>
    </rPh>
    <phoneticPr fontId="17"/>
  </si>
  <si>
    <t>工事 6校</t>
    <rPh sb="0" eb="2">
      <t>コウジ</t>
    </rPh>
    <phoneticPr fontId="17"/>
  </si>
  <si>
    <t>設計 3校 工事 4校
設計・工事　1校</t>
    <rPh sb="6" eb="8">
      <t>コウジ</t>
    </rPh>
    <rPh sb="10" eb="11">
      <t>コウ</t>
    </rPh>
    <rPh sb="12" eb="14">
      <t>セッケイ</t>
    </rPh>
    <rPh sb="15" eb="17">
      <t>コウジ</t>
    </rPh>
    <rPh sb="19" eb="20">
      <t>コウ</t>
    </rPh>
    <phoneticPr fontId="17"/>
  </si>
  <si>
    <t>工事 3校</t>
    <phoneticPr fontId="17"/>
  </si>
  <si>
    <t>設計 3校 工事 4校</t>
    <rPh sb="6" eb="8">
      <t>コウジ</t>
    </rPh>
    <rPh sb="10" eb="11">
      <t>コウ</t>
    </rPh>
    <phoneticPr fontId="17"/>
  </si>
  <si>
    <t>　府立学校の熱中症対策として、体育館に空調設備を整備し、教育環境の改善を図るとともに、暑さ指数計を体育館やグラウンドの入り口等に設置し、部活動指針と併せて活用することで、事故を未然に防ぎ、学校教育活動の安全性を確保する。
○設置計画　２０１９（Ｒ１）年度～２０２３年度（Ｒ５）
○対象校　　１７０校（高校１３２校、支援学校３８校）
〇２０２３（Ｒ５）年度設置校　高　　校２８校
　　　　　　　　　　　　　　  支援学校１２校</t>
    <phoneticPr fontId="17"/>
  </si>
  <si>
    <t>　夏季休業期間を中心に府立高校において行われている多様な取組みの教育効果を高めるとともに、さらなる教育環境の改善を図るため､普通教室等に導入した空調機を更新する。
○契約手法　一括業務委託方式
　契約期間　２０１９（Ｈ３１）～２０４２年度（Ｒ２４）</t>
    <phoneticPr fontId="17"/>
  </si>
  <si>
    <t>○高　　校　１５３校（R４： １５３校）</t>
    <phoneticPr fontId="17"/>
  </si>
  <si>
    <t>【スクールサポートスタッフ】
〇府立支援学校
　重症化リスクの高い基礎疾患を持つ児童生徒への更なる衛生管理を実施するため、また、マスク着用や人との適切な距離を保つことが難しい児童生徒に対して、衛生管理に留意しつつ子どもの安全を確保するため、府立支援学校にスクールサポートスタッフ（補助員）を配置する。
〇市町村（小・中学校）・府立中学校（水都国際を除く）
　校内の清掃・消毒作業等の感染症対策や教員の業務補助のために、公立小・中学校において、スクールサポートスタッフを配置する市町村（政令市を除く）への補助等を行う。</t>
    <rPh sb="16" eb="18">
      <t>フリツ</t>
    </rPh>
    <rPh sb="18" eb="20">
      <t>シエン</t>
    </rPh>
    <rPh sb="20" eb="22">
      <t>ガッコウ</t>
    </rPh>
    <rPh sb="153" eb="156">
      <t>シチョウソン</t>
    </rPh>
    <rPh sb="157" eb="158">
      <t>ショウ</t>
    </rPh>
    <rPh sb="159" eb="162">
      <t>チュウガッコウ</t>
    </rPh>
    <rPh sb="164" eb="166">
      <t>フリツ</t>
    </rPh>
    <rPh sb="166" eb="169">
      <t>チュウガッコウ</t>
    </rPh>
    <rPh sb="170" eb="172">
      <t>スイト</t>
    </rPh>
    <rPh sb="172" eb="174">
      <t>コクサイ</t>
    </rPh>
    <rPh sb="175" eb="176">
      <t>ノゾ</t>
    </rPh>
    <rPh sb="180" eb="182">
      <t>コウナイ</t>
    </rPh>
    <rPh sb="183" eb="185">
      <t>セイソウ</t>
    </rPh>
    <rPh sb="186" eb="188">
      <t>ショウドク</t>
    </rPh>
    <rPh sb="188" eb="190">
      <t>サギョウ</t>
    </rPh>
    <rPh sb="190" eb="191">
      <t>トウ</t>
    </rPh>
    <rPh sb="192" eb="195">
      <t>カンセンショウ</t>
    </rPh>
    <rPh sb="195" eb="197">
      <t>タイサク</t>
    </rPh>
    <rPh sb="198" eb="200">
      <t>キョウイン</t>
    </rPh>
    <rPh sb="201" eb="203">
      <t>ギョウム</t>
    </rPh>
    <rPh sb="203" eb="205">
      <t>ホジョ</t>
    </rPh>
    <rPh sb="254" eb="255">
      <t>トウ</t>
    </rPh>
    <rPh sb="256" eb="257">
      <t>オコナ</t>
    </rPh>
    <phoneticPr fontId="17"/>
  </si>
  <si>
    <t>R5</t>
    <phoneticPr fontId="17"/>
  </si>
  <si>
    <t>R4</t>
    <phoneticPr fontId="17"/>
  </si>
  <si>
    <t>○運営補助金　　　　総額555,883千円</t>
    <phoneticPr fontId="17"/>
  </si>
  <si>
    <t>学習環境改善事業費
《新規》</t>
    <rPh sb="0" eb="2">
      <t>ガクシュウ</t>
    </rPh>
    <rPh sb="2" eb="4">
      <t>カンキョウ</t>
    </rPh>
    <rPh sb="4" eb="6">
      <t>カイゼン</t>
    </rPh>
    <rPh sb="6" eb="8">
      <t>ジギョウ</t>
    </rPh>
    <rPh sb="8" eb="9">
      <t>ヒ</t>
    </rPh>
    <rPh sb="11" eb="13">
      <t>シンキ</t>
    </rPh>
    <phoneticPr fontId="17"/>
  </si>
  <si>
    <t>府立学校のトイレの洋式化を進め、学習環境の改善を図る。</t>
    <rPh sb="0" eb="2">
      <t>フリツ</t>
    </rPh>
    <rPh sb="2" eb="4">
      <t>ガッコウ</t>
    </rPh>
    <rPh sb="9" eb="12">
      <t>ヨウシキカ</t>
    </rPh>
    <rPh sb="13" eb="14">
      <t>スス</t>
    </rPh>
    <rPh sb="16" eb="18">
      <t>ガクシュウ</t>
    </rPh>
    <rPh sb="18" eb="20">
      <t>カンキョウ</t>
    </rPh>
    <rPh sb="21" eb="23">
      <t>カイゼン</t>
    </rPh>
    <rPh sb="24" eb="25">
      <t>ハカ</t>
    </rPh>
    <phoneticPr fontId="17"/>
  </si>
  <si>
    <t>＜⑦私立学校の振興＞</t>
    <phoneticPr fontId="17"/>
  </si>
  <si>
    <t xml:space="preserve">   一般助成  198,198円  （Ｒ４）　198,198円</t>
    <phoneticPr fontId="17"/>
  </si>
  <si>
    <t>　　　　　　  13,500円  （Ｒ４）　 13,500円</t>
    <phoneticPr fontId="17"/>
  </si>
  <si>
    <t xml:space="preserve">   一般助成 　59,400円  （Ｒ４）　 59,400円</t>
    <phoneticPr fontId="17"/>
  </si>
  <si>
    <t>　　　　　　   4,000円  （Ｒ４）    4,000円</t>
    <phoneticPr fontId="17"/>
  </si>
  <si>
    <t xml:space="preserve">                    　　総額 　1,267,728千円</t>
    <phoneticPr fontId="17"/>
  </si>
  <si>
    <t>　　　　　　　　　　　　総額 　  462,880千円</t>
    <phoneticPr fontId="17"/>
  </si>
  <si>
    <t xml:space="preserve">              　　　 125園　　    42,000千円</t>
    <phoneticPr fontId="17"/>
  </si>
  <si>
    <t>○子育て支援施設等利用給付費負担金　2,989,691千円</t>
    <phoneticPr fontId="17"/>
  </si>
  <si>
    <t>○実費徴収に係る補足給付事業　78,304千円</t>
    <phoneticPr fontId="17"/>
  </si>
  <si>
    <t>補正前予算額</t>
    <rPh sb="0" eb="2">
      <t>ホセイ</t>
    </rPh>
    <rPh sb="2" eb="3">
      <t>マエ</t>
    </rPh>
    <rPh sb="3" eb="5">
      <t>ヨサン</t>
    </rPh>
    <rPh sb="5" eb="6">
      <t>ガク</t>
    </rPh>
    <phoneticPr fontId="17"/>
  </si>
  <si>
    <t>補正後予算額</t>
    <rPh sb="0" eb="2">
      <t>ホセイ</t>
    </rPh>
    <rPh sb="2" eb="3">
      <t>ゴ</t>
    </rPh>
    <rPh sb="3" eb="5">
      <t>ヨサン</t>
    </rPh>
    <rPh sb="5" eb="6">
      <t>ガク</t>
    </rPh>
    <phoneticPr fontId="17"/>
  </si>
  <si>
    <t>上段　補正額</t>
    <rPh sb="0" eb="2">
      <t>ジョウダン</t>
    </rPh>
    <rPh sb="3" eb="5">
      <t>ホセイ</t>
    </rPh>
    <rPh sb="5" eb="6">
      <t>ガク</t>
    </rPh>
    <phoneticPr fontId="17"/>
  </si>
  <si>
    <t>中段　補正前予算額</t>
    <rPh sb="0" eb="2">
      <t>チュウダン</t>
    </rPh>
    <rPh sb="3" eb="5">
      <t>ホセイ</t>
    </rPh>
    <rPh sb="5" eb="6">
      <t>マエ</t>
    </rPh>
    <rPh sb="6" eb="9">
      <t>ヨサンガク</t>
    </rPh>
    <phoneticPr fontId="17"/>
  </si>
  <si>
    <t>下段　補正後予算額</t>
    <rPh sb="0" eb="2">
      <t>ゲダン</t>
    </rPh>
    <rPh sb="3" eb="5">
      <t>ホセイ</t>
    </rPh>
    <rPh sb="5" eb="6">
      <t>ゴ</t>
    </rPh>
    <rPh sb="6" eb="9">
      <t>ヨサンガク</t>
    </rPh>
    <phoneticPr fontId="17"/>
  </si>
  <si>
    <t>事　　業　　名</t>
    <rPh sb="0" eb="1">
      <t>コト</t>
    </rPh>
    <rPh sb="3" eb="4">
      <t>ギョウ</t>
    </rPh>
    <rPh sb="6" eb="7">
      <t>メイ</t>
    </rPh>
    <phoneticPr fontId="17"/>
  </si>
  <si>
    <t>事　業　内　容　の　説　明</t>
    <rPh sb="0" eb="1">
      <t>コト</t>
    </rPh>
    <rPh sb="2" eb="3">
      <t>ギョウ</t>
    </rPh>
    <rPh sb="4" eb="5">
      <t>ナイ</t>
    </rPh>
    <rPh sb="6" eb="7">
      <t>カタチ</t>
    </rPh>
    <rPh sb="10" eb="11">
      <t>セツ</t>
    </rPh>
    <rPh sb="12" eb="13">
      <t>メイ</t>
    </rPh>
    <phoneticPr fontId="17"/>
  </si>
  <si>
    <t>第２次教育振興基本計画項目</t>
    <rPh sb="0" eb="1">
      <t>ダイ</t>
    </rPh>
    <rPh sb="2" eb="3">
      <t>ジ</t>
    </rPh>
    <phoneticPr fontId="17"/>
  </si>
  <si>
    <t>主な事業</t>
  </si>
  <si>
    <t>予算額（千円）</t>
    <rPh sb="0" eb="2">
      <t>ヨサン</t>
    </rPh>
    <rPh sb="2" eb="3">
      <t>ガク</t>
    </rPh>
    <rPh sb="4" eb="6">
      <t>センエン</t>
    </rPh>
    <phoneticPr fontId="17"/>
  </si>
  <si>
    <t>備考</t>
    <rPh sb="0" eb="2">
      <t>ビコウ</t>
    </rPh>
    <phoneticPr fontId="17"/>
  </si>
  <si>
    <t>【基本方針１】確かな学力の定着と学びの深化</t>
    <rPh sb="7" eb="8">
      <t>タシ</t>
    </rPh>
    <rPh sb="10" eb="12">
      <t>ガクリョク</t>
    </rPh>
    <rPh sb="13" eb="15">
      <t>テイチャク</t>
    </rPh>
    <rPh sb="16" eb="17">
      <t>マナ</t>
    </rPh>
    <rPh sb="19" eb="21">
      <t>シンカ</t>
    </rPh>
    <phoneticPr fontId="17"/>
  </si>
  <si>
    <t>①</t>
    <phoneticPr fontId="17"/>
  </si>
  <si>
    <t>小学生新学力テスト事業費</t>
    <rPh sb="0" eb="3">
      <t>ショウガクセイ</t>
    </rPh>
    <rPh sb="3" eb="4">
      <t>シン</t>
    </rPh>
    <rPh sb="4" eb="6">
      <t>ガクリョク</t>
    </rPh>
    <rPh sb="9" eb="11">
      <t>ジギョウ</t>
    </rPh>
    <rPh sb="11" eb="12">
      <t>ヒ</t>
    </rPh>
    <phoneticPr fontId="39"/>
  </si>
  <si>
    <t>②</t>
    <phoneticPr fontId="17"/>
  </si>
  <si>
    <t>中学生学びチャレンジ事業費</t>
    <rPh sb="0" eb="3">
      <t>チュウガクセイ</t>
    </rPh>
    <rPh sb="3" eb="4">
      <t>マナ</t>
    </rPh>
    <rPh sb="12" eb="13">
      <t>ヒ</t>
    </rPh>
    <phoneticPr fontId="39"/>
  </si>
  <si>
    <t>③</t>
    <phoneticPr fontId="17"/>
  </si>
  <si>
    <t>市町村立学校スマートスクール推進事業費</t>
    <rPh sb="0" eb="3">
      <t>シチョウソン</t>
    </rPh>
    <rPh sb="3" eb="4">
      <t>リツ</t>
    </rPh>
    <rPh sb="4" eb="6">
      <t>ガッコウ</t>
    </rPh>
    <rPh sb="14" eb="16">
      <t>スイシン</t>
    </rPh>
    <rPh sb="16" eb="18">
      <t>ジギョウ</t>
    </rPh>
    <rPh sb="18" eb="19">
      <t>ヒ</t>
    </rPh>
    <phoneticPr fontId="39"/>
  </si>
  <si>
    <t>④</t>
    <phoneticPr fontId="17"/>
  </si>
  <si>
    <t>府立学校スマートスクール推進事業費</t>
    <rPh sb="0" eb="2">
      <t>フリツ</t>
    </rPh>
    <rPh sb="2" eb="4">
      <t>ガッコウ</t>
    </rPh>
    <rPh sb="12" eb="14">
      <t>スイシン</t>
    </rPh>
    <rPh sb="14" eb="16">
      <t>ジギョウ</t>
    </rPh>
    <rPh sb="16" eb="17">
      <t>ヒ</t>
    </rPh>
    <phoneticPr fontId="39"/>
  </si>
  <si>
    <t>⑤</t>
    <phoneticPr fontId="17"/>
  </si>
  <si>
    <t>英語教育推進事業費</t>
    <rPh sb="0" eb="2">
      <t>エイゴ</t>
    </rPh>
    <rPh sb="2" eb="4">
      <t>キョウイク</t>
    </rPh>
    <rPh sb="4" eb="6">
      <t>スイシン</t>
    </rPh>
    <rPh sb="6" eb="9">
      <t>ジギョウヒ</t>
    </rPh>
    <phoneticPr fontId="39"/>
  </si>
  <si>
    <t>一部新</t>
    <rPh sb="0" eb="2">
      <t>イチブ</t>
    </rPh>
    <rPh sb="2" eb="3">
      <t>シン</t>
    </rPh>
    <phoneticPr fontId="39"/>
  </si>
  <si>
    <t>１９ページ 主要事業１</t>
    <phoneticPr fontId="17"/>
  </si>
  <si>
    <t>⑥</t>
    <phoneticPr fontId="17"/>
  </si>
  <si>
    <t>グローバルリーダーズハイスクール支援事業費</t>
    <rPh sb="16" eb="18">
      <t>シエン</t>
    </rPh>
    <rPh sb="18" eb="21">
      <t>ジギョウヒ</t>
    </rPh>
    <phoneticPr fontId="39"/>
  </si>
  <si>
    <t>⑦</t>
    <phoneticPr fontId="17"/>
  </si>
  <si>
    <t>府立高等学校再編整備事業費</t>
    <rPh sb="0" eb="2">
      <t>フリツ</t>
    </rPh>
    <rPh sb="2" eb="4">
      <t>コウトウ</t>
    </rPh>
    <rPh sb="4" eb="6">
      <t>ガッコウ</t>
    </rPh>
    <rPh sb="6" eb="8">
      <t>サイヘン</t>
    </rPh>
    <rPh sb="8" eb="10">
      <t>セイビ</t>
    </rPh>
    <rPh sb="10" eb="12">
      <t>ジギョウ</t>
    </rPh>
    <rPh sb="12" eb="13">
      <t>ヒ</t>
    </rPh>
    <phoneticPr fontId="39"/>
  </si>
  <si>
    <t>⑧</t>
    <phoneticPr fontId="17"/>
  </si>
  <si>
    <t>知的障がいのある生徒の教育環境整備事業費</t>
    <rPh sb="0" eb="2">
      <t>チテキ</t>
    </rPh>
    <rPh sb="2" eb="3">
      <t>サワ</t>
    </rPh>
    <rPh sb="8" eb="10">
      <t>セイト</t>
    </rPh>
    <rPh sb="11" eb="13">
      <t>キョウイク</t>
    </rPh>
    <rPh sb="13" eb="15">
      <t>カンキョウ</t>
    </rPh>
    <rPh sb="15" eb="17">
      <t>セイビ</t>
    </rPh>
    <rPh sb="17" eb="19">
      <t>ジギョウ</t>
    </rPh>
    <rPh sb="19" eb="20">
      <t>ヒ</t>
    </rPh>
    <phoneticPr fontId="39"/>
  </si>
  <si>
    <t>⑨</t>
    <phoneticPr fontId="17"/>
  </si>
  <si>
    <t>障がいのある生徒の高校生活支援事業費</t>
    <rPh sb="0" eb="1">
      <t>ショウ</t>
    </rPh>
    <rPh sb="6" eb="8">
      <t>セイト</t>
    </rPh>
    <rPh sb="9" eb="11">
      <t>コウコウ</t>
    </rPh>
    <rPh sb="11" eb="13">
      <t>セイカツ</t>
    </rPh>
    <rPh sb="13" eb="15">
      <t>シエン</t>
    </rPh>
    <rPh sb="15" eb="17">
      <t>ジギョウ</t>
    </rPh>
    <rPh sb="17" eb="18">
      <t>ヒ</t>
    </rPh>
    <phoneticPr fontId="39"/>
  </si>
  <si>
    <t>⑩</t>
    <phoneticPr fontId="17"/>
  </si>
  <si>
    <t>小中学校における日本語指導推進事業費</t>
    <rPh sb="0" eb="4">
      <t>ショウチュウガッコウ</t>
    </rPh>
    <rPh sb="8" eb="11">
      <t>ニホンゴ</t>
    </rPh>
    <rPh sb="11" eb="13">
      <t>シドウ</t>
    </rPh>
    <rPh sb="13" eb="15">
      <t>スイシン</t>
    </rPh>
    <rPh sb="15" eb="17">
      <t>ジギョウ</t>
    </rPh>
    <rPh sb="17" eb="18">
      <t>ヒ</t>
    </rPh>
    <phoneticPr fontId="39"/>
  </si>
  <si>
    <t>⑪</t>
    <phoneticPr fontId="17"/>
  </si>
  <si>
    <t>多様な教育実践校整備事業費</t>
    <rPh sb="0" eb="2">
      <t>タヨウ</t>
    </rPh>
    <rPh sb="3" eb="8">
      <t>キョウイクジッセンコウ</t>
    </rPh>
    <rPh sb="8" eb="10">
      <t>セイビ</t>
    </rPh>
    <rPh sb="10" eb="13">
      <t>ジギョウヒ</t>
    </rPh>
    <phoneticPr fontId="39"/>
  </si>
  <si>
    <t>新規</t>
    <rPh sb="0" eb="2">
      <t>シンキ</t>
    </rPh>
    <phoneticPr fontId="39"/>
  </si>
  <si>
    <t>２０ページ 主要事業２</t>
    <phoneticPr fontId="17"/>
  </si>
  <si>
    <t>⑫</t>
    <phoneticPr fontId="17"/>
  </si>
  <si>
    <t>府立学校入学者選抜・採点業務デジタル化事業費</t>
    <rPh sb="0" eb="4">
      <t>フリツガッコウ</t>
    </rPh>
    <rPh sb="4" eb="6">
      <t>ニュウガク</t>
    </rPh>
    <rPh sb="6" eb="7">
      <t>シャ</t>
    </rPh>
    <rPh sb="7" eb="9">
      <t>センバツ</t>
    </rPh>
    <rPh sb="10" eb="12">
      <t>サイテン</t>
    </rPh>
    <rPh sb="12" eb="14">
      <t>ギョウム</t>
    </rPh>
    <rPh sb="18" eb="19">
      <t>カ</t>
    </rPh>
    <rPh sb="19" eb="22">
      <t>ジギョウヒ</t>
    </rPh>
    <phoneticPr fontId="39"/>
  </si>
  <si>
    <t>２１ページ 主要事業３</t>
    <phoneticPr fontId="17"/>
  </si>
  <si>
    <t>⑬</t>
    <phoneticPr fontId="17"/>
  </si>
  <si>
    <t>不登校対策等支援推進事業費</t>
    <rPh sb="0" eb="3">
      <t>フトウコウ</t>
    </rPh>
    <rPh sb="3" eb="5">
      <t>タイサク</t>
    </rPh>
    <rPh sb="5" eb="6">
      <t>トウ</t>
    </rPh>
    <rPh sb="6" eb="8">
      <t>シエン</t>
    </rPh>
    <rPh sb="8" eb="10">
      <t>スイシン</t>
    </rPh>
    <rPh sb="10" eb="13">
      <t>ジギョウヒ</t>
    </rPh>
    <phoneticPr fontId="39"/>
  </si>
  <si>
    <t>２２ページ 主要事業４</t>
    <phoneticPr fontId="17"/>
  </si>
  <si>
    <t>【基本方針２】豊かな心と健やかな体の育成</t>
    <rPh sb="7" eb="8">
      <t>ユタ</t>
    </rPh>
    <rPh sb="10" eb="11">
      <t>ココロ</t>
    </rPh>
    <rPh sb="12" eb="13">
      <t>スコ</t>
    </rPh>
    <rPh sb="16" eb="17">
      <t>カラダ</t>
    </rPh>
    <rPh sb="18" eb="20">
      <t>イクセイ</t>
    </rPh>
    <phoneticPr fontId="17"/>
  </si>
  <si>
    <t>いじめ・虐待等対応支援体制構築事業費</t>
    <rPh sb="4" eb="6">
      <t>ギャクタイ</t>
    </rPh>
    <rPh sb="6" eb="7">
      <t>トウ</t>
    </rPh>
    <rPh sb="7" eb="9">
      <t>タイオウ</t>
    </rPh>
    <rPh sb="9" eb="11">
      <t>シエン</t>
    </rPh>
    <rPh sb="11" eb="13">
      <t>タイセイ</t>
    </rPh>
    <rPh sb="13" eb="15">
      <t>コウチク</t>
    </rPh>
    <rPh sb="15" eb="17">
      <t>ジギョウ</t>
    </rPh>
    <rPh sb="17" eb="18">
      <t>ヒ</t>
    </rPh>
    <phoneticPr fontId="39"/>
  </si>
  <si>
    <t>２２ページ 主要事業４</t>
  </si>
  <si>
    <t>課題を抱える生徒フォローアップ事業費</t>
    <rPh sb="0" eb="2">
      <t>カダイ</t>
    </rPh>
    <rPh sb="3" eb="4">
      <t>カカ</t>
    </rPh>
    <rPh sb="6" eb="8">
      <t>セイト</t>
    </rPh>
    <rPh sb="15" eb="17">
      <t>ジギョウ</t>
    </rPh>
    <rPh sb="17" eb="18">
      <t>ヒ</t>
    </rPh>
    <phoneticPr fontId="39"/>
  </si>
  <si>
    <t>ヤングケアラー支援体制強化事業費</t>
    <rPh sb="7" eb="9">
      <t>シエン</t>
    </rPh>
    <rPh sb="9" eb="11">
      <t>タイセイ</t>
    </rPh>
    <rPh sb="11" eb="13">
      <t>キョウカ</t>
    </rPh>
    <rPh sb="13" eb="15">
      <t>ジギョウ</t>
    </rPh>
    <rPh sb="15" eb="16">
      <t>ヒ</t>
    </rPh>
    <phoneticPr fontId="39"/>
  </si>
  <si>
    <t>④</t>
  </si>
  <si>
    <t>スクールカウンセラー配置事業費</t>
    <rPh sb="10" eb="12">
      <t>ハイチ</t>
    </rPh>
    <rPh sb="12" eb="14">
      <t>ジギョウ</t>
    </rPh>
    <rPh sb="14" eb="15">
      <t>ヒ</t>
    </rPh>
    <phoneticPr fontId="39"/>
  </si>
  <si>
    <t>⑤</t>
  </si>
  <si>
    <t>スクールソーシャルワーカー配置事業費</t>
    <rPh sb="13" eb="15">
      <t>ハイチ</t>
    </rPh>
    <rPh sb="15" eb="17">
      <t>ジギョウ</t>
    </rPh>
    <rPh sb="17" eb="18">
      <t>ヒ</t>
    </rPh>
    <phoneticPr fontId="39"/>
  </si>
  <si>
    <t>⑥</t>
  </si>
  <si>
    <t>教育総合相談事業費</t>
    <rPh sb="0" eb="2">
      <t>キョウイク</t>
    </rPh>
    <rPh sb="2" eb="4">
      <t>ソウゴウ</t>
    </rPh>
    <rPh sb="4" eb="6">
      <t>ソウダン</t>
    </rPh>
    <rPh sb="6" eb="9">
      <t>ジギョウヒ</t>
    </rPh>
    <phoneticPr fontId="39"/>
  </si>
  <si>
    <t>⑦</t>
  </si>
  <si>
    <t>ＳＮＳ活用相談体制整備事業費</t>
    <rPh sb="3" eb="5">
      <t>カツヨウ</t>
    </rPh>
    <rPh sb="5" eb="7">
      <t>ソウダン</t>
    </rPh>
    <rPh sb="7" eb="9">
      <t>タイセイ</t>
    </rPh>
    <rPh sb="9" eb="11">
      <t>セイビ</t>
    </rPh>
    <rPh sb="11" eb="14">
      <t>ジギョウヒ</t>
    </rPh>
    <phoneticPr fontId="39"/>
  </si>
  <si>
    <t>拡充</t>
    <rPh sb="0" eb="2">
      <t>カクジュウ</t>
    </rPh>
    <phoneticPr fontId="39"/>
  </si>
  <si>
    <t>⑧</t>
  </si>
  <si>
    <t>競技力向上対策事業費補助金</t>
  </si>
  <si>
    <t>⑨</t>
  </si>
  <si>
    <t>学校給食実施費</t>
    <rPh sb="0" eb="2">
      <t>ガッコウ</t>
    </rPh>
    <rPh sb="2" eb="4">
      <t>キュウショク</t>
    </rPh>
    <rPh sb="4" eb="6">
      <t>ジッシ</t>
    </rPh>
    <rPh sb="6" eb="7">
      <t>ヒ</t>
    </rPh>
    <phoneticPr fontId="39"/>
  </si>
  <si>
    <t>⑩</t>
  </si>
  <si>
    <t>地域クラブ活動体制整備等事業費</t>
    <rPh sb="0" eb="2">
      <t>チイキ</t>
    </rPh>
    <rPh sb="5" eb="7">
      <t>カツドウ</t>
    </rPh>
    <rPh sb="7" eb="9">
      <t>タイセイ</t>
    </rPh>
    <rPh sb="9" eb="11">
      <t>セイビ</t>
    </rPh>
    <rPh sb="11" eb="12">
      <t>トウ</t>
    </rPh>
    <rPh sb="12" eb="14">
      <t>ジギョウ</t>
    </rPh>
    <rPh sb="14" eb="15">
      <t>ヒ</t>
    </rPh>
    <phoneticPr fontId="39"/>
  </si>
  <si>
    <t>２３ページ 主要事業５</t>
    <phoneticPr fontId="17"/>
  </si>
  <si>
    <t>【基本方針３】 将来をみすえた自主性・自立性の育成</t>
    <rPh sb="8" eb="10">
      <t>ショウライ</t>
    </rPh>
    <rPh sb="15" eb="18">
      <t>ジシュセイ</t>
    </rPh>
    <rPh sb="19" eb="22">
      <t>ジリツセイ</t>
    </rPh>
    <rPh sb="23" eb="25">
      <t>イクセイ</t>
    </rPh>
    <phoneticPr fontId="17"/>
  </si>
  <si>
    <t>教育庁ハートフルオフィス推進事業費</t>
    <rPh sb="0" eb="3">
      <t>キョウイクチョウ</t>
    </rPh>
    <rPh sb="12" eb="14">
      <t>スイシン</t>
    </rPh>
    <rPh sb="14" eb="16">
      <t>ジギョウ</t>
    </rPh>
    <rPh sb="16" eb="17">
      <t>ヒ</t>
    </rPh>
    <phoneticPr fontId="17"/>
  </si>
  <si>
    <t>部活動指導員等配置事業費</t>
    <rPh sb="6" eb="7">
      <t>トウ</t>
    </rPh>
    <phoneticPr fontId="17"/>
  </si>
  <si>
    <t>２３ページ 主要事業５</t>
  </si>
  <si>
    <t>【基本方針４】多様な主体との協働</t>
    <rPh sb="7" eb="9">
      <t>タヨウ</t>
    </rPh>
    <rPh sb="10" eb="12">
      <t>シュタイ</t>
    </rPh>
    <rPh sb="14" eb="16">
      <t>キョウドウ</t>
    </rPh>
    <phoneticPr fontId="17"/>
  </si>
  <si>
    <t>①</t>
  </si>
  <si>
    <t>教育コミュニティづくり推進事業費</t>
    <rPh sb="15" eb="16">
      <t>ヒ</t>
    </rPh>
    <phoneticPr fontId="39"/>
  </si>
  <si>
    <t>※【基本方針２】の②～⑤の事業も【基本方針４】に該当（再掲）</t>
    <phoneticPr fontId="17"/>
  </si>
  <si>
    <t>【基本方針５】 力と熱意を備えた教員と学校組織づくり</t>
    <rPh sb="8" eb="9">
      <t>チカラ</t>
    </rPh>
    <rPh sb="10" eb="12">
      <t>ネツイ</t>
    </rPh>
    <rPh sb="13" eb="14">
      <t>ソナ</t>
    </rPh>
    <rPh sb="16" eb="18">
      <t>キョウイン</t>
    </rPh>
    <rPh sb="19" eb="21">
      <t>ガッコウ</t>
    </rPh>
    <rPh sb="21" eb="23">
      <t>ソシキ</t>
    </rPh>
    <phoneticPr fontId="17"/>
  </si>
  <si>
    <t>教職員採用選考費</t>
    <rPh sb="0" eb="3">
      <t>キョウショクイン</t>
    </rPh>
    <rPh sb="3" eb="5">
      <t>サイヨウ</t>
    </rPh>
    <rPh sb="5" eb="7">
      <t>センコウ</t>
    </rPh>
    <rPh sb="7" eb="8">
      <t>ヒ</t>
    </rPh>
    <phoneticPr fontId="39"/>
  </si>
  <si>
    <t>②</t>
  </si>
  <si>
    <t>教職員資質向上方策推進事業費</t>
    <rPh sb="13" eb="14">
      <t>ヒ</t>
    </rPh>
    <phoneticPr fontId="39"/>
  </si>
  <si>
    <t>③</t>
  </si>
  <si>
    <t>校長マネジメントの強化（学校経営推進事業費・校長マネジメント推進事業費）</t>
    <rPh sb="0" eb="2">
      <t>コウチョウ</t>
    </rPh>
    <rPh sb="9" eb="11">
      <t>キョウカ</t>
    </rPh>
    <rPh sb="12" eb="14">
      <t>ガッコウ</t>
    </rPh>
    <rPh sb="14" eb="16">
      <t>ケイエイ</t>
    </rPh>
    <rPh sb="16" eb="18">
      <t>スイシン</t>
    </rPh>
    <rPh sb="18" eb="20">
      <t>ジギョウ</t>
    </rPh>
    <rPh sb="20" eb="21">
      <t>ヒ</t>
    </rPh>
    <rPh sb="22" eb="24">
      <t>コウチョウ</t>
    </rPh>
    <rPh sb="30" eb="32">
      <t>スイシン</t>
    </rPh>
    <rPh sb="32" eb="34">
      <t>ジギョウ</t>
    </rPh>
    <rPh sb="34" eb="35">
      <t>ヒ</t>
    </rPh>
    <phoneticPr fontId="39"/>
  </si>
  <si>
    <t>府立学校教育ICT化推進事業費</t>
    <rPh sb="4" eb="6">
      <t>キョウイク</t>
    </rPh>
    <rPh sb="9" eb="10">
      <t>カ</t>
    </rPh>
    <rPh sb="10" eb="12">
      <t>スイシン</t>
    </rPh>
    <rPh sb="12" eb="15">
      <t>ジギョウヒ</t>
    </rPh>
    <phoneticPr fontId="39"/>
  </si>
  <si>
    <t>※【基本方針２】の⑩、【基本方針３】の②の事業も【基本方針５】に該当（再掲）</t>
    <phoneticPr fontId="17"/>
  </si>
  <si>
    <t>【基本方針６】 学びを支える環境整備</t>
    <rPh sb="8" eb="9">
      <t>マナ</t>
    </rPh>
    <rPh sb="11" eb="12">
      <t>ササ</t>
    </rPh>
    <rPh sb="14" eb="16">
      <t>カンキョウ</t>
    </rPh>
    <rPh sb="16" eb="18">
      <t>セイビ</t>
    </rPh>
    <phoneticPr fontId="17"/>
  </si>
  <si>
    <t>就学支援金関連事業費</t>
    <rPh sb="0" eb="2">
      <t>シュウガク</t>
    </rPh>
    <rPh sb="2" eb="4">
      <t>シエン</t>
    </rPh>
    <rPh sb="4" eb="5">
      <t>キン</t>
    </rPh>
    <rPh sb="7" eb="9">
      <t>ジギョウ</t>
    </rPh>
    <rPh sb="9" eb="10">
      <t>ヒ</t>
    </rPh>
    <phoneticPr fontId="39"/>
  </si>
  <si>
    <t>知的障がい支援学校新校整備事業費</t>
    <phoneticPr fontId="39"/>
  </si>
  <si>
    <t>２４ページ 主要事業６</t>
    <phoneticPr fontId="17"/>
  </si>
  <si>
    <t>市町村医療的ケア等実施体制サポート事業費</t>
    <rPh sb="0" eb="3">
      <t>シチョウソン</t>
    </rPh>
    <rPh sb="3" eb="6">
      <t>イリョウテキ</t>
    </rPh>
    <rPh sb="8" eb="9">
      <t>トウ</t>
    </rPh>
    <rPh sb="9" eb="11">
      <t>ジッシ</t>
    </rPh>
    <rPh sb="11" eb="13">
      <t>タイセイ</t>
    </rPh>
    <rPh sb="17" eb="19">
      <t>ジギョウ</t>
    </rPh>
    <rPh sb="19" eb="20">
      <t>ヒ</t>
    </rPh>
    <phoneticPr fontId="39"/>
  </si>
  <si>
    <t>府立学校老朽化対策費</t>
    <rPh sb="9" eb="10">
      <t>ヒ</t>
    </rPh>
    <phoneticPr fontId="39"/>
  </si>
  <si>
    <t>府立学校施設・設備改修費</t>
    <rPh sb="0" eb="2">
      <t>フリツ</t>
    </rPh>
    <rPh sb="2" eb="4">
      <t>ガッコウ</t>
    </rPh>
    <rPh sb="4" eb="6">
      <t>シセツ</t>
    </rPh>
    <rPh sb="7" eb="9">
      <t>セツビ</t>
    </rPh>
    <rPh sb="9" eb="11">
      <t>カイシュウ</t>
    </rPh>
    <rPh sb="11" eb="12">
      <t>ヒ</t>
    </rPh>
    <phoneticPr fontId="39"/>
  </si>
  <si>
    <t>府立学校施設設備緊急改修事業費</t>
    <rPh sb="8" eb="10">
      <t>キンキュウ</t>
    </rPh>
    <rPh sb="10" eb="12">
      <t>カイシュウ</t>
    </rPh>
    <rPh sb="12" eb="14">
      <t>ジギョウ</t>
    </rPh>
    <phoneticPr fontId="39"/>
  </si>
  <si>
    <t>府立学校施設長寿命化整備事業費</t>
    <rPh sb="6" eb="10">
      <t>チョウジュミョウカ</t>
    </rPh>
    <rPh sb="10" eb="12">
      <t>セイビ</t>
    </rPh>
    <rPh sb="12" eb="14">
      <t>ジギョウ</t>
    </rPh>
    <rPh sb="14" eb="15">
      <t>ヒ</t>
    </rPh>
    <phoneticPr fontId="39"/>
  </si>
  <si>
    <t>府立学校体育館空気調節設備整備費</t>
    <rPh sb="0" eb="2">
      <t>フリツ</t>
    </rPh>
    <rPh sb="2" eb="4">
      <t>ガッコウ</t>
    </rPh>
    <rPh sb="4" eb="6">
      <t>タイイク</t>
    </rPh>
    <rPh sb="6" eb="7">
      <t>カン</t>
    </rPh>
    <rPh sb="7" eb="9">
      <t>クウキ</t>
    </rPh>
    <rPh sb="9" eb="11">
      <t>チョウセツ</t>
    </rPh>
    <rPh sb="11" eb="13">
      <t>セツビ</t>
    </rPh>
    <rPh sb="13" eb="15">
      <t>セイビ</t>
    </rPh>
    <rPh sb="15" eb="16">
      <t>ヒ</t>
    </rPh>
    <phoneticPr fontId="39"/>
  </si>
  <si>
    <t>高等学校教育環境改善事業費</t>
    <rPh sb="0" eb="2">
      <t>コウトウ</t>
    </rPh>
    <rPh sb="2" eb="4">
      <t>ガッコウ</t>
    </rPh>
    <rPh sb="4" eb="6">
      <t>キョウイク</t>
    </rPh>
    <rPh sb="6" eb="8">
      <t>カンキョウ</t>
    </rPh>
    <rPh sb="8" eb="10">
      <t>カイゼン</t>
    </rPh>
    <rPh sb="10" eb="12">
      <t>ジギョウ</t>
    </rPh>
    <rPh sb="12" eb="13">
      <t>ヒ</t>
    </rPh>
    <phoneticPr fontId="39"/>
  </si>
  <si>
    <t>⑪</t>
  </si>
  <si>
    <t>スクールサポートスタッフ及び学習支援員配置事業費</t>
    <rPh sb="12" eb="13">
      <t>オヨ</t>
    </rPh>
    <rPh sb="14" eb="16">
      <t>ガクシュウ</t>
    </rPh>
    <rPh sb="16" eb="18">
      <t>シエン</t>
    </rPh>
    <rPh sb="18" eb="19">
      <t>イン</t>
    </rPh>
    <rPh sb="19" eb="21">
      <t>ハイチ</t>
    </rPh>
    <rPh sb="21" eb="24">
      <t>ジギョウヒ</t>
    </rPh>
    <phoneticPr fontId="39"/>
  </si>
  <si>
    <t>大阪府育英会助成費</t>
    <rPh sb="0" eb="3">
      <t>オオサカフ</t>
    </rPh>
    <rPh sb="3" eb="6">
      <t>イクエイカイ</t>
    </rPh>
    <rPh sb="6" eb="8">
      <t>ジョセイ</t>
    </rPh>
    <rPh sb="8" eb="9">
      <t>ヒ</t>
    </rPh>
    <phoneticPr fontId="17"/>
  </si>
  <si>
    <t>学習環境改善事業費（府立学校トイレ改修）</t>
    <rPh sb="0" eb="2">
      <t>ガクシュウ</t>
    </rPh>
    <rPh sb="2" eb="4">
      <t>カンキョウ</t>
    </rPh>
    <rPh sb="4" eb="6">
      <t>カイゼン</t>
    </rPh>
    <rPh sb="6" eb="8">
      <t>ジギョウ</t>
    </rPh>
    <rPh sb="8" eb="9">
      <t>ヒ</t>
    </rPh>
    <rPh sb="10" eb="12">
      <t>フリツ</t>
    </rPh>
    <rPh sb="12" eb="14">
      <t>ガッコウ</t>
    </rPh>
    <rPh sb="17" eb="19">
      <t>カイシュウ</t>
    </rPh>
    <phoneticPr fontId="39"/>
  </si>
  <si>
    <t>【基本方針７】 私立学校の振興</t>
    <rPh sb="8" eb="10">
      <t>シリツ</t>
    </rPh>
    <rPh sb="10" eb="12">
      <t>ガッコウ</t>
    </rPh>
    <rPh sb="13" eb="15">
      <t>シンコウ</t>
    </rPh>
    <phoneticPr fontId="17"/>
  </si>
  <si>
    <t>私立高等学校等振興助成費</t>
    <rPh sb="0" eb="2">
      <t>シリツ</t>
    </rPh>
    <rPh sb="2" eb="4">
      <t>コウトウ</t>
    </rPh>
    <rPh sb="4" eb="6">
      <t>ガッコウ</t>
    </rPh>
    <rPh sb="6" eb="7">
      <t>トウ</t>
    </rPh>
    <rPh sb="7" eb="9">
      <t>シンコウ</t>
    </rPh>
    <rPh sb="9" eb="12">
      <t>ジョセイヒ</t>
    </rPh>
    <phoneticPr fontId="17"/>
  </si>
  <si>
    <t>私立高等学校等生徒授業料支援補助金(事務費等除く)</t>
    <rPh sb="0" eb="2">
      <t>シリツ</t>
    </rPh>
    <rPh sb="2" eb="4">
      <t>コウトウ</t>
    </rPh>
    <rPh sb="4" eb="6">
      <t>ガッコウ</t>
    </rPh>
    <rPh sb="6" eb="7">
      <t>トウ</t>
    </rPh>
    <rPh sb="7" eb="9">
      <t>セイト</t>
    </rPh>
    <rPh sb="9" eb="12">
      <t>ジュギョウリョウ</t>
    </rPh>
    <rPh sb="12" eb="14">
      <t>シエン</t>
    </rPh>
    <rPh sb="14" eb="17">
      <t>ホジョキン</t>
    </rPh>
    <rPh sb="18" eb="21">
      <t>ジムヒ</t>
    </rPh>
    <rPh sb="21" eb="22">
      <t>トウ</t>
    </rPh>
    <rPh sb="22" eb="23">
      <t>ノゾ</t>
    </rPh>
    <phoneticPr fontId="17"/>
  </si>
  <si>
    <t>私立幼稚園振興助成費</t>
    <rPh sb="0" eb="2">
      <t>シリツ</t>
    </rPh>
    <rPh sb="2" eb="5">
      <t>ヨウチエン</t>
    </rPh>
    <rPh sb="5" eb="7">
      <t>シンコウ</t>
    </rPh>
    <rPh sb="7" eb="10">
      <t>ジョセイヒ</t>
    </rPh>
    <phoneticPr fontId="17"/>
  </si>
  <si>
    <t>施設型給付費等負担金</t>
    <rPh sb="0" eb="3">
      <t>シセツガタ</t>
    </rPh>
    <rPh sb="3" eb="5">
      <t>キュウフ</t>
    </rPh>
    <rPh sb="5" eb="6">
      <t>ヒ</t>
    </rPh>
    <rPh sb="6" eb="7">
      <t>トウ</t>
    </rPh>
    <rPh sb="7" eb="10">
      <t>フタンキン</t>
    </rPh>
    <phoneticPr fontId="17"/>
  </si>
  <si>
    <t>子育て支援施設等利用給付費負担金</t>
    <rPh sb="0" eb="2">
      <t>コソダ</t>
    </rPh>
    <rPh sb="3" eb="5">
      <t>シエン</t>
    </rPh>
    <rPh sb="5" eb="7">
      <t>シセツ</t>
    </rPh>
    <rPh sb="7" eb="8">
      <t>トウ</t>
    </rPh>
    <rPh sb="8" eb="10">
      <t>リヨウ</t>
    </rPh>
    <rPh sb="10" eb="12">
      <t>キュウフ</t>
    </rPh>
    <rPh sb="12" eb="13">
      <t>ヒ</t>
    </rPh>
    <rPh sb="13" eb="15">
      <t>フタン</t>
    </rPh>
    <rPh sb="15" eb="16">
      <t>キン</t>
    </rPh>
    <phoneticPr fontId="17"/>
  </si>
  <si>
    <t>私立専門学校授業料等減免事業費</t>
    <rPh sb="0" eb="2">
      <t>シリツ</t>
    </rPh>
    <rPh sb="2" eb="4">
      <t>センモン</t>
    </rPh>
    <rPh sb="4" eb="6">
      <t>ガッコウ</t>
    </rPh>
    <rPh sb="6" eb="9">
      <t>ジュギョウリョウ</t>
    </rPh>
    <rPh sb="9" eb="10">
      <t>トウ</t>
    </rPh>
    <rPh sb="10" eb="12">
      <t>ゲンメン</t>
    </rPh>
    <rPh sb="12" eb="14">
      <t>ジギョウ</t>
    </rPh>
    <rPh sb="14" eb="15">
      <t>ヒ</t>
    </rPh>
    <phoneticPr fontId="17"/>
  </si>
  <si>
    <t>教育庁  令和５年度一般会計補正予算案の概要</t>
    <rPh sb="0" eb="3">
      <t>キョウイクチョウ</t>
    </rPh>
    <rPh sb="5" eb="7">
      <t>レイワ</t>
    </rPh>
    <rPh sb="8" eb="10">
      <t>ネンド</t>
    </rPh>
    <rPh sb="9" eb="10">
      <t>ド</t>
    </rPh>
    <rPh sb="10" eb="12">
      <t>イッパン</t>
    </rPh>
    <rPh sb="12" eb="14">
      <t>カイケイ</t>
    </rPh>
    <rPh sb="14" eb="16">
      <t>ホセイ</t>
    </rPh>
    <rPh sb="16" eb="18">
      <t>ヨサン</t>
    </rPh>
    <rPh sb="18" eb="19">
      <t>アン</t>
    </rPh>
    <rPh sb="20" eb="22">
      <t>ガイヨウ</t>
    </rPh>
    <phoneticPr fontId="17"/>
  </si>
  <si>
    <t>第6号補正予算額</t>
    <rPh sb="0" eb="1">
      <t>ダイ</t>
    </rPh>
    <rPh sb="2" eb="3">
      <t>ゴウ</t>
    </rPh>
    <rPh sb="3" eb="5">
      <t>ホセイ</t>
    </rPh>
    <rPh sb="5" eb="7">
      <t>ヨサン</t>
    </rPh>
    <rPh sb="7" eb="8">
      <t>ガク</t>
    </rPh>
    <phoneticPr fontId="17"/>
  </si>
  <si>
    <t>※第7号補正予算額</t>
    <rPh sb="1" eb="2">
      <t>ダイ</t>
    </rPh>
    <rPh sb="3" eb="4">
      <t>ゴウ</t>
    </rPh>
    <rPh sb="4" eb="6">
      <t>ホセイ</t>
    </rPh>
    <rPh sb="6" eb="8">
      <t>ヨサン</t>
    </rPh>
    <rPh sb="8" eb="9">
      <t>ガク</t>
    </rPh>
    <phoneticPr fontId="17"/>
  </si>
  <si>
    <t>※　第7号補正予算額については、定例的な各種事業費の増減に係るもの。</t>
    <rPh sb="2" eb="3">
      <t>ダイ</t>
    </rPh>
    <rPh sb="4" eb="5">
      <t>ゴウ</t>
    </rPh>
    <rPh sb="5" eb="7">
      <t>ホセイ</t>
    </rPh>
    <rPh sb="7" eb="9">
      <t>ヨサン</t>
    </rPh>
    <rPh sb="9" eb="10">
      <t>ガク</t>
    </rPh>
    <rPh sb="16" eb="18">
      <t>テイレイ</t>
    </rPh>
    <rPh sb="18" eb="19">
      <t>テキ</t>
    </rPh>
    <rPh sb="20" eb="22">
      <t>カクシュ</t>
    </rPh>
    <rPh sb="22" eb="24">
      <t>ジギョウ</t>
    </rPh>
    <rPh sb="24" eb="25">
      <t>ヒ</t>
    </rPh>
    <rPh sb="26" eb="28">
      <t>ゾウゲン</t>
    </rPh>
    <rPh sb="29" eb="30">
      <t>カカ</t>
    </rPh>
    <phoneticPr fontId="17"/>
  </si>
  <si>
    <t>52億2,918万3千円</t>
    <rPh sb="2" eb="3">
      <t>オク</t>
    </rPh>
    <rPh sb="8" eb="9">
      <t>マン</t>
    </rPh>
    <rPh sb="10" eb="12">
      <t>センエン</t>
    </rPh>
    <phoneticPr fontId="17"/>
  </si>
  <si>
    <t>　令和２～３年度に整備した「１人１台端末」について、ＧＩＧＡスクール構想第２期を念頭に、今後５年程度をかけて端末を計画的に更新するとともに、端末故障時のための予備機の整備も進めるために、必要な経費の積み立てを行う。
〇対象：公立の小学校、中学校、義務教育学校、
　　　　支援学校（小学部・中学部）</t>
    <rPh sb="99" eb="100">
      <t>ツ</t>
    </rPh>
    <rPh sb="101" eb="102">
      <t>タ</t>
    </rPh>
    <rPh sb="104" eb="105">
      <t>オコナ</t>
    </rPh>
    <rPh sb="109" eb="111">
      <t>タイショウ</t>
    </rPh>
    <rPh sb="112" eb="114">
      <t>コウリツ</t>
    </rPh>
    <rPh sb="115" eb="118">
      <t>ショウガッコウ</t>
    </rPh>
    <rPh sb="119" eb="122">
      <t>チュウガッコウ</t>
    </rPh>
    <rPh sb="123" eb="129">
      <t>ギムキョウイクガッコウ</t>
    </rPh>
    <rPh sb="135" eb="139">
      <t>シエンガッコウ</t>
    </rPh>
    <phoneticPr fontId="42"/>
  </si>
  <si>
    <t>第６号補正予算案の概要</t>
    <rPh sb="0" eb="1">
      <t>ダイ</t>
    </rPh>
    <rPh sb="2" eb="3">
      <t>ゴウ</t>
    </rPh>
    <rPh sb="3" eb="5">
      <t>ホセイ</t>
    </rPh>
    <rPh sb="5" eb="7">
      <t>ヨサン</t>
    </rPh>
    <rPh sb="7" eb="8">
      <t>アン</t>
    </rPh>
    <rPh sb="9" eb="10">
      <t>オオムネ</t>
    </rPh>
    <rPh sb="10" eb="11">
      <t>ヨウ</t>
    </rPh>
    <phoneticPr fontId="17"/>
  </si>
  <si>
    <t>　　５６億７，３９３万１千円</t>
    <rPh sb="4" eb="5">
      <t>オク</t>
    </rPh>
    <rPh sb="13" eb="14">
      <t>エン</t>
    </rPh>
    <phoneticPr fontId="17"/>
  </si>
  <si>
    <t>５，４８６億６，９０２万７千円</t>
    <phoneticPr fontId="17"/>
  </si>
  <si>
    <t>▲１３４億２，６９１万３千円</t>
    <rPh sb="4" eb="5">
      <t>オク</t>
    </rPh>
    <rPh sb="10" eb="11">
      <t>マン</t>
    </rPh>
    <rPh sb="12" eb="13">
      <t>セン</t>
    </rPh>
    <rPh sb="13" eb="14">
      <t>エン</t>
    </rPh>
    <phoneticPr fontId="17"/>
  </si>
  <si>
    <t>５，４０９億１，６０４万５千円</t>
    <rPh sb="5" eb="6">
      <t>オク</t>
    </rPh>
    <rPh sb="11" eb="12">
      <t>マン</t>
    </rPh>
    <rPh sb="13" eb="15">
      <t>センエン</t>
    </rPh>
    <phoneticPr fontId="17"/>
  </si>
  <si>
    <t>【国経済対策】
ＧＩＧＡスクール構想
加速化基金事業費</t>
    <rPh sb="16" eb="18">
      <t>コウソウ</t>
    </rPh>
    <rPh sb="19" eb="21">
      <t>カソク</t>
    </rPh>
    <rPh sb="21" eb="22">
      <t>カ</t>
    </rPh>
    <rPh sb="22" eb="24">
      <t>キキン</t>
    </rPh>
    <rPh sb="24" eb="27">
      <t>ジギョウヒ</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</si>
</sst>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quot;【&quot;#,##0&quot;】&quot;"/>
    <numFmt numFmtId="177" formatCode="#,##0\)"/>
    <numFmt numFmtId="178" formatCode="\(#,##0\)"/>
    <numFmt numFmtId="179" formatCode="[$-411]ge\.m\.d;@"/>
    <numFmt numFmtId="180" formatCode="#,##0&quot;千&quot;&quot;円&quot;"/>
    <numFmt numFmtId="181" formatCode="#,##0_ "/>
    <numFmt numFmtId="182" formatCode="#,##0;&quot;▲ &quot;#,##0"/>
    <numFmt numFmtId="183" formatCode="0_ "/>
  </numFmts>
  <fonts count="43" x14ac:knownFonts="1">
    <font>
      <sz val="11"/>
      <name val="ＭＳ Ｐゴシック"/>
      <charset val="128"/>
    </font>
    <font>
      <sz val="11"/>
      <color theme="1"/>
      <name val="ＭＳ Ｐゴシック"/>
      <family val="2"/>
      <charset val="128"/>
      <scheme val="minor"/>
    </font>
    <font>
      <sz val="11"/>
      <name val="ＭＳ ゴシック"/>
      <family val="3"/>
      <charset val="128"/>
    </font>
    <font>
      <sz val="12"/>
      <name val="ＭＳ ゴシック"/>
      <family val="3"/>
      <charset val="128"/>
    </font>
    <font>
      <sz val="10"/>
      <name val="ＭＳ ゴシック"/>
      <family val="3"/>
      <charset val="128"/>
    </font>
    <font>
      <sz val="18"/>
      <name val="ＭＳ ゴシック"/>
      <family val="3"/>
      <charset val="128"/>
    </font>
    <font>
      <b/>
      <sz val="18"/>
      <name val="ＭＳ ゴシック"/>
      <family val="3"/>
      <charset val="128"/>
    </font>
    <font>
      <b/>
      <sz val="14"/>
      <name val="ＭＳ ゴシック"/>
      <family val="3"/>
      <charset val="128"/>
    </font>
    <font>
      <b/>
      <i/>
      <sz val="14"/>
      <name val="ＭＳ ゴシック"/>
      <family val="3"/>
      <charset val="128"/>
    </font>
    <font>
      <b/>
      <sz val="11"/>
      <name val="ＭＳ ゴシック"/>
      <family val="3"/>
      <charset val="128"/>
    </font>
    <font>
      <b/>
      <sz val="12"/>
      <name val="ＭＳ ゴシック"/>
      <family val="3"/>
      <charset val="128"/>
    </font>
    <font>
      <strike/>
      <sz val="12"/>
      <name val="ＭＳ ゴシック"/>
      <family val="3"/>
      <charset val="128"/>
    </font>
    <font>
      <sz val="12"/>
      <name val="ＭＳ Ｐゴシック"/>
      <family val="3"/>
      <charset val="128"/>
    </font>
    <font>
      <u/>
      <sz val="11"/>
      <name val="ＭＳ ゴシック"/>
      <family val="3"/>
      <charset val="128"/>
    </font>
    <font>
      <sz val="11"/>
      <name val="HG丸ｺﾞｼｯｸM-PRO"/>
      <family val="3"/>
      <charset val="128"/>
    </font>
    <font>
      <sz val="10"/>
      <name val="ＭＳ Ｐゴシック"/>
      <family val="3"/>
      <charset val="128"/>
    </font>
    <font>
      <sz val="11"/>
      <name val="ＭＳ Ｐゴシック"/>
      <family val="3"/>
      <charset val="128"/>
    </font>
    <font>
      <sz val="6"/>
      <name val="ＭＳ Ｐゴシック"/>
      <family val="3"/>
      <charset val="128"/>
    </font>
    <font>
      <sz val="6"/>
      <name val="ＭＳ ゴシック"/>
      <family val="3"/>
      <charset val="128"/>
    </font>
    <font>
      <strike/>
      <sz val="11"/>
      <name val="ＭＳ ゴシック"/>
      <family val="3"/>
      <charset val="128"/>
    </font>
    <font>
      <sz val="9"/>
      <name val="ＭＳ ゴシック"/>
      <family val="3"/>
      <charset val="128"/>
    </font>
    <font>
      <sz val="12"/>
      <color theme="1"/>
      <name val="ＭＳ ゴシック"/>
      <family val="3"/>
      <charset val="128"/>
    </font>
    <font>
      <sz val="12"/>
      <color rgb="FFFF0000"/>
      <name val="ＭＳ ゴシック"/>
      <family val="3"/>
      <charset val="128"/>
    </font>
    <font>
      <sz val="16"/>
      <name val="ＭＳ ゴシック"/>
      <family val="3"/>
      <charset val="128"/>
    </font>
    <font>
      <sz val="14"/>
      <name val="ＭＳ ゴシック"/>
      <family val="3"/>
      <charset val="128"/>
    </font>
    <font>
      <strike/>
      <sz val="12"/>
      <color rgb="FFFF0000"/>
      <name val="ＭＳ ゴシック"/>
      <family val="3"/>
      <charset val="128"/>
    </font>
    <font>
      <b/>
      <u/>
      <sz val="11"/>
      <name val="ＭＳ ゴシック"/>
      <family val="3"/>
      <charset val="128"/>
    </font>
    <font>
      <sz val="8"/>
      <name val="ＭＳ ゴシック"/>
      <family val="3"/>
      <charset val="128"/>
    </font>
    <font>
      <sz val="6"/>
      <name val="ＭＳ Ｐゴシック"/>
      <family val="3"/>
      <charset val="128"/>
    </font>
    <font>
      <b/>
      <u/>
      <sz val="16"/>
      <name val="ＭＳ ゴシック"/>
      <family val="3"/>
      <charset val="128"/>
    </font>
    <font>
      <b/>
      <sz val="16"/>
      <name val="ＭＳ ゴシック"/>
      <family val="3"/>
      <charset val="128"/>
    </font>
    <font>
      <sz val="12"/>
      <name val="ＭＳ 明朝"/>
      <family val="1"/>
      <charset val="128"/>
    </font>
    <font>
      <sz val="11"/>
      <color indexed="8"/>
      <name val="ＭＳ ゴシック"/>
      <family val="3"/>
      <charset val="128"/>
    </font>
    <font>
      <sz val="12"/>
      <color indexed="8"/>
      <name val="ＭＳ ゴシック"/>
      <family val="3"/>
      <charset val="128"/>
    </font>
    <font>
      <sz val="10"/>
      <color indexed="8"/>
      <name val="ＭＳ ゴシック"/>
      <family val="3"/>
      <charset val="128"/>
    </font>
    <font>
      <sz val="24"/>
      <name val="ＭＳ Ｐゴシック"/>
      <family val="3"/>
      <charset val="128"/>
    </font>
    <font>
      <b/>
      <sz val="24"/>
      <name val="ＭＳ Ｐゴシック"/>
      <family val="3"/>
      <charset val="128"/>
    </font>
    <font>
      <sz val="22"/>
      <name val="ＭＳ Ｐゴシック"/>
      <family val="3"/>
      <charset val="128"/>
    </font>
    <font>
      <b/>
      <sz val="28"/>
      <name val="ＭＳ Ｐゴシック"/>
      <family val="3"/>
      <charset val="128"/>
    </font>
    <font>
      <sz val="20"/>
      <name val="ＭＳ Ｐゴシック"/>
      <family val="3"/>
      <charset val="128"/>
    </font>
    <font>
      <sz val="28"/>
      <name val="ＭＳ Ｐゴシック"/>
      <family val="3"/>
      <charset val="128"/>
    </font>
    <font>
      <sz val="24"/>
      <color rgb="FFFF0000"/>
      <name val="ＭＳ Ｐゴシック"/>
      <family val="3"/>
      <charset val="128"/>
    </font>
    <font>
      <sz val="11"/>
      <color rgb="FFFF0000"/>
      <name val="ＭＳ ゴシック"/>
      <family val="3"/>
      <charset val="128"/>
    </font>
  </fonts>
  <fills count="9">
    <fill>
      <patternFill patternType="none"/>
    </fill>
    <fill>
      <patternFill patternType="gray125"/>
    </fill>
    <fill>
      <patternFill patternType="solid">
        <fgColor indexed="13"/>
        <bgColor indexed="64"/>
      </patternFill>
    </fill>
    <fill>
      <patternFill patternType="solid">
        <fgColor indexed="15"/>
        <bgColor indexed="64"/>
      </patternFill>
    </fill>
    <fill>
      <patternFill patternType="solid">
        <fgColor theme="0"/>
        <bgColor indexed="64"/>
      </patternFill>
    </fill>
    <fill>
      <patternFill patternType="solid">
        <fgColor rgb="FFFFFF00"/>
        <bgColor indexed="64"/>
      </patternFill>
    </fill>
    <fill>
      <patternFill patternType="solid">
        <fgColor rgb="FF00B0F0"/>
        <bgColor indexed="64"/>
      </patternFill>
    </fill>
    <fill>
      <patternFill patternType="solid">
        <fgColor rgb="FF66FFFF"/>
        <bgColor indexed="64"/>
      </patternFill>
    </fill>
    <fill>
      <patternFill patternType="solid">
        <fgColor theme="0" tint="-0.34998626667073579"/>
        <bgColor indexed="64"/>
      </patternFill>
    </fill>
  </fills>
  <borders count="6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bottom/>
      <diagonal/>
    </border>
    <border>
      <left style="thin">
        <color auto="1"/>
      </left>
      <right/>
      <top/>
      <bottom/>
      <diagonal/>
    </border>
    <border>
      <left/>
      <right/>
      <top/>
      <bottom style="thin">
        <color auto="1"/>
      </bottom>
      <diagonal/>
    </border>
    <border>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double">
        <color auto="1"/>
      </bottom>
      <diagonal/>
    </border>
    <border>
      <left style="thin">
        <color auto="1"/>
      </left>
      <right/>
      <top style="thin">
        <color auto="1"/>
      </top>
      <bottom style="double">
        <color auto="1"/>
      </bottom>
      <diagonal/>
    </border>
    <border>
      <left/>
      <right style="thin">
        <color auto="1"/>
      </right>
      <top/>
      <bottom style="thin">
        <color auto="1"/>
      </bottom>
      <diagonal/>
    </border>
    <border>
      <left style="thin">
        <color auto="1"/>
      </left>
      <right style="thin">
        <color auto="1"/>
      </right>
      <top style="double">
        <color auto="1"/>
      </top>
      <bottom style="thin">
        <color auto="1"/>
      </bottom>
      <diagonal/>
    </border>
    <border>
      <left/>
      <right style="hair">
        <color auto="1"/>
      </right>
      <top/>
      <bottom/>
      <diagonal/>
    </border>
    <border>
      <left/>
      <right/>
      <top style="double">
        <color auto="1"/>
      </top>
      <bottom/>
      <diagonal/>
    </border>
    <border>
      <left/>
      <right/>
      <top/>
      <bottom style="hair">
        <color auto="1"/>
      </bottom>
      <diagonal/>
    </border>
    <border>
      <left/>
      <right/>
      <top style="hair">
        <color auto="1"/>
      </top>
      <bottom style="hair">
        <color auto="1"/>
      </bottom>
      <diagonal/>
    </border>
    <border>
      <left/>
      <right/>
      <top style="hair">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style="thin">
        <color auto="1"/>
      </top>
      <bottom style="double">
        <color auto="1"/>
      </bottom>
      <diagonal/>
    </border>
    <border>
      <left style="hair">
        <color auto="1"/>
      </left>
      <right style="hair">
        <color auto="1"/>
      </right>
      <top style="thin">
        <color auto="1"/>
      </top>
      <bottom style="double">
        <color auto="1"/>
      </bottom>
      <diagonal/>
    </border>
    <border>
      <left style="hair">
        <color auto="1"/>
      </left>
      <right style="thin">
        <color auto="1"/>
      </right>
      <top style="thin">
        <color auto="1"/>
      </top>
      <bottom style="double">
        <color auto="1"/>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hair">
        <color auto="1"/>
      </left>
      <right/>
      <top/>
      <bottom/>
      <diagonal/>
    </border>
    <border>
      <left style="hair">
        <color auto="1"/>
      </left>
      <right style="hair">
        <color auto="1"/>
      </right>
      <top/>
      <bottom/>
      <diagonal/>
    </border>
    <border>
      <left style="medium">
        <color indexed="8"/>
      </left>
      <right style="medium">
        <color indexed="8"/>
      </right>
      <top style="medium">
        <color indexed="8"/>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style="medium">
        <color indexed="8"/>
      </right>
      <top style="medium">
        <color indexed="8"/>
      </top>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style="medium">
        <color indexed="8"/>
      </right>
      <top style="medium">
        <color indexed="8"/>
      </top>
      <bottom style="thin">
        <color indexed="8"/>
      </bottom>
      <diagonal/>
    </border>
    <border>
      <left style="medium">
        <color indexed="8"/>
      </left>
      <right style="medium">
        <color indexed="8"/>
      </right>
      <top/>
      <bottom/>
      <diagonal/>
    </border>
    <border>
      <left style="medium">
        <color indexed="8"/>
      </left>
      <right/>
      <top style="thin">
        <color indexed="8"/>
      </top>
      <bottom style="thin">
        <color indexed="8"/>
      </bottom>
      <diagonal/>
    </border>
    <border>
      <left/>
      <right/>
      <top style="thin">
        <color indexed="8"/>
      </top>
      <bottom/>
      <diagonal/>
    </border>
    <border>
      <left/>
      <right style="medium">
        <color indexed="8"/>
      </right>
      <top style="thin">
        <color indexed="8"/>
      </top>
      <bottom/>
      <diagonal/>
    </border>
    <border>
      <left style="medium">
        <color indexed="8"/>
      </left>
      <right style="medium">
        <color indexed="8"/>
      </right>
      <top style="thin">
        <color indexed="8"/>
      </top>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style="medium">
        <color indexed="8"/>
      </left>
      <right/>
      <top style="thin">
        <color indexed="8"/>
      </top>
      <bottom style="medium">
        <color indexed="8"/>
      </bottom>
      <diagonal/>
    </border>
    <border>
      <left/>
      <right/>
      <top style="thin">
        <color indexed="8"/>
      </top>
      <bottom style="medium">
        <color indexed="8"/>
      </bottom>
      <diagonal/>
    </border>
    <border>
      <left/>
      <right style="medium">
        <color indexed="8"/>
      </right>
      <top style="thin">
        <color indexed="8"/>
      </top>
      <bottom style="medium">
        <color indexed="8"/>
      </bottom>
      <diagonal/>
    </border>
    <border>
      <left style="medium">
        <color indexed="8"/>
      </left>
      <right style="medium">
        <color indexed="8"/>
      </right>
      <top style="thin">
        <color indexed="8"/>
      </top>
      <bottom style="medium">
        <color indexed="8"/>
      </bottom>
      <diagonal/>
    </border>
    <border>
      <left style="medium">
        <color indexed="8"/>
      </left>
      <right style="medium">
        <color indexed="8"/>
      </right>
      <top style="thin">
        <color indexed="8"/>
      </top>
      <bottom style="thin">
        <color indexed="8"/>
      </bottom>
      <diagonal/>
    </border>
    <border>
      <left style="medium">
        <color indexed="8"/>
      </left>
      <right style="medium">
        <color indexed="8"/>
      </right>
      <top/>
      <bottom style="medium">
        <color indexed="8"/>
      </bottom>
      <diagonal/>
    </border>
    <border>
      <left style="medium">
        <color indexed="8"/>
      </left>
      <right/>
      <top style="medium">
        <color indexed="8"/>
      </top>
      <bottom/>
      <diagonal/>
    </border>
    <border>
      <left style="medium">
        <color indexed="8"/>
      </left>
      <right/>
      <top/>
      <bottom/>
      <diagonal/>
    </border>
    <border>
      <left style="medium">
        <color indexed="8"/>
      </left>
      <right/>
      <top/>
      <bottom style="medium">
        <color indexed="64"/>
      </bottom>
      <diagonal/>
    </border>
    <border>
      <left style="medium">
        <color indexed="8"/>
      </left>
      <right/>
      <top style="thin">
        <color indexed="8"/>
      </top>
      <bottom style="medium">
        <color indexed="64"/>
      </bottom>
      <diagonal/>
    </border>
    <border>
      <left/>
      <right/>
      <top style="thin">
        <color indexed="8"/>
      </top>
      <bottom style="medium">
        <color indexed="64"/>
      </bottom>
      <diagonal/>
    </border>
    <border>
      <left/>
      <right style="medium">
        <color indexed="8"/>
      </right>
      <top style="thin">
        <color indexed="8"/>
      </top>
      <bottom style="medium">
        <color indexed="64"/>
      </bottom>
      <diagonal/>
    </border>
    <border>
      <left style="medium">
        <color indexed="8"/>
      </left>
      <right style="medium">
        <color indexed="8"/>
      </right>
      <top style="thin">
        <color indexed="8"/>
      </top>
      <bottom style="medium">
        <color indexed="64"/>
      </bottom>
      <diagonal/>
    </border>
  </borders>
  <cellStyleXfs count="5">
    <xf numFmtId="0" fontId="0" fillId="0" borderId="0">
      <alignment vertical="center"/>
    </xf>
    <xf numFmtId="38" fontId="16" fillId="0" borderId="0" applyFont="0" applyFill="0" applyBorder="0" applyAlignment="0" applyProtection="0">
      <alignment vertical="center"/>
    </xf>
    <xf numFmtId="0" fontId="16" fillId="0" borderId="0">
      <alignment vertical="center"/>
    </xf>
    <xf numFmtId="40" fontId="16" fillId="0" borderId="0" applyFont="0" applyFill="0" applyBorder="0" applyAlignment="0" applyProtection="0">
      <alignment vertical="center"/>
    </xf>
    <xf numFmtId="0" fontId="1" fillId="0" borderId="0">
      <alignment vertical="center"/>
    </xf>
  </cellStyleXfs>
  <cellXfs count="1059">
    <xf numFmtId="0" fontId="0" fillId="0" borderId="0" xfId="0">
      <alignment vertical="center"/>
    </xf>
    <xf numFmtId="0" fontId="2" fillId="0" borderId="0" xfId="0" applyFont="1">
      <alignment vertical="center"/>
    </xf>
    <xf numFmtId="0" fontId="2" fillId="0" borderId="0" xfId="0" applyFont="1" applyFill="1">
      <alignment vertical="center"/>
    </xf>
    <xf numFmtId="0" fontId="2" fillId="0" borderId="0" xfId="0" applyFont="1" applyBorder="1">
      <alignment vertical="center"/>
    </xf>
    <xf numFmtId="0" fontId="3" fillId="0" borderId="0" xfId="0" applyFont="1">
      <alignment vertical="center"/>
    </xf>
    <xf numFmtId="0" fontId="3" fillId="0" borderId="0" xfId="0" applyFont="1" applyFill="1">
      <alignment vertical="center"/>
    </xf>
    <xf numFmtId="0" fontId="3" fillId="0" borderId="0" xfId="0" applyFont="1" applyFill="1" applyBorder="1">
      <alignment vertical="center"/>
    </xf>
    <xf numFmtId="0" fontId="3" fillId="0" borderId="0" xfId="0" applyFont="1" applyBorder="1">
      <alignment vertical="center"/>
    </xf>
    <xf numFmtId="0" fontId="2" fillId="0" borderId="0" xfId="0" applyFont="1" applyFill="1" applyBorder="1">
      <alignment vertical="center"/>
    </xf>
    <xf numFmtId="0" fontId="4" fillId="0" borderId="0" xfId="0" applyFont="1" applyFill="1">
      <alignment vertical="center"/>
    </xf>
    <xf numFmtId="0" fontId="4" fillId="0" borderId="0" xfId="0" applyFont="1">
      <alignment vertical="center"/>
    </xf>
    <xf numFmtId="0" fontId="4" fillId="0" borderId="0" xfId="0" applyFont="1" applyAlignment="1">
      <alignment horizontal="right" vertical="center"/>
    </xf>
    <xf numFmtId="0" fontId="5" fillId="0" borderId="0" xfId="0" applyFont="1" applyAlignment="1">
      <alignment horizontal="right" vertical="center"/>
    </xf>
    <xf numFmtId="0" fontId="7" fillId="0" borderId="0" xfId="0" applyFont="1" applyFill="1" applyAlignment="1">
      <alignment horizontal="distributed" vertical="center"/>
    </xf>
    <xf numFmtId="0" fontId="4" fillId="0" borderId="0" xfId="0" applyFont="1" applyFill="1" applyAlignment="1">
      <alignment horizontal="right" vertical="center"/>
    </xf>
    <xf numFmtId="0" fontId="3" fillId="0" borderId="1" xfId="0" applyFont="1" applyFill="1" applyBorder="1" applyAlignment="1">
      <alignment horizontal="center" vertical="center"/>
    </xf>
    <xf numFmtId="0" fontId="2" fillId="0" borderId="5" xfId="0" applyFont="1" applyFill="1" applyBorder="1">
      <alignment vertical="center"/>
    </xf>
    <xf numFmtId="0" fontId="2" fillId="0" borderId="6" xfId="0" applyFont="1" applyFill="1" applyBorder="1">
      <alignment vertical="center"/>
    </xf>
    <xf numFmtId="0" fontId="2" fillId="0" borderId="8" xfId="0" applyFont="1" applyFill="1" applyBorder="1">
      <alignment vertical="center"/>
    </xf>
    <xf numFmtId="0" fontId="2" fillId="0" borderId="9" xfId="0" applyFont="1" applyFill="1" applyBorder="1">
      <alignment vertical="center"/>
    </xf>
    <xf numFmtId="49" fontId="2" fillId="0" borderId="0" xfId="0" applyNumberFormat="1" applyFont="1" applyFill="1" applyBorder="1" applyAlignment="1">
      <alignment horizontal="right" vertical="center"/>
    </xf>
    <xf numFmtId="0" fontId="8" fillId="0" borderId="8" xfId="0" applyFont="1" applyFill="1" applyBorder="1" applyAlignment="1">
      <alignment horizontal="left" vertical="center"/>
    </xf>
    <xf numFmtId="49" fontId="3" fillId="0" borderId="0" xfId="0" applyNumberFormat="1" applyFont="1" applyFill="1" applyBorder="1" applyAlignment="1">
      <alignment horizontal="right" vertical="center"/>
    </xf>
    <xf numFmtId="0" fontId="3" fillId="0" borderId="8" xfId="0" applyFont="1" applyFill="1" applyBorder="1" applyAlignment="1">
      <alignment horizontal="right" vertical="top" wrapText="1"/>
    </xf>
    <xf numFmtId="0" fontId="3" fillId="0" borderId="8" xfId="0" applyFont="1" applyFill="1" applyBorder="1" applyAlignment="1">
      <alignment horizontal="distributed" vertical="center" wrapText="1"/>
    </xf>
    <xf numFmtId="182" fontId="3" fillId="0" borderId="10" xfId="0" applyNumberFormat="1" applyFont="1" applyFill="1" applyBorder="1" applyAlignment="1">
      <alignment horizontal="right" vertical="center"/>
    </xf>
    <xf numFmtId="0" fontId="3" fillId="0" borderId="8" xfId="0" applyFont="1" applyFill="1" applyBorder="1" applyAlignment="1">
      <alignment horizontal="left" vertical="center" wrapText="1"/>
    </xf>
    <xf numFmtId="49" fontId="3" fillId="0" borderId="7" xfId="0" applyNumberFormat="1" applyFont="1" applyFill="1" applyBorder="1" applyAlignment="1">
      <alignment horizontal="right" vertical="center"/>
    </xf>
    <xf numFmtId="0" fontId="3" fillId="0" borderId="8" xfId="0" applyFont="1" applyFill="1" applyBorder="1" applyAlignment="1">
      <alignment horizontal="distributed" vertical="center"/>
    </xf>
    <xf numFmtId="178" fontId="3" fillId="0" borderId="0" xfId="0" applyNumberFormat="1" applyFont="1" applyFill="1" applyBorder="1" applyAlignment="1">
      <alignment vertical="center"/>
    </xf>
    <xf numFmtId="178" fontId="3" fillId="0" borderId="11" xfId="0" applyNumberFormat="1" applyFont="1" applyFill="1" applyBorder="1" applyAlignment="1">
      <alignment vertical="center"/>
    </xf>
    <xf numFmtId="0" fontId="3" fillId="0" borderId="8" xfId="0" applyFont="1" applyFill="1" applyBorder="1" applyAlignment="1">
      <alignment horizontal="left" vertical="top" wrapText="1"/>
    </xf>
    <xf numFmtId="0" fontId="3" fillId="0" borderId="8" xfId="0" applyFont="1" applyFill="1" applyBorder="1" applyAlignment="1">
      <alignment vertical="top" wrapText="1"/>
    </xf>
    <xf numFmtId="0" fontId="3" fillId="0" borderId="8" xfId="0" applyFont="1" applyFill="1" applyBorder="1" applyAlignment="1">
      <alignment horizontal="distributed" vertical="center" shrinkToFit="1"/>
    </xf>
    <xf numFmtId="0" fontId="0" fillId="0" borderId="8" xfId="0" applyFont="1" applyFill="1" applyBorder="1" applyAlignment="1">
      <alignment vertical="top" wrapText="1"/>
    </xf>
    <xf numFmtId="0" fontId="9" fillId="0" borderId="8" xfId="0" applyFont="1" applyFill="1" applyBorder="1" applyAlignment="1">
      <alignment vertical="center"/>
    </xf>
    <xf numFmtId="0" fontId="3" fillId="0" borderId="8" xfId="0" applyFont="1" applyFill="1" applyBorder="1" applyAlignment="1">
      <alignment vertical="center" wrapText="1"/>
    </xf>
    <xf numFmtId="0" fontId="2" fillId="2" borderId="0" xfId="0" applyFont="1" applyFill="1">
      <alignment vertical="center"/>
    </xf>
    <xf numFmtId="0" fontId="2" fillId="3" borderId="0" xfId="0" applyFont="1" applyFill="1">
      <alignment vertical="center"/>
    </xf>
    <xf numFmtId="0" fontId="3" fillId="0" borderId="8" xfId="0" applyFont="1" applyFill="1" applyBorder="1">
      <alignment vertical="center"/>
    </xf>
    <xf numFmtId="0" fontId="10" fillId="0" borderId="8" xfId="0" applyFont="1" applyFill="1" applyBorder="1" applyAlignment="1">
      <alignment horizontal="center" vertical="center"/>
    </xf>
    <xf numFmtId="0" fontId="3" fillId="0" borderId="9" xfId="0" applyFont="1" applyFill="1" applyBorder="1">
      <alignment vertical="center"/>
    </xf>
    <xf numFmtId="0" fontId="9" fillId="0" borderId="8" xfId="0" applyFont="1" applyFill="1" applyBorder="1" applyAlignment="1">
      <alignment horizontal="center" vertical="center"/>
    </xf>
    <xf numFmtId="182" fontId="3" fillId="0" borderId="0" xfId="0" applyNumberFormat="1" applyFont="1" applyFill="1" applyBorder="1" applyAlignment="1">
      <alignment horizontal="right" vertical="center"/>
    </xf>
    <xf numFmtId="0" fontId="3" fillId="4" borderId="8" xfId="0" applyFont="1" applyFill="1" applyBorder="1" applyAlignment="1">
      <alignment horizontal="left" vertical="top" wrapText="1"/>
    </xf>
    <xf numFmtId="49" fontId="3" fillId="0" borderId="0" xfId="0" applyNumberFormat="1" applyFont="1" applyFill="1" applyBorder="1" applyAlignment="1">
      <alignment horizontal="left" vertical="center"/>
    </xf>
    <xf numFmtId="0" fontId="10" fillId="0" borderId="8" xfId="0" applyFont="1" applyFill="1" applyBorder="1" applyAlignment="1">
      <alignment vertical="center"/>
    </xf>
    <xf numFmtId="0" fontId="3" fillId="0" borderId="12" xfId="0" applyFont="1" applyFill="1" applyBorder="1">
      <alignment vertical="center"/>
    </xf>
    <xf numFmtId="0" fontId="3" fillId="0" borderId="13" xfId="0" applyFont="1" applyFill="1" applyBorder="1">
      <alignment vertical="center"/>
    </xf>
    <xf numFmtId="49" fontId="3" fillId="0" borderId="10" xfId="0" applyNumberFormat="1" applyFont="1" applyFill="1" applyBorder="1" applyAlignment="1">
      <alignment horizontal="left" vertical="center"/>
    </xf>
    <xf numFmtId="0" fontId="3" fillId="0" borderId="10" xfId="0" applyFont="1" applyFill="1" applyBorder="1">
      <alignment vertical="center"/>
    </xf>
    <xf numFmtId="0" fontId="10" fillId="0" borderId="12" xfId="0" applyFont="1" applyFill="1" applyBorder="1" applyAlignment="1">
      <alignment vertical="center"/>
    </xf>
    <xf numFmtId="49" fontId="2" fillId="0" borderId="0" xfId="0" applyNumberFormat="1" applyFont="1" applyFill="1" applyBorder="1" applyAlignment="1">
      <alignment vertical="center"/>
    </xf>
    <xf numFmtId="0" fontId="2" fillId="0" borderId="8" xfId="0" applyFont="1" applyFill="1" applyBorder="1" applyAlignment="1">
      <alignment horizontal="left" vertical="center"/>
    </xf>
    <xf numFmtId="0" fontId="3" fillId="0" borderId="8" xfId="0" applyNumberFormat="1" applyFont="1" applyFill="1" applyBorder="1" applyAlignment="1">
      <alignment horizontal="left" vertical="top" wrapText="1"/>
    </xf>
    <xf numFmtId="0" fontId="3" fillId="0" borderId="8" xfId="0" applyFont="1" applyFill="1" applyBorder="1" applyAlignment="1">
      <alignment horizontal="left" vertical="center"/>
    </xf>
    <xf numFmtId="0" fontId="3" fillId="0" borderId="8" xfId="0" applyFont="1" applyFill="1" applyBorder="1" applyAlignment="1">
      <alignment vertical="center"/>
    </xf>
    <xf numFmtId="0" fontId="0" fillId="0" borderId="8" xfId="0" applyFont="1" applyFill="1" applyBorder="1" applyAlignment="1">
      <alignment vertical="center"/>
    </xf>
    <xf numFmtId="0" fontId="0" fillId="0" borderId="8" xfId="0" applyFont="1" applyFill="1" applyBorder="1" applyAlignment="1">
      <alignment vertical="top"/>
    </xf>
    <xf numFmtId="0" fontId="3" fillId="0" borderId="8" xfId="0" applyFont="1" applyFill="1" applyBorder="1" applyAlignment="1">
      <alignment horizontal="center" vertical="center" shrinkToFit="1"/>
    </xf>
    <xf numFmtId="0" fontId="3" fillId="0" borderId="9" xfId="0" applyFont="1" applyFill="1" applyBorder="1" applyAlignment="1">
      <alignment horizontal="center" vertical="center" shrinkToFit="1"/>
    </xf>
    <xf numFmtId="0" fontId="0" fillId="0" borderId="8" xfId="0" applyFont="1" applyBorder="1" applyAlignment="1">
      <alignment vertical="top" wrapText="1"/>
    </xf>
    <xf numFmtId="0" fontId="2" fillId="0" borderId="8" xfId="0" applyFont="1" applyFill="1" applyBorder="1" applyAlignment="1">
      <alignment horizontal="distributed" vertical="center"/>
    </xf>
    <xf numFmtId="0" fontId="3" fillId="0" borderId="8" xfId="0" applyFont="1" applyFill="1" applyBorder="1" applyAlignment="1">
      <alignment horizontal="right" vertical="center" wrapText="1"/>
    </xf>
    <xf numFmtId="0" fontId="3" fillId="4" borderId="0" xfId="0" applyFont="1" applyFill="1" applyBorder="1" applyAlignment="1">
      <alignment vertical="top" wrapText="1"/>
    </xf>
    <xf numFmtId="0" fontId="3" fillId="4" borderId="8" xfId="0" applyFont="1" applyFill="1" applyBorder="1" applyAlignment="1">
      <alignment vertical="center" wrapText="1"/>
    </xf>
    <xf numFmtId="0" fontId="3" fillId="0" borderId="12" xfId="0" applyFont="1" applyFill="1" applyBorder="1" applyAlignment="1">
      <alignment horizontal="distributed" vertical="center"/>
    </xf>
    <xf numFmtId="0" fontId="2" fillId="0" borderId="13" xfId="0" applyFont="1" applyFill="1" applyBorder="1">
      <alignment vertical="center"/>
    </xf>
    <xf numFmtId="49" fontId="3" fillId="0" borderId="10" xfId="0" applyNumberFormat="1" applyFont="1" applyFill="1" applyBorder="1" applyAlignment="1">
      <alignment horizontal="right" vertical="center"/>
    </xf>
    <xf numFmtId="0" fontId="3" fillId="0" borderId="12" xfId="0" applyFont="1" applyFill="1" applyBorder="1" applyAlignment="1">
      <alignment vertical="top" wrapText="1"/>
    </xf>
    <xf numFmtId="0" fontId="3" fillId="4" borderId="8" xfId="0" applyFont="1" applyFill="1" applyBorder="1" applyAlignment="1">
      <alignment vertical="top"/>
    </xf>
    <xf numFmtId="0" fontId="3" fillId="0" borderId="0" xfId="0" applyFont="1" applyFill="1" applyBorder="1" applyAlignment="1">
      <alignment horizontal="left" vertical="top" wrapText="1"/>
    </xf>
    <xf numFmtId="0" fontId="0" fillId="0" borderId="8" xfId="0" applyFont="1" applyBorder="1" applyAlignment="1">
      <alignment horizontal="left" vertical="top" wrapText="1"/>
    </xf>
    <xf numFmtId="0" fontId="10" fillId="0" borderId="8" xfId="0" applyFont="1" applyFill="1" applyBorder="1" applyAlignment="1">
      <alignment horizontal="distributed" vertical="center"/>
    </xf>
    <xf numFmtId="0" fontId="10" fillId="0" borderId="12" xfId="0" applyFont="1" applyFill="1" applyBorder="1" applyAlignment="1">
      <alignment horizontal="distributed" vertical="center"/>
    </xf>
    <xf numFmtId="0" fontId="3" fillId="0" borderId="12" xfId="0" applyFont="1" applyFill="1" applyBorder="1" applyAlignment="1">
      <alignment horizontal="left" vertical="center" wrapText="1"/>
    </xf>
    <xf numFmtId="0" fontId="2" fillId="0" borderId="8" xfId="0" applyFont="1" applyFill="1" applyBorder="1" applyAlignment="1">
      <alignment vertical="center"/>
    </xf>
    <xf numFmtId="0" fontId="2" fillId="4" borderId="8" xfId="0" applyFont="1" applyFill="1" applyBorder="1">
      <alignment vertical="center"/>
    </xf>
    <xf numFmtId="178" fontId="3" fillId="0" borderId="0" xfId="0" applyNumberFormat="1" applyFont="1" applyFill="1" applyBorder="1" applyAlignment="1">
      <alignment horizontal="right" vertical="center"/>
    </xf>
    <xf numFmtId="178" fontId="3" fillId="0" borderId="11" xfId="0" applyNumberFormat="1" applyFont="1" applyFill="1" applyBorder="1" applyAlignment="1">
      <alignment horizontal="right" vertical="center"/>
    </xf>
    <xf numFmtId="0" fontId="0" fillId="0" borderId="8" xfId="0" applyFont="1" applyFill="1" applyBorder="1" applyAlignment="1">
      <alignment horizontal="left" vertical="top" wrapText="1"/>
    </xf>
    <xf numFmtId="0" fontId="0" fillId="0" borderId="0" xfId="0" applyFont="1" applyFill="1" applyBorder="1" applyAlignment="1">
      <alignment horizontal="left" vertical="top" wrapText="1"/>
    </xf>
    <xf numFmtId="183" fontId="3" fillId="0" borderId="8" xfId="0" applyNumberFormat="1" applyFont="1" applyFill="1" applyBorder="1" applyAlignment="1">
      <alignment horizontal="distributed" vertical="center"/>
    </xf>
    <xf numFmtId="0" fontId="3" fillId="4" borderId="8" xfId="0" applyFont="1" applyFill="1" applyBorder="1" applyAlignment="1">
      <alignment horizontal="left" vertical="center" wrapText="1"/>
    </xf>
    <xf numFmtId="3" fontId="3" fillId="0" borderId="10" xfId="0" applyNumberFormat="1" applyFont="1" applyFill="1" applyBorder="1" applyAlignment="1">
      <alignment horizontal="right" vertical="center"/>
    </xf>
    <xf numFmtId="0" fontId="9" fillId="0" borderId="8" xfId="0" applyFont="1" applyFill="1" applyBorder="1" applyAlignment="1">
      <alignment horizontal="distributed" vertical="center"/>
    </xf>
    <xf numFmtId="0" fontId="3" fillId="0" borderId="0" xfId="0" applyFont="1" applyAlignment="1">
      <alignment horizontal="center" vertical="center"/>
    </xf>
    <xf numFmtId="181" fontId="2" fillId="0" borderId="0" xfId="0" applyNumberFormat="1" applyFont="1">
      <alignment vertical="center"/>
    </xf>
    <xf numFmtId="0" fontId="3" fillId="0" borderId="8" xfId="0" applyFont="1" applyBorder="1">
      <alignment vertical="center"/>
    </xf>
    <xf numFmtId="0" fontId="3" fillId="0" borderId="0" xfId="0" applyFont="1" applyFill="1" applyBorder="1" applyAlignment="1">
      <alignment horizontal="right" vertical="center"/>
    </xf>
    <xf numFmtId="0" fontId="3" fillId="0" borderId="10" xfId="0" applyFont="1" applyFill="1" applyBorder="1" applyAlignment="1">
      <alignment horizontal="right" vertical="center"/>
    </xf>
    <xf numFmtId="0" fontId="11" fillId="0" borderId="9" xfId="0" applyFont="1" applyFill="1" applyBorder="1">
      <alignment vertical="center"/>
    </xf>
    <xf numFmtId="0" fontId="11" fillId="0" borderId="8" xfId="0" applyFont="1" applyFill="1" applyBorder="1" applyAlignment="1">
      <alignment horizontal="distributed" vertical="center" wrapText="1"/>
    </xf>
    <xf numFmtId="0" fontId="11" fillId="0" borderId="8" xfId="0" applyFont="1" applyFill="1" applyBorder="1">
      <alignment vertical="center"/>
    </xf>
    <xf numFmtId="3" fontId="3" fillId="0" borderId="10" xfId="1" applyNumberFormat="1" applyFont="1" applyFill="1" applyBorder="1" applyAlignment="1">
      <alignment horizontal="right" vertical="center"/>
    </xf>
    <xf numFmtId="0" fontId="3" fillId="0" borderId="0" xfId="0" applyFont="1" applyFill="1" applyBorder="1" applyAlignment="1">
      <alignment horizontal="left" vertical="center" wrapText="1"/>
    </xf>
    <xf numFmtId="0" fontId="2" fillId="5" borderId="0" xfId="0" applyFont="1" applyFill="1">
      <alignment vertical="center"/>
    </xf>
    <xf numFmtId="0" fontId="3" fillId="0" borderId="12" xfId="0" applyFont="1" applyFill="1" applyBorder="1" applyAlignment="1">
      <alignment horizontal="right" vertical="top" wrapText="1"/>
    </xf>
    <xf numFmtId="0" fontId="3" fillId="0" borderId="8" xfId="0" applyFont="1" applyFill="1" applyBorder="1" applyAlignment="1">
      <alignment vertical="top" shrinkToFit="1"/>
    </xf>
    <xf numFmtId="0" fontId="0" fillId="0" borderId="8" xfId="0" applyFont="1" applyFill="1" applyBorder="1" applyAlignment="1">
      <alignment horizontal="distributed" vertical="center" wrapText="1"/>
    </xf>
    <xf numFmtId="0" fontId="3" fillId="0" borderId="8" xfId="0" applyFont="1" applyFill="1" applyBorder="1" applyAlignment="1">
      <alignment vertical="top"/>
    </xf>
    <xf numFmtId="0" fontId="3" fillId="0" borderId="8" xfId="0" applyFont="1" applyFill="1" applyBorder="1" applyAlignment="1">
      <alignment horizontal="centerContinuous" vertical="center" shrinkToFit="1"/>
    </xf>
    <xf numFmtId="0" fontId="3" fillId="0" borderId="12" xfId="0" applyFont="1" applyFill="1" applyBorder="1" applyAlignment="1">
      <alignment horizontal="left" vertical="center"/>
    </xf>
    <xf numFmtId="0" fontId="12" fillId="0" borderId="8" xfId="0" applyFont="1" applyFill="1" applyBorder="1" applyAlignment="1">
      <alignment horizontal="distributed" vertical="center"/>
    </xf>
    <xf numFmtId="0" fontId="12" fillId="0" borderId="9" xfId="0" applyFont="1" applyFill="1" applyBorder="1">
      <alignment vertical="center"/>
    </xf>
    <xf numFmtId="0" fontId="12" fillId="0" borderId="8" xfId="0" applyFont="1" applyFill="1" applyBorder="1" applyAlignment="1">
      <alignment horizontal="left" vertical="top" wrapText="1"/>
    </xf>
    <xf numFmtId="0" fontId="3" fillId="0" borderId="8" xfId="0" applyFont="1" applyFill="1" applyBorder="1" applyAlignment="1">
      <alignment horizontal="left" vertical="center" wrapText="1" shrinkToFit="1"/>
    </xf>
    <xf numFmtId="0" fontId="3" fillId="0" borderId="9" xfId="0" applyFont="1" applyFill="1" applyBorder="1" applyAlignment="1">
      <alignment horizontal="distributed" vertical="center" wrapText="1"/>
    </xf>
    <xf numFmtId="0" fontId="3" fillId="0" borderId="8" xfId="0" applyFont="1" applyFill="1" applyBorder="1" applyAlignment="1">
      <alignment horizontal="justify" vertical="center"/>
    </xf>
    <xf numFmtId="0" fontId="3" fillId="0" borderId="11" xfId="0" applyFont="1" applyFill="1" applyBorder="1">
      <alignment vertical="center"/>
    </xf>
    <xf numFmtId="0" fontId="7" fillId="0" borderId="8" xfId="0" applyFont="1" applyFill="1" applyBorder="1" applyAlignment="1">
      <alignment horizontal="left" vertical="center"/>
    </xf>
    <xf numFmtId="0" fontId="3" fillId="0" borderId="8" xfId="0" applyFont="1" applyFill="1" applyBorder="1" applyAlignment="1">
      <alignment horizontal="distributed" vertical="distributed" shrinkToFit="1"/>
    </xf>
    <xf numFmtId="0" fontId="2" fillId="0" borderId="8" xfId="0" applyFont="1" applyFill="1" applyBorder="1" applyAlignment="1">
      <alignment horizontal="center" vertical="center" shrinkToFit="1"/>
    </xf>
    <xf numFmtId="0" fontId="3" fillId="0" borderId="8" xfId="0" applyFont="1" applyFill="1" applyBorder="1" applyAlignment="1">
      <alignment vertical="center" shrinkToFit="1"/>
    </xf>
    <xf numFmtId="0" fontId="3" fillId="0" borderId="9" xfId="0" applyFont="1" applyFill="1" applyBorder="1" applyAlignment="1">
      <alignment horizontal="distributed" vertical="center"/>
    </xf>
    <xf numFmtId="0" fontId="3" fillId="0" borderId="13" xfId="0" applyFont="1" applyFill="1" applyBorder="1" applyAlignment="1">
      <alignment horizontal="left" vertical="center"/>
    </xf>
    <xf numFmtId="0" fontId="3" fillId="0" borderId="0" xfId="0" applyFont="1" applyFill="1" applyAlignment="1">
      <alignment vertical="center"/>
    </xf>
    <xf numFmtId="0" fontId="2" fillId="0" borderId="0" xfId="0" applyFont="1" applyAlignment="1">
      <alignment vertical="center"/>
    </xf>
    <xf numFmtId="0" fontId="2" fillId="0" borderId="0" xfId="0" applyFont="1" applyFill="1" applyAlignment="1">
      <alignment vertical="center"/>
    </xf>
    <xf numFmtId="0" fontId="0" fillId="0" borderId="0" xfId="0" applyFont="1" applyAlignment="1">
      <alignment vertical="center" wrapText="1" shrinkToFit="1"/>
    </xf>
    <xf numFmtId="0" fontId="3" fillId="0" borderId="0" xfId="0" applyFont="1" applyAlignment="1">
      <alignment vertical="center"/>
    </xf>
    <xf numFmtId="0" fontId="3" fillId="2" borderId="0" xfId="0" applyFont="1" applyFill="1">
      <alignment vertical="center"/>
    </xf>
    <xf numFmtId="0" fontId="0" fillId="0" borderId="8" xfId="0" applyFont="1" applyFill="1" applyBorder="1" applyAlignment="1">
      <alignment horizontal="left" vertical="center" wrapText="1"/>
    </xf>
    <xf numFmtId="0" fontId="2" fillId="0" borderId="12" xfId="0" applyFont="1" applyFill="1" applyBorder="1">
      <alignment vertical="center"/>
    </xf>
    <xf numFmtId="49" fontId="2" fillId="0" borderId="10" xfId="0" applyNumberFormat="1" applyFont="1" applyFill="1" applyBorder="1" applyAlignment="1">
      <alignment horizontal="right" vertical="center"/>
    </xf>
    <xf numFmtId="0" fontId="2" fillId="0" borderId="10" xfId="0" applyFont="1" applyFill="1" applyBorder="1">
      <alignment vertical="center"/>
    </xf>
    <xf numFmtId="0" fontId="0" fillId="0" borderId="12" xfId="0" applyFont="1" applyFill="1" applyBorder="1" applyAlignment="1">
      <alignment horizontal="left" vertical="center" wrapText="1"/>
    </xf>
    <xf numFmtId="0" fontId="13" fillId="0" borderId="8" xfId="0" applyFont="1" applyFill="1" applyBorder="1" applyAlignment="1">
      <alignment horizontal="left" vertical="center" shrinkToFit="1"/>
    </xf>
    <xf numFmtId="0" fontId="2" fillId="4" borderId="8" xfId="0" applyFont="1" applyFill="1" applyBorder="1" applyAlignment="1">
      <alignment horizontal="distributed" vertical="center"/>
    </xf>
    <xf numFmtId="0" fontId="2" fillId="4" borderId="9" xfId="0" applyFont="1" applyFill="1" applyBorder="1">
      <alignment vertical="center"/>
    </xf>
    <xf numFmtId="49" fontId="2" fillId="4" borderId="0" xfId="0" applyNumberFormat="1" applyFont="1" applyFill="1" applyBorder="1" applyAlignment="1">
      <alignment horizontal="right" vertical="center"/>
    </xf>
    <xf numFmtId="0" fontId="2" fillId="4" borderId="0" xfId="0" applyFont="1" applyFill="1" applyBorder="1">
      <alignment vertical="center"/>
    </xf>
    <xf numFmtId="0" fontId="2" fillId="4" borderId="8" xfId="0" applyFont="1" applyFill="1" applyBorder="1" applyAlignment="1">
      <alignment horizontal="left" vertical="center" shrinkToFit="1"/>
    </xf>
    <xf numFmtId="0" fontId="3" fillId="4" borderId="8" xfId="0" applyFont="1" applyFill="1" applyBorder="1" applyAlignment="1">
      <alignment horizontal="distributed" vertical="center" wrapText="1"/>
    </xf>
    <xf numFmtId="0" fontId="3" fillId="4" borderId="9" xfId="0" applyFont="1" applyFill="1" applyBorder="1">
      <alignment vertical="center"/>
    </xf>
    <xf numFmtId="182" fontId="3" fillId="4" borderId="10" xfId="0" applyNumberFormat="1" applyFont="1" applyFill="1" applyBorder="1" applyAlignment="1">
      <alignment horizontal="right" vertical="center"/>
    </xf>
    <xf numFmtId="49" fontId="3" fillId="4" borderId="0" xfId="0" applyNumberFormat="1" applyFont="1" applyFill="1" applyBorder="1" applyAlignment="1">
      <alignment horizontal="right" vertical="center"/>
    </xf>
    <xf numFmtId="0" fontId="3" fillId="4" borderId="8" xfId="0" applyFont="1" applyFill="1" applyBorder="1" applyAlignment="1">
      <alignment horizontal="left" vertical="center" wrapText="1" shrinkToFit="1"/>
    </xf>
    <xf numFmtId="0" fontId="2" fillId="0" borderId="1" xfId="0" applyFont="1" applyBorder="1">
      <alignment vertical="center"/>
    </xf>
    <xf numFmtId="0" fontId="3" fillId="0" borderId="1" xfId="0" applyFont="1" applyBorder="1" applyAlignment="1">
      <alignment horizontal="center" vertical="center"/>
    </xf>
    <xf numFmtId="0" fontId="3" fillId="4" borderId="8" xfId="0" applyFont="1" applyFill="1" applyBorder="1" applyAlignment="1">
      <alignment horizontal="left" vertical="center" indent="1"/>
    </xf>
    <xf numFmtId="0" fontId="3" fillId="0" borderId="1" xfId="0" applyFont="1" applyBorder="1" applyAlignment="1">
      <alignment vertical="center" shrinkToFit="1"/>
    </xf>
    <xf numFmtId="181" fontId="3" fillId="0" borderId="1" xfId="0" applyNumberFormat="1" applyFont="1" applyBorder="1" applyAlignment="1">
      <alignment vertical="center"/>
    </xf>
    <xf numFmtId="0" fontId="3" fillId="4" borderId="8" xfId="0" applyFont="1" applyFill="1" applyBorder="1" applyAlignment="1">
      <alignment horizontal="distributed" vertical="center"/>
    </xf>
    <xf numFmtId="178" fontId="3" fillId="4" borderId="0" xfId="0" applyNumberFormat="1" applyFont="1" applyFill="1" applyBorder="1" applyAlignment="1">
      <alignment vertical="center"/>
    </xf>
    <xf numFmtId="178" fontId="3" fillId="4" borderId="11" xfId="0" applyNumberFormat="1" applyFont="1" applyFill="1" applyBorder="1" applyAlignment="1">
      <alignment vertical="center"/>
    </xf>
    <xf numFmtId="0" fontId="3" fillId="4" borderId="0" xfId="0" applyFont="1" applyFill="1" applyBorder="1">
      <alignment vertical="center"/>
    </xf>
    <xf numFmtId="0" fontId="3" fillId="0" borderId="14" xfId="0" applyFont="1" applyBorder="1" applyAlignment="1">
      <alignment vertical="center" shrinkToFit="1"/>
    </xf>
    <xf numFmtId="181" fontId="3" fillId="0" borderId="14" xfId="0" applyNumberFormat="1" applyFont="1" applyBorder="1" applyAlignment="1">
      <alignment vertical="center"/>
    </xf>
    <xf numFmtId="0" fontId="3" fillId="0" borderId="12" xfId="0" applyFont="1" applyBorder="1" applyAlignment="1">
      <alignment horizontal="center" vertical="center"/>
    </xf>
    <xf numFmtId="181" fontId="3" fillId="0" borderId="12" xfId="0" applyNumberFormat="1" applyFont="1" applyBorder="1">
      <alignment vertical="center"/>
    </xf>
    <xf numFmtId="182" fontId="3" fillId="4" borderId="0" xfId="0" applyNumberFormat="1" applyFont="1" applyFill="1" applyBorder="1" applyAlignment="1">
      <alignment horizontal="right" vertical="center"/>
    </xf>
    <xf numFmtId="0" fontId="3" fillId="0" borderId="1" xfId="0" applyFont="1" applyBorder="1">
      <alignment vertical="center"/>
    </xf>
    <xf numFmtId="0" fontId="3" fillId="4" borderId="8" xfId="0" applyFont="1" applyFill="1" applyBorder="1" applyAlignment="1">
      <alignment horizontal="right" vertical="center"/>
    </xf>
    <xf numFmtId="0" fontId="3" fillId="0" borderId="2" xfId="0" applyFont="1" applyBorder="1" applyAlignment="1">
      <alignment vertical="center" shrinkToFit="1"/>
    </xf>
    <xf numFmtId="3" fontId="3" fillId="0" borderId="1" xfId="0" applyNumberFormat="1" applyFont="1" applyBorder="1">
      <alignment vertical="center"/>
    </xf>
    <xf numFmtId="0" fontId="3" fillId="4" borderId="8" xfId="0" applyFont="1" applyFill="1" applyBorder="1">
      <alignment vertical="center"/>
    </xf>
    <xf numFmtId="0" fontId="3" fillId="0" borderId="15" xfId="0" applyFont="1" applyBorder="1" applyAlignment="1">
      <alignment vertical="center" shrinkToFit="1"/>
    </xf>
    <xf numFmtId="3" fontId="3" fillId="0" borderId="14" xfId="0" applyNumberFormat="1" applyFont="1" applyBorder="1">
      <alignment vertical="center"/>
    </xf>
    <xf numFmtId="0" fontId="3" fillId="0" borderId="12" xfId="0" applyFont="1" applyBorder="1">
      <alignment vertical="center"/>
    </xf>
    <xf numFmtId="3" fontId="3" fillId="0" borderId="12" xfId="0" applyNumberFormat="1" applyFont="1" applyBorder="1">
      <alignment vertical="center"/>
    </xf>
    <xf numFmtId="0" fontId="2" fillId="4" borderId="8" xfId="0" applyFont="1" applyFill="1" applyBorder="1" applyAlignment="1">
      <alignment horizontal="center" vertical="center" shrinkToFit="1"/>
    </xf>
    <xf numFmtId="0" fontId="3" fillId="4" borderId="9" xfId="0" applyFont="1" applyFill="1" applyBorder="1" applyAlignment="1">
      <alignment horizontal="distributed" vertical="center" wrapText="1"/>
    </xf>
    <xf numFmtId="0" fontId="3" fillId="4" borderId="8" xfId="0" applyFont="1" applyFill="1" applyBorder="1" applyAlignment="1">
      <alignment horizontal="center" vertical="center" shrinkToFit="1"/>
    </xf>
    <xf numFmtId="0" fontId="10" fillId="4" borderId="8" xfId="0" applyFont="1" applyFill="1" applyBorder="1" applyAlignment="1">
      <alignment horizontal="distributed" vertical="center"/>
    </xf>
    <xf numFmtId="0" fontId="3" fillId="4" borderId="8" xfId="0" applyFont="1" applyFill="1" applyBorder="1" applyAlignment="1">
      <alignment horizontal="left" vertical="center"/>
    </xf>
    <xf numFmtId="0" fontId="3" fillId="0" borderId="1" xfId="0" applyFont="1" applyBorder="1" applyAlignment="1">
      <alignment horizontal="center" vertical="center" shrinkToFit="1"/>
    </xf>
    <xf numFmtId="0" fontId="2" fillId="5" borderId="1" xfId="0" applyFont="1" applyFill="1" applyBorder="1" applyAlignment="1">
      <alignment horizontal="center" vertical="center" shrinkToFit="1"/>
    </xf>
    <xf numFmtId="0" fontId="2" fillId="0" borderId="1" xfId="0" applyFont="1" applyBorder="1" applyAlignment="1">
      <alignment horizontal="center" vertical="center"/>
    </xf>
    <xf numFmtId="0" fontId="3" fillId="5" borderId="1" xfId="0" applyFont="1" applyFill="1" applyBorder="1" applyAlignment="1">
      <alignment horizontal="center" vertical="center" shrinkToFit="1"/>
    </xf>
    <xf numFmtId="181" fontId="3" fillId="5" borderId="1" xfId="0" applyNumberFormat="1" applyFont="1" applyFill="1" applyBorder="1" applyAlignment="1">
      <alignment vertical="center"/>
    </xf>
    <xf numFmtId="181" fontId="3" fillId="0" borderId="1" xfId="0" applyNumberFormat="1" applyFont="1" applyBorder="1" applyAlignment="1">
      <alignment vertical="center" shrinkToFit="1"/>
    </xf>
    <xf numFmtId="181" fontId="3" fillId="5" borderId="1" xfId="0" applyNumberFormat="1" applyFont="1" applyFill="1" applyBorder="1" applyAlignment="1">
      <alignment vertical="center" shrinkToFit="1"/>
    </xf>
    <xf numFmtId="181" fontId="3" fillId="5" borderId="14" xfId="0" applyNumberFormat="1" applyFont="1" applyFill="1" applyBorder="1" applyAlignment="1">
      <alignment vertical="center"/>
    </xf>
    <xf numFmtId="181" fontId="3" fillId="0" borderId="14" xfId="0" applyNumberFormat="1" applyFont="1" applyBorder="1" applyAlignment="1">
      <alignment vertical="center" shrinkToFit="1"/>
    </xf>
    <xf numFmtId="181" fontId="3" fillId="5" borderId="14" xfId="0" applyNumberFormat="1" applyFont="1" applyFill="1" applyBorder="1" applyAlignment="1">
      <alignment vertical="center" shrinkToFit="1"/>
    </xf>
    <xf numFmtId="181" fontId="3" fillId="5" borderId="12" xfId="0" applyNumberFormat="1" applyFont="1" applyFill="1" applyBorder="1">
      <alignment vertical="center"/>
    </xf>
    <xf numFmtId="181" fontId="3" fillId="0" borderId="12" xfId="0" applyNumberFormat="1" applyFont="1" applyBorder="1" applyAlignment="1">
      <alignment vertical="center" shrinkToFit="1"/>
    </xf>
    <xf numFmtId="181" fontId="3" fillId="5" borderId="12" xfId="0" applyNumberFormat="1" applyFont="1" applyFill="1" applyBorder="1" applyAlignment="1">
      <alignment vertical="center" shrinkToFit="1"/>
    </xf>
    <xf numFmtId="0" fontId="3" fillId="0" borderId="0" xfId="0" applyFont="1" applyAlignment="1">
      <alignment vertical="center" shrinkToFit="1"/>
    </xf>
    <xf numFmtId="182" fontId="3" fillId="0" borderId="1" xfId="0" applyNumberFormat="1" applyFont="1" applyBorder="1">
      <alignment vertical="center"/>
    </xf>
    <xf numFmtId="0" fontId="3" fillId="0" borderId="14" xfId="0" applyFont="1" applyBorder="1">
      <alignment vertical="center"/>
    </xf>
    <xf numFmtId="182" fontId="3" fillId="0" borderId="14" xfId="0" applyNumberFormat="1" applyFont="1" applyBorder="1">
      <alignment vertical="center"/>
    </xf>
    <xf numFmtId="182" fontId="3" fillId="0" borderId="12" xfId="0" applyNumberFormat="1" applyFont="1" applyBorder="1">
      <alignment vertical="center"/>
    </xf>
    <xf numFmtId="0" fontId="2" fillId="5" borderId="0" xfId="0" applyFont="1" applyFill="1" applyBorder="1" applyAlignment="1">
      <alignment horizontal="center" vertical="center" shrinkToFit="1"/>
    </xf>
    <xf numFmtId="181" fontId="3" fillId="0" borderId="0" xfId="0" applyNumberFormat="1" applyFont="1" applyBorder="1" applyAlignment="1">
      <alignment vertical="center"/>
    </xf>
    <xf numFmtId="181" fontId="3" fillId="0" borderId="0" xfId="0" applyNumberFormat="1" applyFont="1" applyBorder="1">
      <alignment vertical="center"/>
    </xf>
    <xf numFmtId="0" fontId="3" fillId="0" borderId="8" xfId="0" applyFont="1" applyFill="1" applyBorder="1" applyAlignment="1">
      <alignment horizontal="left" vertical="top" wrapText="1" shrinkToFit="1"/>
    </xf>
    <xf numFmtId="0" fontId="0" fillId="0" borderId="8" xfId="0" applyFont="1" applyFill="1" applyBorder="1" applyAlignment="1">
      <alignment horizontal="left" vertical="center" wrapText="1" shrinkToFit="1"/>
    </xf>
    <xf numFmtId="0" fontId="2" fillId="0" borderId="0" xfId="0" applyFont="1" applyFill="1" applyBorder="1" applyAlignment="1">
      <alignment horizontal="right" vertical="center"/>
    </xf>
    <xf numFmtId="183" fontId="3" fillId="0" borderId="7" xfId="0" applyNumberFormat="1" applyFont="1" applyFill="1" applyBorder="1" applyAlignment="1">
      <alignment horizontal="right" vertical="center"/>
    </xf>
    <xf numFmtId="0" fontId="2" fillId="4" borderId="0" xfId="0" applyFont="1" applyFill="1" applyBorder="1" applyAlignment="1">
      <alignment horizontal="right" vertical="center"/>
    </xf>
    <xf numFmtId="0" fontId="2" fillId="4" borderId="0" xfId="0" applyFont="1" applyFill="1">
      <alignment vertical="center"/>
    </xf>
    <xf numFmtId="3" fontId="3" fillId="0" borderId="0" xfId="0" applyNumberFormat="1" applyFont="1" applyFill="1" applyBorder="1" applyAlignment="1">
      <alignment horizontal="right" vertical="center"/>
    </xf>
    <xf numFmtId="0" fontId="2" fillId="0" borderId="10" xfId="0" applyFont="1" applyFill="1" applyBorder="1" applyAlignment="1">
      <alignment horizontal="right" vertical="center"/>
    </xf>
    <xf numFmtId="0" fontId="12" fillId="4" borderId="8" xfId="0" applyFont="1" applyFill="1" applyBorder="1" applyAlignment="1">
      <alignment vertical="center" wrapText="1"/>
    </xf>
    <xf numFmtId="181" fontId="3" fillId="0" borderId="0" xfId="0" applyNumberFormat="1" applyFont="1" applyFill="1" applyBorder="1" applyAlignment="1">
      <alignment horizontal="right" vertical="center"/>
    </xf>
    <xf numFmtId="0" fontId="3" fillId="0" borderId="8" xfId="0" applyFont="1" applyFill="1" applyBorder="1" applyAlignment="1">
      <alignment horizontal="left" vertical="center" shrinkToFit="1"/>
    </xf>
    <xf numFmtId="0" fontId="3" fillId="4" borderId="8" xfId="0" applyFont="1" applyFill="1" applyBorder="1" applyAlignment="1">
      <alignment horizontal="left" vertical="center" shrinkToFit="1"/>
    </xf>
    <xf numFmtId="0" fontId="0" fillId="0" borderId="12" xfId="0" applyFont="1" applyFill="1" applyBorder="1" applyAlignment="1">
      <alignment horizontal="left" vertical="top" wrapText="1"/>
    </xf>
    <xf numFmtId="0" fontId="9" fillId="0" borderId="9" xfId="0" applyFont="1" applyFill="1" applyBorder="1" applyAlignment="1">
      <alignment horizontal="distributed" vertical="center"/>
    </xf>
    <xf numFmtId="0" fontId="14" fillId="0" borderId="0" xfId="0" applyFont="1" applyFill="1" applyAlignment="1">
      <alignment horizontal="center" vertical="center"/>
    </xf>
    <xf numFmtId="38" fontId="14" fillId="0" borderId="0" xfId="1" applyFont="1" applyFill="1">
      <alignment vertical="center"/>
    </xf>
    <xf numFmtId="0" fontId="4" fillId="0" borderId="8" xfId="0" applyFont="1" applyFill="1" applyBorder="1">
      <alignment vertical="center"/>
    </xf>
    <xf numFmtId="0" fontId="4" fillId="0" borderId="11" xfId="0" applyFont="1" applyFill="1" applyBorder="1">
      <alignment vertical="center"/>
    </xf>
    <xf numFmtId="0" fontId="4" fillId="0" borderId="0" xfId="0" applyFont="1" applyFill="1" applyBorder="1">
      <alignment vertical="center"/>
    </xf>
    <xf numFmtId="0" fontId="4" fillId="0" borderId="0" xfId="0" applyFont="1" applyFill="1" applyBorder="1" applyAlignment="1">
      <alignment horizontal="right" vertical="center"/>
    </xf>
    <xf numFmtId="0" fontId="3" fillId="0" borderId="11" xfId="0" applyFont="1" applyFill="1" applyBorder="1" applyAlignment="1">
      <alignment horizontal="left" vertical="center"/>
    </xf>
    <xf numFmtId="0" fontId="3" fillId="0" borderId="13" xfId="0" applyFont="1" applyFill="1" applyBorder="1" applyAlignment="1">
      <alignment horizontal="distributed" vertical="center"/>
    </xf>
    <xf numFmtId="0" fontId="3" fillId="0" borderId="16" xfId="0" applyFont="1" applyFill="1" applyBorder="1">
      <alignment vertical="center"/>
    </xf>
    <xf numFmtId="0" fontId="3" fillId="0" borderId="16" xfId="0" applyFont="1" applyFill="1" applyBorder="1" applyAlignment="1">
      <alignment horizontal="left" vertical="center"/>
    </xf>
    <xf numFmtId="0" fontId="4" fillId="0" borderId="9" xfId="0" applyFont="1" applyFill="1" applyBorder="1">
      <alignment vertical="center"/>
    </xf>
    <xf numFmtId="0" fontId="4" fillId="0" borderId="12" xfId="0" applyFont="1" applyFill="1" applyBorder="1">
      <alignment vertical="center"/>
    </xf>
    <xf numFmtId="0" fontId="4" fillId="0" borderId="13" xfId="0" applyFont="1" applyFill="1" applyBorder="1">
      <alignment vertical="center"/>
    </xf>
    <xf numFmtId="0" fontId="4" fillId="0" borderId="10" xfId="0" applyFont="1" applyFill="1" applyBorder="1" applyAlignment="1">
      <alignment horizontal="right" vertical="center"/>
    </xf>
    <xf numFmtId="0" fontId="4" fillId="0" borderId="10" xfId="0" applyFont="1" applyFill="1" applyBorder="1">
      <alignment vertical="center"/>
    </xf>
    <xf numFmtId="0" fontId="7" fillId="0" borderId="10" xfId="0" applyFont="1" applyFill="1" applyBorder="1" applyAlignment="1">
      <alignment horizontal="distributed" vertical="center"/>
    </xf>
    <xf numFmtId="180" fontId="4" fillId="0" borderId="0" xfId="0" applyNumberFormat="1" applyFont="1" applyFill="1" applyAlignment="1">
      <alignment vertical="center" shrinkToFit="1"/>
    </xf>
    <xf numFmtId="178" fontId="3" fillId="0" borderId="10" xfId="0" applyNumberFormat="1" applyFont="1" applyFill="1" applyBorder="1" applyAlignment="1">
      <alignment vertical="center"/>
    </xf>
    <xf numFmtId="49" fontId="4" fillId="0" borderId="0" xfId="0" applyNumberFormat="1" applyFont="1" applyFill="1" applyAlignment="1">
      <alignment horizontal="right" vertical="center"/>
    </xf>
    <xf numFmtId="0" fontId="11" fillId="0" borderId="8" xfId="0" applyFont="1" applyFill="1" applyBorder="1" applyAlignment="1">
      <alignment horizontal="left" vertical="center"/>
    </xf>
    <xf numFmtId="0" fontId="3" fillId="0" borderId="8" xfId="0" applyFont="1" applyFill="1" applyBorder="1" applyAlignment="1">
      <alignment horizontal="left" vertical="center" indent="1"/>
    </xf>
    <xf numFmtId="0" fontId="15" fillId="0" borderId="0" xfId="0" applyFont="1" applyFill="1" applyAlignment="1">
      <alignment horizontal="left" vertical="center" readingOrder="1"/>
    </xf>
    <xf numFmtId="0" fontId="4" fillId="0" borderId="0" xfId="0" applyFont="1" applyFill="1" applyBorder="1" applyAlignment="1">
      <alignment horizontal="center" vertical="center" shrinkToFit="1"/>
    </xf>
    <xf numFmtId="0" fontId="4" fillId="0" borderId="0" xfId="0" applyFont="1" applyFill="1" applyAlignment="1">
      <alignment vertical="center" shrinkToFit="1"/>
    </xf>
    <xf numFmtId="3" fontId="2" fillId="0" borderId="0" xfId="0" applyNumberFormat="1" applyFont="1" applyFill="1" applyAlignment="1">
      <alignment horizontal="right" vertical="center"/>
    </xf>
    <xf numFmtId="178" fontId="4" fillId="0" borderId="0" xfId="0" applyNumberFormat="1" applyFont="1" applyFill="1">
      <alignment vertical="center"/>
    </xf>
    <xf numFmtId="176" fontId="4" fillId="0" borderId="0" xfId="0" applyNumberFormat="1" applyFont="1" applyFill="1">
      <alignment vertical="center"/>
    </xf>
    <xf numFmtId="3" fontId="2" fillId="0" borderId="0" xfId="0" applyNumberFormat="1" applyFont="1" applyFill="1" applyBorder="1" applyAlignment="1">
      <alignment horizontal="right" vertical="center" shrinkToFit="1"/>
    </xf>
    <xf numFmtId="3" fontId="2" fillId="0" borderId="0" xfId="0" applyNumberFormat="1" applyFont="1" applyFill="1" applyBorder="1" applyAlignment="1">
      <alignment horizontal="right" vertical="center"/>
    </xf>
    <xf numFmtId="181" fontId="4" fillId="0" borderId="0" xfId="0" applyNumberFormat="1" applyFont="1" applyFill="1" applyBorder="1" applyAlignment="1">
      <alignment vertical="center"/>
    </xf>
    <xf numFmtId="0" fontId="2" fillId="0" borderId="11" xfId="0" applyFont="1" applyFill="1" applyBorder="1">
      <alignment vertical="center"/>
    </xf>
    <xf numFmtId="3" fontId="4" fillId="0" borderId="0" xfId="0" applyNumberFormat="1" applyFont="1" applyFill="1">
      <alignment vertical="center"/>
    </xf>
    <xf numFmtId="0" fontId="4" fillId="0" borderId="9" xfId="0" applyFont="1" applyFill="1" applyBorder="1" applyAlignment="1">
      <alignment vertical="center" shrinkToFit="1"/>
    </xf>
    <xf numFmtId="3" fontId="4" fillId="0" borderId="0" xfId="0" applyNumberFormat="1" applyFont="1" applyFill="1" applyAlignment="1">
      <alignment horizontal="right" vertical="center"/>
    </xf>
    <xf numFmtId="49" fontId="4" fillId="0" borderId="0" xfId="0" applyNumberFormat="1" applyFont="1" applyFill="1" applyAlignment="1">
      <alignment horizontal="center" vertical="center"/>
    </xf>
    <xf numFmtId="0" fontId="3" fillId="0" borderId="12" xfId="0" applyFont="1" applyFill="1" applyBorder="1" applyAlignment="1">
      <alignment horizontal="distributed" vertical="center" wrapText="1"/>
    </xf>
    <xf numFmtId="0" fontId="3" fillId="0" borderId="0" xfId="0" applyFont="1" applyFill="1" applyBorder="1" applyAlignment="1">
      <alignment vertical="top" wrapText="1"/>
    </xf>
    <xf numFmtId="0" fontId="3" fillId="0" borderId="9" xfId="0" applyFont="1" applyFill="1" applyBorder="1" applyAlignment="1">
      <alignment vertical="center"/>
    </xf>
    <xf numFmtId="3" fontId="2" fillId="0" borderId="0" xfId="0" applyNumberFormat="1" applyFont="1" applyFill="1" applyBorder="1" applyAlignment="1">
      <alignment horizontal="right" vertical="center" wrapText="1"/>
    </xf>
    <xf numFmtId="180" fontId="4" fillId="0" borderId="10" xfId="0" applyNumberFormat="1" applyFont="1" applyFill="1" applyBorder="1" applyAlignment="1">
      <alignment vertical="center" shrinkToFit="1"/>
    </xf>
    <xf numFmtId="0" fontId="3" fillId="0" borderId="0" xfId="0" applyFont="1" applyFill="1" applyBorder="1" applyAlignment="1">
      <alignment vertical="center"/>
    </xf>
    <xf numFmtId="178" fontId="3" fillId="0" borderId="0" xfId="0" applyNumberFormat="1" applyFont="1" applyFill="1" applyBorder="1" applyAlignment="1">
      <alignment vertical="center"/>
    </xf>
    <xf numFmtId="0" fontId="3" fillId="0" borderId="0" xfId="0" applyFont="1" applyFill="1" applyAlignment="1">
      <alignment vertical="center"/>
    </xf>
    <xf numFmtId="0" fontId="3" fillId="0" borderId="0" xfId="0" applyNumberFormat="1" applyFont="1" applyFill="1">
      <alignment vertical="center"/>
    </xf>
    <xf numFmtId="0" fontId="3" fillId="0" borderId="8" xfId="0" applyNumberFormat="1" applyFont="1" applyFill="1" applyBorder="1" applyAlignment="1">
      <alignment horizontal="center" vertical="center" shrinkToFit="1"/>
    </xf>
    <xf numFmtId="0" fontId="8" fillId="0" borderId="8" xfId="0" applyNumberFormat="1" applyFont="1" applyFill="1" applyBorder="1" applyAlignment="1">
      <alignment horizontal="left" vertical="center"/>
    </xf>
    <xf numFmtId="0" fontId="3" fillId="0" borderId="8" xfId="0" applyNumberFormat="1" applyFont="1" applyFill="1" applyBorder="1" applyAlignment="1">
      <alignment horizontal="distributed" vertical="center"/>
    </xf>
    <xf numFmtId="0" fontId="4" fillId="0" borderId="16" xfId="0" applyFont="1" applyFill="1" applyBorder="1">
      <alignment vertical="center"/>
    </xf>
    <xf numFmtId="0" fontId="2" fillId="0" borderId="12" xfId="0" applyFont="1" applyFill="1" applyBorder="1" applyAlignment="1">
      <alignment vertical="top" wrapText="1"/>
    </xf>
    <xf numFmtId="0" fontId="2" fillId="0" borderId="8" xfId="0" applyFont="1" applyFill="1" applyBorder="1" applyAlignment="1">
      <alignment horizontal="left" vertical="center" wrapText="1"/>
    </xf>
    <xf numFmtId="0" fontId="5" fillId="0" borderId="0" xfId="0" applyFont="1" applyFill="1" applyBorder="1" applyAlignment="1">
      <alignment horizontal="right" vertical="center"/>
    </xf>
    <xf numFmtId="0" fontId="2" fillId="0" borderId="9" xfId="0" applyFont="1" applyFill="1" applyBorder="1" applyAlignment="1">
      <alignment vertical="center"/>
    </xf>
    <xf numFmtId="0" fontId="11" fillId="0" borderId="8" xfId="0" applyFont="1" applyFill="1" applyBorder="1" applyAlignment="1">
      <alignment horizontal="distributed" vertical="center"/>
    </xf>
    <xf numFmtId="0" fontId="2" fillId="0" borderId="8" xfId="0" applyFont="1" applyFill="1" applyBorder="1" applyAlignment="1">
      <alignment horizontal="left" vertical="center" shrinkToFit="1"/>
    </xf>
    <xf numFmtId="0" fontId="2" fillId="0" borderId="0" xfId="0" applyFont="1" applyFill="1" applyAlignment="1">
      <alignment horizontal="center" vertical="center"/>
    </xf>
    <xf numFmtId="3" fontId="2" fillId="0" borderId="0" xfId="0" applyNumberFormat="1" applyFont="1" applyFill="1">
      <alignment vertical="center"/>
    </xf>
    <xf numFmtId="0" fontId="3" fillId="0" borderId="0" xfId="0" applyFont="1" applyFill="1" applyAlignment="1">
      <alignment horizontal="center" vertical="center"/>
    </xf>
    <xf numFmtId="181" fontId="2" fillId="0" borderId="0" xfId="0" applyNumberFormat="1" applyFont="1" applyFill="1">
      <alignment vertical="center"/>
    </xf>
    <xf numFmtId="3" fontId="4" fillId="0" borderId="10" xfId="0" applyNumberFormat="1" applyFont="1" applyFill="1" applyBorder="1" applyAlignment="1">
      <alignment horizontal="right" vertical="center"/>
    </xf>
    <xf numFmtId="3" fontId="4" fillId="0" borderId="10" xfId="0" applyNumberFormat="1" applyFont="1" applyFill="1" applyBorder="1">
      <alignment vertical="center"/>
    </xf>
    <xf numFmtId="3" fontId="4" fillId="0" borderId="20" xfId="0" applyNumberFormat="1" applyFont="1" applyFill="1" applyBorder="1" applyAlignment="1">
      <alignment vertical="center"/>
    </xf>
    <xf numFmtId="177" fontId="4" fillId="0" borderId="21" xfId="0" applyNumberFormat="1" applyFont="1" applyFill="1" applyBorder="1" applyAlignment="1">
      <alignment vertical="center"/>
    </xf>
    <xf numFmtId="177" fontId="4" fillId="0" borderId="22" xfId="0" applyNumberFormat="1" applyFont="1" applyFill="1" applyBorder="1" applyAlignment="1">
      <alignment vertical="center"/>
    </xf>
    <xf numFmtId="0" fontId="4" fillId="0" borderId="7" xfId="0" applyFont="1" applyFill="1" applyBorder="1" applyAlignment="1">
      <alignment vertical="center" shrinkToFit="1"/>
    </xf>
    <xf numFmtId="3" fontId="4" fillId="0" borderId="7" xfId="0" applyNumberFormat="1" applyFont="1" applyFill="1" applyBorder="1" applyAlignment="1">
      <alignment vertical="center"/>
    </xf>
    <xf numFmtId="0" fontId="4" fillId="0" borderId="19" xfId="0" applyFont="1" applyFill="1" applyBorder="1" applyAlignment="1">
      <alignment horizontal="right" vertical="center"/>
    </xf>
    <xf numFmtId="3" fontId="2" fillId="0" borderId="1" xfId="0" applyNumberFormat="1" applyFont="1" applyFill="1" applyBorder="1">
      <alignment vertical="center"/>
    </xf>
    <xf numFmtId="3" fontId="3" fillId="0" borderId="1" xfId="0" applyNumberFormat="1" applyFont="1" applyFill="1" applyBorder="1" applyAlignment="1">
      <alignment horizontal="center" vertical="center"/>
    </xf>
    <xf numFmtId="3" fontId="4" fillId="0" borderId="23" xfId="0" applyNumberFormat="1" applyFont="1" applyFill="1" applyBorder="1" applyAlignment="1">
      <alignment horizontal="center" vertical="center" wrapText="1" shrinkToFit="1"/>
    </xf>
    <xf numFmtId="3" fontId="2" fillId="0" borderId="24" xfId="0" applyNumberFormat="1" applyFont="1" applyFill="1" applyBorder="1" applyAlignment="1">
      <alignment horizontal="center" vertical="center" shrinkToFit="1"/>
    </xf>
    <xf numFmtId="3" fontId="2" fillId="0" borderId="25" xfId="0" applyNumberFormat="1" applyFont="1" applyFill="1" applyBorder="1" applyAlignment="1">
      <alignment horizontal="center" vertical="center"/>
    </xf>
    <xf numFmtId="3" fontId="4" fillId="0" borderId="1" xfId="0" applyNumberFormat="1" applyFont="1" applyFill="1" applyBorder="1" applyAlignment="1">
      <alignment horizontal="center" vertical="center" wrapText="1" shrinkToFit="1"/>
    </xf>
    <xf numFmtId="3" fontId="18" fillId="0" borderId="12" xfId="0" applyNumberFormat="1" applyFont="1" applyFill="1" applyBorder="1" applyAlignment="1">
      <alignment horizontal="center" vertical="center" wrapText="1" shrinkToFit="1"/>
    </xf>
    <xf numFmtId="3" fontId="2" fillId="0" borderId="12" xfId="0" applyNumberFormat="1" applyFont="1" applyFill="1" applyBorder="1" applyAlignment="1">
      <alignment horizontal="center" vertical="center" shrinkToFit="1"/>
    </xf>
    <xf numFmtId="3" fontId="3" fillId="0" borderId="12" xfId="0" applyNumberFormat="1" applyFont="1" applyFill="1" applyBorder="1" applyAlignment="1">
      <alignment horizontal="center" vertical="center" shrinkToFit="1"/>
    </xf>
    <xf numFmtId="3" fontId="3" fillId="0" borderId="1" xfId="0" applyNumberFormat="1" applyFont="1" applyFill="1" applyBorder="1" applyAlignment="1">
      <alignment vertical="center" shrinkToFit="1"/>
    </xf>
    <xf numFmtId="3" fontId="3" fillId="0" borderId="23" xfId="0" applyNumberFormat="1" applyFont="1" applyFill="1" applyBorder="1" applyAlignment="1">
      <alignment vertical="center" shrinkToFit="1"/>
    </xf>
    <xf numFmtId="3" fontId="3" fillId="0" borderId="24" xfId="0" applyNumberFormat="1" applyFont="1" applyFill="1" applyBorder="1" applyAlignment="1">
      <alignment vertical="center" shrinkToFit="1"/>
    </xf>
    <xf numFmtId="3" fontId="3" fillId="0" borderId="25" xfId="0" applyNumberFormat="1" applyFont="1" applyFill="1" applyBorder="1" applyAlignment="1">
      <alignment vertical="center" shrinkToFit="1"/>
    </xf>
    <xf numFmtId="3" fontId="3" fillId="0" borderId="14" xfId="0" applyNumberFormat="1" applyFont="1" applyFill="1" applyBorder="1" applyAlignment="1">
      <alignment vertical="center" shrinkToFit="1"/>
    </xf>
    <xf numFmtId="3" fontId="3" fillId="0" borderId="26" xfId="0" applyNumberFormat="1" applyFont="1" applyFill="1" applyBorder="1" applyAlignment="1">
      <alignment vertical="center" shrinkToFit="1"/>
    </xf>
    <xf numFmtId="3" fontId="3" fillId="0" borderId="27" xfId="0" applyNumberFormat="1" applyFont="1" applyFill="1" applyBorder="1" applyAlignment="1">
      <alignment vertical="center" shrinkToFit="1"/>
    </xf>
    <xf numFmtId="3" fontId="3" fillId="0" borderId="28" xfId="0" applyNumberFormat="1" applyFont="1" applyFill="1" applyBorder="1" applyAlignment="1">
      <alignment vertical="center" shrinkToFit="1"/>
    </xf>
    <xf numFmtId="3" fontId="3" fillId="0" borderId="12" xfId="0" applyNumberFormat="1" applyFont="1" applyFill="1" applyBorder="1" applyAlignment="1">
      <alignment horizontal="center" vertical="center"/>
    </xf>
    <xf numFmtId="3" fontId="3" fillId="0" borderId="12" xfId="0" applyNumberFormat="1" applyFont="1" applyFill="1" applyBorder="1" applyAlignment="1">
      <alignment vertical="center" shrinkToFit="1"/>
    </xf>
    <xf numFmtId="3" fontId="3" fillId="0" borderId="29" xfId="0" applyNumberFormat="1" applyFont="1" applyFill="1" applyBorder="1" applyAlignment="1">
      <alignment vertical="center" shrinkToFit="1"/>
    </xf>
    <xf numFmtId="3" fontId="3" fillId="0" borderId="30" xfId="0" applyNumberFormat="1" applyFont="1" applyFill="1" applyBorder="1" applyAlignment="1">
      <alignment vertical="center" shrinkToFit="1"/>
    </xf>
    <xf numFmtId="3" fontId="3" fillId="0" borderId="31" xfId="0" applyNumberFormat="1" applyFont="1" applyFill="1" applyBorder="1" applyAlignment="1">
      <alignment vertical="center" shrinkToFit="1"/>
    </xf>
    <xf numFmtId="3" fontId="3" fillId="0" borderId="0" xfId="0" applyNumberFormat="1" applyFont="1" applyFill="1">
      <alignment vertical="center"/>
    </xf>
    <xf numFmtId="3" fontId="3" fillId="0" borderId="0" xfId="0" applyNumberFormat="1" applyFont="1" applyFill="1" applyAlignment="1">
      <alignment horizontal="left" vertical="center" shrinkToFit="1"/>
    </xf>
    <xf numFmtId="0" fontId="3" fillId="0" borderId="1" xfId="0" applyFont="1" applyFill="1" applyBorder="1">
      <alignment vertical="center"/>
    </xf>
    <xf numFmtId="0" fontId="3" fillId="0" borderId="1" xfId="0" applyFont="1" applyFill="1" applyBorder="1" applyAlignment="1">
      <alignment horizontal="left" vertical="center"/>
    </xf>
    <xf numFmtId="0" fontId="3" fillId="0" borderId="2" xfId="0" applyFont="1" applyFill="1" applyBorder="1" applyAlignment="1">
      <alignment vertical="center" shrinkToFit="1"/>
    </xf>
    <xf numFmtId="3" fontId="3" fillId="0" borderId="1" xfId="0" applyNumberFormat="1" applyFont="1" applyFill="1" applyBorder="1">
      <alignment vertical="center"/>
    </xf>
    <xf numFmtId="182" fontId="3" fillId="0" borderId="1" xfId="0" applyNumberFormat="1" applyFont="1" applyFill="1" applyBorder="1">
      <alignment vertical="center"/>
    </xf>
    <xf numFmtId="0" fontId="3" fillId="0" borderId="15" xfId="0" applyFont="1" applyFill="1" applyBorder="1" applyAlignment="1">
      <alignment vertical="center" shrinkToFit="1"/>
    </xf>
    <xf numFmtId="3" fontId="3" fillId="0" borderId="14" xfId="0" applyNumberFormat="1" applyFont="1" applyFill="1" applyBorder="1">
      <alignment vertical="center"/>
    </xf>
    <xf numFmtId="0" fontId="3" fillId="0" borderId="14" xfId="0" applyFont="1" applyFill="1" applyBorder="1">
      <alignment vertical="center"/>
    </xf>
    <xf numFmtId="182" fontId="3" fillId="0" borderId="14" xfId="0" applyNumberFormat="1" applyFont="1" applyFill="1" applyBorder="1">
      <alignment vertical="center"/>
    </xf>
    <xf numFmtId="0" fontId="3" fillId="0" borderId="17" xfId="0" applyFont="1" applyFill="1" applyBorder="1">
      <alignment vertical="center"/>
    </xf>
    <xf numFmtId="3" fontId="3" fillId="0" borderId="17" xfId="0" applyNumberFormat="1" applyFont="1" applyFill="1" applyBorder="1">
      <alignment vertical="center"/>
    </xf>
    <xf numFmtId="182" fontId="3" fillId="0" borderId="17" xfId="0" applyNumberFormat="1" applyFont="1" applyFill="1" applyBorder="1">
      <alignment vertical="center"/>
    </xf>
    <xf numFmtId="179" fontId="3" fillId="0" borderId="0" xfId="0" applyNumberFormat="1" applyFont="1" applyFill="1">
      <alignment vertical="center"/>
    </xf>
    <xf numFmtId="177" fontId="4" fillId="0" borderId="0" xfId="0" applyNumberFormat="1" applyFont="1" applyFill="1">
      <alignment vertical="center"/>
    </xf>
    <xf numFmtId="0" fontId="11" fillId="0" borderId="8" xfId="0" applyFont="1" applyFill="1" applyBorder="1" applyAlignment="1">
      <alignment horizontal="left" vertical="top" wrapText="1"/>
    </xf>
    <xf numFmtId="0" fontId="11" fillId="0" borderId="9" xfId="0" applyFont="1" applyFill="1" applyBorder="1" applyAlignment="1">
      <alignment vertical="center"/>
    </xf>
    <xf numFmtId="38" fontId="3" fillId="0" borderId="10" xfId="1" applyFont="1" applyFill="1" applyBorder="1" applyAlignment="1">
      <alignment vertical="center"/>
    </xf>
    <xf numFmtId="178" fontId="11" fillId="0" borderId="0" xfId="0" applyNumberFormat="1" applyFont="1" applyFill="1" applyBorder="1" applyAlignment="1">
      <alignment vertical="center"/>
    </xf>
    <xf numFmtId="0" fontId="19" fillId="0" borderId="8" xfId="0" applyFont="1" applyFill="1" applyBorder="1" applyAlignment="1">
      <alignment horizontal="left" vertical="top" wrapText="1"/>
    </xf>
    <xf numFmtId="0" fontId="19" fillId="0" borderId="9" xfId="0" applyFont="1" applyFill="1" applyBorder="1">
      <alignment vertical="center"/>
    </xf>
    <xf numFmtId="178" fontId="11" fillId="0" borderId="0" xfId="0" applyNumberFormat="1" applyFont="1" applyFill="1" applyBorder="1" applyAlignment="1">
      <alignment horizontal="right" vertical="center"/>
    </xf>
    <xf numFmtId="49" fontId="11" fillId="0" borderId="0" xfId="0" applyNumberFormat="1" applyFont="1" applyFill="1" applyBorder="1" applyAlignment="1">
      <alignment horizontal="right" vertical="center"/>
    </xf>
    <xf numFmtId="0" fontId="11" fillId="0" borderId="8" xfId="0" applyFont="1" applyFill="1" applyBorder="1" applyAlignment="1">
      <alignment vertical="top" wrapText="1"/>
    </xf>
    <xf numFmtId="0" fontId="11" fillId="0" borderId="8" xfId="0" applyNumberFormat="1" applyFont="1" applyFill="1" applyBorder="1" applyAlignment="1">
      <alignment horizontal="right" vertical="top" wrapText="1"/>
    </xf>
    <xf numFmtId="38" fontId="3" fillId="0" borderId="0" xfId="0" applyNumberFormat="1" applyFont="1" applyFill="1" applyBorder="1" applyAlignment="1">
      <alignment horizontal="right" vertical="center"/>
    </xf>
    <xf numFmtId="0" fontId="3" fillId="0" borderId="11" xfId="0" applyFont="1" applyFill="1" applyBorder="1" applyAlignment="1">
      <alignment horizontal="right" vertical="center"/>
    </xf>
    <xf numFmtId="0" fontId="3" fillId="0" borderId="11" xfId="0" applyFont="1" applyFill="1" applyBorder="1" applyAlignment="1">
      <alignment horizontal="left" vertical="top" wrapText="1"/>
    </xf>
    <xf numFmtId="0" fontId="4" fillId="0" borderId="11" xfId="0" applyFont="1" applyFill="1" applyBorder="1" applyAlignment="1">
      <alignment horizontal="right" vertical="center"/>
    </xf>
    <xf numFmtId="0" fontId="3" fillId="0" borderId="11" xfId="0" applyFont="1" applyFill="1" applyBorder="1" applyAlignment="1">
      <alignment horizontal="left" vertical="center" shrinkToFit="1"/>
    </xf>
    <xf numFmtId="0" fontId="16" fillId="0" borderId="0" xfId="0" applyFont="1" applyFill="1" applyBorder="1" applyAlignment="1">
      <alignment horizontal="left" vertical="top" wrapText="1"/>
    </xf>
    <xf numFmtId="0" fontId="16" fillId="0" borderId="0" xfId="0" applyFont="1" applyFill="1" applyAlignment="1">
      <alignment vertical="center" wrapText="1" shrinkToFit="1"/>
    </xf>
    <xf numFmtId="3" fontId="4" fillId="0" borderId="21" xfId="0" applyNumberFormat="1" applyFont="1" applyFill="1" applyBorder="1" applyAlignment="1">
      <alignment vertical="center"/>
    </xf>
    <xf numFmtId="3" fontId="4" fillId="0" borderId="22" xfId="0" applyNumberFormat="1" applyFont="1" applyFill="1" applyBorder="1" applyAlignment="1">
      <alignment vertical="center"/>
    </xf>
    <xf numFmtId="3" fontId="4" fillId="0" borderId="19" xfId="0" applyNumberFormat="1" applyFont="1" applyFill="1" applyBorder="1" applyAlignment="1">
      <alignment vertical="center"/>
    </xf>
    <xf numFmtId="3" fontId="4" fillId="0" borderId="0" xfId="0" applyNumberFormat="1" applyFont="1" applyFill="1" applyAlignment="1">
      <alignment vertical="center" wrapText="1"/>
    </xf>
    <xf numFmtId="3" fontId="2" fillId="0" borderId="0" xfId="0" applyNumberFormat="1" applyFont="1" applyFill="1" applyBorder="1">
      <alignment vertical="center"/>
    </xf>
    <xf numFmtId="3" fontId="4" fillId="0" borderId="7" xfId="0" applyNumberFormat="1" applyFont="1" applyFill="1" applyBorder="1" applyAlignment="1">
      <alignment horizontal="right" vertical="center"/>
    </xf>
    <xf numFmtId="56" fontId="3" fillId="0" borderId="0" xfId="0" applyNumberFormat="1" applyFont="1" applyFill="1" applyAlignment="1">
      <alignment vertical="center"/>
    </xf>
    <xf numFmtId="0" fontId="3" fillId="0" borderId="12" xfId="0" applyFont="1" applyFill="1" applyBorder="1" applyAlignment="1">
      <alignment horizontal="left" vertical="center" wrapText="1" shrinkToFit="1"/>
    </xf>
    <xf numFmtId="38" fontId="4" fillId="0" borderId="0" xfId="1" applyFont="1" applyFill="1">
      <alignment vertical="center"/>
    </xf>
    <xf numFmtId="0" fontId="2" fillId="0" borderId="11" xfId="0" applyFont="1" applyFill="1" applyBorder="1" applyAlignment="1">
      <alignment vertical="center"/>
    </xf>
    <xf numFmtId="38" fontId="3" fillId="0" borderId="0" xfId="1" applyFont="1" applyFill="1">
      <alignment vertical="center"/>
    </xf>
    <xf numFmtId="3" fontId="4" fillId="0" borderId="7" xfId="0" applyNumberFormat="1" applyFont="1" applyFill="1" applyBorder="1">
      <alignment vertical="center"/>
    </xf>
    <xf numFmtId="0" fontId="9" fillId="0" borderId="12" xfId="0" applyFont="1" applyFill="1" applyBorder="1" applyAlignment="1">
      <alignment horizontal="distributed" vertical="center"/>
    </xf>
    <xf numFmtId="0" fontId="3" fillId="0" borderId="13" xfId="0" applyFont="1" applyFill="1" applyBorder="1" applyAlignment="1">
      <alignment vertical="center"/>
    </xf>
    <xf numFmtId="0" fontId="11" fillId="0" borderId="12" xfId="0" applyFont="1" applyFill="1" applyBorder="1" applyAlignment="1">
      <alignment horizontal="distributed" vertical="center"/>
    </xf>
    <xf numFmtId="0" fontId="19" fillId="0" borderId="13" xfId="0" applyFont="1" applyFill="1" applyBorder="1">
      <alignment vertical="center"/>
    </xf>
    <xf numFmtId="178" fontId="11" fillId="0" borderId="10" xfId="0" applyNumberFormat="1" applyFont="1" applyFill="1" applyBorder="1" applyAlignment="1">
      <alignment horizontal="right" vertical="center"/>
    </xf>
    <xf numFmtId="49" fontId="11" fillId="0" borderId="10" xfId="0" applyNumberFormat="1" applyFont="1" applyFill="1" applyBorder="1" applyAlignment="1">
      <alignment horizontal="right" vertical="center"/>
    </xf>
    <xf numFmtId="0" fontId="11" fillId="0" borderId="12" xfId="0" applyFont="1" applyFill="1" applyBorder="1" applyAlignment="1">
      <alignment vertical="top" wrapText="1"/>
    </xf>
    <xf numFmtId="0" fontId="11" fillId="0" borderId="12" xfId="0" applyFont="1" applyFill="1" applyBorder="1" applyAlignment="1">
      <alignment horizontal="left" vertical="top" wrapText="1"/>
    </xf>
    <xf numFmtId="0" fontId="3" fillId="0" borderId="8" xfId="0" applyFont="1" applyFill="1" applyBorder="1" applyAlignment="1">
      <alignment vertical="top" wrapText="1"/>
    </xf>
    <xf numFmtId="0" fontId="2" fillId="0" borderId="8" xfId="0" applyFont="1" applyFill="1" applyBorder="1" applyAlignment="1">
      <alignment vertical="top" wrapText="1"/>
    </xf>
    <xf numFmtId="0" fontId="4" fillId="0" borderId="0" xfId="0" applyFont="1" applyFill="1" applyAlignment="1">
      <alignment horizontal="center" vertical="center"/>
    </xf>
    <xf numFmtId="0" fontId="3" fillId="0" borderId="8" xfId="0" applyFont="1" applyFill="1" applyBorder="1" applyAlignment="1">
      <alignment horizontal="left" vertical="center" wrapText="1"/>
    </xf>
    <xf numFmtId="0" fontId="3" fillId="0" borderId="8" xfId="0" applyFont="1" applyFill="1" applyBorder="1" applyAlignment="1">
      <alignment horizontal="left" vertical="top" wrapText="1"/>
    </xf>
    <xf numFmtId="0" fontId="4" fillId="0" borderId="0" xfId="0" applyFont="1" applyFill="1" applyBorder="1" applyAlignment="1">
      <alignment horizontal="left" vertical="center" shrinkToFit="1"/>
    </xf>
    <xf numFmtId="0" fontId="3" fillId="0" borderId="8" xfId="0" applyFont="1" applyFill="1" applyBorder="1" applyAlignment="1">
      <alignment horizontal="distributed" vertical="top" wrapText="1"/>
    </xf>
    <xf numFmtId="0" fontId="3" fillId="0" borderId="8" xfId="0" applyFont="1" applyFill="1" applyBorder="1" applyAlignment="1">
      <alignment horizontal="distributed" vertical="center" wrapText="1"/>
    </xf>
    <xf numFmtId="0" fontId="3" fillId="0" borderId="8" xfId="0" applyFont="1" applyFill="1" applyBorder="1" applyAlignment="1">
      <alignment horizontal="left" vertical="top" wrapText="1" shrinkToFit="1"/>
    </xf>
    <xf numFmtId="0" fontId="4" fillId="0" borderId="0" xfId="0" applyFont="1" applyFill="1" applyBorder="1" applyAlignment="1">
      <alignment vertical="center" shrinkToFit="1"/>
    </xf>
    <xf numFmtId="0" fontId="4" fillId="0" borderId="0" xfId="0" applyFont="1" applyFill="1" applyAlignment="1">
      <alignment horizontal="left" vertical="center" shrinkToFit="1"/>
    </xf>
    <xf numFmtId="3" fontId="4" fillId="0"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3" fillId="0" borderId="8" xfId="0" applyFont="1" applyFill="1" applyBorder="1" applyAlignment="1">
      <alignment horizontal="distributed" vertical="center"/>
    </xf>
    <xf numFmtId="49" fontId="3" fillId="0" borderId="0" xfId="0" applyNumberFormat="1" applyFont="1" applyFill="1" applyBorder="1" applyAlignment="1">
      <alignment horizontal="right" vertical="center"/>
    </xf>
    <xf numFmtId="0" fontId="3" fillId="0" borderId="8" xfId="0" applyFont="1" applyFill="1" applyBorder="1" applyAlignment="1">
      <alignment horizontal="left" vertical="center" wrapText="1" shrinkToFit="1"/>
    </xf>
    <xf numFmtId="0" fontId="3" fillId="0" borderId="1" xfId="0" applyFont="1" applyFill="1" applyBorder="1" applyAlignment="1">
      <alignment horizontal="center" vertical="center"/>
    </xf>
    <xf numFmtId="183" fontId="3" fillId="0" borderId="8" xfId="0" applyNumberFormat="1" applyFont="1" applyFill="1" applyBorder="1" applyAlignment="1">
      <alignment horizontal="distributed" vertical="center"/>
    </xf>
    <xf numFmtId="0" fontId="2" fillId="0" borderId="8" xfId="0" applyFont="1" applyFill="1" applyBorder="1" applyAlignment="1">
      <alignment horizontal="distributed" vertical="center" wrapText="1"/>
    </xf>
    <xf numFmtId="0" fontId="2" fillId="0" borderId="8" xfId="0" applyFont="1" applyFill="1" applyBorder="1" applyAlignment="1">
      <alignment horizontal="left" vertical="top" wrapText="1"/>
    </xf>
    <xf numFmtId="0" fontId="2" fillId="0" borderId="8" xfId="0" applyFont="1" applyFill="1" applyBorder="1" applyAlignment="1">
      <alignment horizontal="distributed" vertical="center"/>
    </xf>
    <xf numFmtId="0" fontId="3" fillId="0" borderId="8" xfId="0" applyFont="1" applyFill="1" applyBorder="1" applyAlignment="1">
      <alignment horizontal="distributed" vertical="center" shrinkToFit="1"/>
    </xf>
    <xf numFmtId="0" fontId="2" fillId="0" borderId="8" xfId="0" applyFont="1" applyFill="1" applyBorder="1" applyAlignment="1">
      <alignment vertical="top"/>
    </xf>
    <xf numFmtId="0" fontId="0" fillId="0" borderId="8" xfId="0" applyBorder="1" applyAlignment="1">
      <alignment horizontal="left" vertical="top" wrapText="1"/>
    </xf>
    <xf numFmtId="0" fontId="3" fillId="0" borderId="8" xfId="0" applyFont="1" applyFill="1" applyBorder="1" applyAlignment="1">
      <alignment vertical="center" wrapText="1"/>
    </xf>
    <xf numFmtId="0" fontId="3" fillId="0" borderId="8" xfId="0" applyNumberFormat="1" applyFont="1" applyFill="1" applyBorder="1" applyAlignment="1">
      <alignment horizontal="left" vertical="top" wrapText="1"/>
    </xf>
    <xf numFmtId="0" fontId="4" fillId="0" borderId="0" xfId="0" applyFont="1" applyFill="1" applyAlignment="1">
      <alignment horizontal="left" vertical="center"/>
    </xf>
    <xf numFmtId="0" fontId="3" fillId="0" borderId="0" xfId="0" applyFont="1" applyFill="1" applyBorder="1" applyAlignment="1">
      <alignment horizontal="left" vertical="top" wrapText="1"/>
    </xf>
    <xf numFmtId="0" fontId="3" fillId="0" borderId="12" xfId="0" applyFont="1" applyFill="1" applyBorder="1" applyAlignment="1">
      <alignment vertical="top" wrapText="1"/>
    </xf>
    <xf numFmtId="0" fontId="3" fillId="0" borderId="12" xfId="0" applyFont="1" applyFill="1" applyBorder="1" applyAlignment="1">
      <alignment horizontal="left" vertical="top" wrapText="1"/>
    </xf>
    <xf numFmtId="0" fontId="3" fillId="0" borderId="8" xfId="0" applyFont="1" applyFill="1" applyBorder="1">
      <alignment vertical="center"/>
    </xf>
    <xf numFmtId="0" fontId="3" fillId="0" borderId="8" xfId="0" applyFont="1" applyFill="1" applyBorder="1" applyAlignment="1">
      <alignment horizontal="left" vertical="top" wrapText="1"/>
    </xf>
    <xf numFmtId="49" fontId="3" fillId="0" borderId="0" xfId="0" applyNumberFormat="1" applyFont="1" applyFill="1" applyBorder="1" applyAlignment="1">
      <alignment horizontal="right" vertical="center"/>
    </xf>
    <xf numFmtId="0" fontId="3" fillId="0" borderId="8" xfId="0" applyFont="1" applyFill="1" applyBorder="1" applyAlignment="1">
      <alignment horizontal="distributed" vertical="center"/>
    </xf>
    <xf numFmtId="0" fontId="4" fillId="0" borderId="0" xfId="0" applyFont="1" applyFill="1" applyBorder="1" applyAlignment="1">
      <alignment vertical="center" shrinkToFit="1"/>
    </xf>
    <xf numFmtId="0" fontId="4" fillId="0" borderId="0" xfId="0" applyNumberFormat="1" applyFont="1" applyFill="1" applyBorder="1" applyAlignment="1">
      <alignment horizontal="left" vertical="center" shrinkToFit="1"/>
    </xf>
    <xf numFmtId="0" fontId="4" fillId="0" borderId="0" xfId="0" applyFont="1" applyFill="1" applyBorder="1" applyAlignment="1">
      <alignment horizontal="left" vertical="center" shrinkToFit="1"/>
    </xf>
    <xf numFmtId="0" fontId="3" fillId="0" borderId="8" xfId="0" applyFont="1" applyFill="1" applyBorder="1" applyAlignment="1">
      <alignment horizontal="left" vertical="top" wrapText="1"/>
    </xf>
    <xf numFmtId="0" fontId="3" fillId="0" borderId="8" xfId="0" applyFont="1" applyFill="1" applyBorder="1" applyAlignment="1">
      <alignment horizontal="distributed" vertical="center"/>
    </xf>
    <xf numFmtId="49" fontId="3" fillId="0" borderId="0" xfId="0" applyNumberFormat="1" applyFont="1" applyFill="1" applyBorder="1" applyAlignment="1">
      <alignment horizontal="right" vertical="center"/>
    </xf>
    <xf numFmtId="0" fontId="4" fillId="6" borderId="0" xfId="0" applyFont="1" applyFill="1">
      <alignment vertical="center"/>
    </xf>
    <xf numFmtId="0" fontId="3" fillId="6" borderId="0" xfId="0" applyFont="1" applyFill="1">
      <alignment vertical="center"/>
    </xf>
    <xf numFmtId="49" fontId="4" fillId="6" borderId="0" xfId="0" applyNumberFormat="1" applyFont="1" applyFill="1" applyAlignment="1">
      <alignment horizontal="center" vertical="center"/>
    </xf>
    <xf numFmtId="3" fontId="4" fillId="6" borderId="0" xfId="0" applyNumberFormat="1" applyFont="1" applyFill="1">
      <alignment vertical="center"/>
    </xf>
    <xf numFmtId="0" fontId="4" fillId="6" borderId="0" xfId="0" applyFont="1" applyFill="1" applyAlignment="1">
      <alignment horizontal="right" vertical="center"/>
    </xf>
    <xf numFmtId="0" fontId="4" fillId="0" borderId="0" xfId="0" applyNumberFormat="1" applyFont="1" applyFill="1" applyBorder="1" applyAlignment="1">
      <alignment vertical="center" shrinkToFit="1"/>
    </xf>
    <xf numFmtId="0" fontId="4" fillId="0" borderId="0" xfId="0" applyFont="1" applyFill="1" applyBorder="1" applyAlignment="1">
      <alignment vertical="center"/>
    </xf>
    <xf numFmtId="0" fontId="4" fillId="0" borderId="33" xfId="0" applyFont="1" applyFill="1" applyBorder="1" applyAlignment="1">
      <alignment horizontal="center" vertical="center"/>
    </xf>
    <xf numFmtId="0" fontId="4" fillId="0" borderId="33" xfId="0" applyFont="1" applyFill="1" applyBorder="1" applyAlignment="1">
      <alignment horizontal="center" vertical="center" shrinkToFit="1"/>
    </xf>
    <xf numFmtId="0" fontId="2" fillId="0" borderId="8" xfId="0" applyFont="1" applyFill="1" applyBorder="1" applyAlignment="1">
      <alignment horizontal="left" vertical="top" wrapText="1"/>
    </xf>
    <xf numFmtId="0" fontId="2" fillId="0" borderId="8" xfId="0" applyFont="1" applyFill="1" applyBorder="1" applyAlignment="1">
      <alignment horizontal="distributed" vertical="center" wrapText="1"/>
    </xf>
    <xf numFmtId="49" fontId="3" fillId="0" borderId="0" xfId="0" applyNumberFormat="1" applyFont="1" applyFill="1" applyBorder="1" applyAlignment="1">
      <alignment horizontal="right" vertical="center"/>
    </xf>
    <xf numFmtId="0" fontId="2" fillId="0" borderId="8" xfId="0" applyFont="1" applyFill="1" applyBorder="1" applyAlignment="1">
      <alignment horizontal="center" vertical="center"/>
    </xf>
    <xf numFmtId="49" fontId="3" fillId="0" borderId="0" xfId="0" applyNumberFormat="1" applyFont="1" applyFill="1" applyBorder="1" applyAlignment="1">
      <alignment horizontal="right" vertical="center"/>
    </xf>
    <xf numFmtId="0" fontId="3" fillId="0" borderId="8" xfId="0" applyFont="1" applyFill="1" applyBorder="1" applyAlignment="1">
      <alignment horizontal="left" vertical="center" wrapText="1"/>
    </xf>
    <xf numFmtId="0" fontId="3" fillId="0" borderId="8" xfId="0" applyFont="1" applyFill="1" applyBorder="1" applyAlignment="1">
      <alignment horizontal="left" vertical="center" wrapText="1" shrinkToFit="1"/>
    </xf>
    <xf numFmtId="0" fontId="3" fillId="0" borderId="8" xfId="0" applyFont="1" applyFill="1" applyBorder="1" applyAlignment="1">
      <alignment horizontal="left" vertical="center" wrapText="1"/>
    </xf>
    <xf numFmtId="0" fontId="3" fillId="0" borderId="8" xfId="0" applyFont="1" applyFill="1" applyBorder="1" applyAlignment="1">
      <alignment horizontal="left" vertical="top" wrapText="1"/>
    </xf>
    <xf numFmtId="0" fontId="3" fillId="0" borderId="8" xfId="0" applyFont="1" applyFill="1" applyBorder="1" applyAlignment="1">
      <alignment horizontal="distributed" vertical="center" wrapText="1"/>
    </xf>
    <xf numFmtId="0" fontId="3" fillId="0" borderId="8" xfId="0" applyFont="1" applyFill="1" applyBorder="1" applyAlignment="1">
      <alignment vertical="top" wrapText="1"/>
    </xf>
    <xf numFmtId="0" fontId="3" fillId="0" borderId="8" xfId="0" applyFont="1" applyFill="1" applyBorder="1" applyAlignment="1">
      <alignment horizontal="distributed" vertical="center" wrapText="1"/>
    </xf>
    <xf numFmtId="0" fontId="3" fillId="0" borderId="8" xfId="0" applyFont="1" applyFill="1" applyBorder="1" applyAlignment="1">
      <alignment horizontal="left" vertical="top" wrapText="1"/>
    </xf>
    <xf numFmtId="0" fontId="3" fillId="0" borderId="8" xfId="0" applyFont="1" applyFill="1" applyBorder="1" applyAlignment="1">
      <alignment vertical="top" wrapText="1"/>
    </xf>
    <xf numFmtId="0" fontId="2" fillId="0" borderId="8" xfId="0" applyFont="1" applyFill="1" applyBorder="1" applyAlignment="1">
      <alignment vertical="top" wrapText="1"/>
    </xf>
    <xf numFmtId="0" fontId="3" fillId="0" borderId="8" xfId="0" applyFont="1" applyFill="1" applyBorder="1" applyAlignment="1">
      <alignment horizontal="distributed" vertical="center"/>
    </xf>
    <xf numFmtId="0" fontId="2" fillId="0" borderId="8" xfId="0" applyFont="1" applyFill="1" applyBorder="1" applyAlignment="1">
      <alignment horizontal="distributed" vertical="center"/>
    </xf>
    <xf numFmtId="0" fontId="3" fillId="0" borderId="8" xfId="0" applyFont="1" applyFill="1" applyBorder="1" applyAlignment="1">
      <alignment horizontal="left" vertical="center" wrapText="1"/>
    </xf>
    <xf numFmtId="49" fontId="3" fillId="0" borderId="0" xfId="0" applyNumberFormat="1" applyFont="1" applyFill="1" applyBorder="1" applyAlignment="1">
      <alignment horizontal="right" vertical="center"/>
    </xf>
    <xf numFmtId="0" fontId="3" fillId="0" borderId="8" xfId="0" applyFont="1" applyFill="1" applyBorder="1">
      <alignment vertical="center"/>
    </xf>
    <xf numFmtId="0" fontId="3" fillId="0" borderId="0" xfId="0" applyFont="1" applyFill="1" applyBorder="1" applyAlignment="1">
      <alignment horizontal="left" vertical="top" wrapText="1"/>
    </xf>
    <xf numFmtId="0" fontId="3" fillId="0" borderId="8" xfId="0" applyFont="1" applyFill="1" applyBorder="1" applyAlignment="1">
      <alignment horizontal="distributed" vertical="center" wrapText="1"/>
    </xf>
    <xf numFmtId="0" fontId="3" fillId="0" borderId="8" xfId="0" applyFont="1" applyFill="1" applyBorder="1" applyAlignment="1">
      <alignment horizontal="left" vertical="top" wrapText="1"/>
    </xf>
    <xf numFmtId="0" fontId="3" fillId="0" borderId="8" xfId="0" applyFont="1" applyFill="1" applyBorder="1" applyAlignment="1">
      <alignment horizontal="left" vertical="top" wrapText="1" shrinkToFit="1"/>
    </xf>
    <xf numFmtId="0" fontId="3" fillId="0" borderId="8" xfId="0" applyFont="1" applyFill="1" applyBorder="1" applyAlignment="1">
      <alignment horizontal="left" vertical="center" wrapText="1"/>
    </xf>
    <xf numFmtId="0" fontId="20" fillId="0" borderId="0" xfId="0" applyFont="1" applyFill="1" applyAlignment="1">
      <alignment vertical="center"/>
    </xf>
    <xf numFmtId="0" fontId="3" fillId="0" borderId="8" xfId="0" applyFont="1" applyFill="1" applyBorder="1" applyAlignment="1">
      <alignment horizontal="distributed" vertical="center"/>
    </xf>
    <xf numFmtId="49" fontId="3" fillId="0" borderId="0" xfId="0" applyNumberFormat="1" applyFont="1" applyFill="1" applyBorder="1" applyAlignment="1">
      <alignment horizontal="right" vertical="center"/>
    </xf>
    <xf numFmtId="0" fontId="3" fillId="0" borderId="8" xfId="0" applyFont="1" applyFill="1" applyBorder="1" applyAlignment="1">
      <alignment horizontal="left" vertical="center" wrapText="1" shrinkToFit="1"/>
    </xf>
    <xf numFmtId="0" fontId="3" fillId="0" borderId="8" xfId="0" applyFont="1" applyFill="1" applyBorder="1" applyAlignment="1">
      <alignment vertical="center" shrinkToFit="1"/>
    </xf>
    <xf numFmtId="0" fontId="2" fillId="0" borderId="8" xfId="0" applyFont="1" applyFill="1" applyBorder="1" applyAlignment="1">
      <alignment horizontal="distributed" vertical="center" shrinkToFit="1"/>
    </xf>
    <xf numFmtId="0" fontId="3" fillId="0" borderId="12" xfId="0" applyFont="1" applyFill="1" applyBorder="1" applyAlignment="1">
      <alignment horizontal="right" vertical="center" wrapText="1"/>
    </xf>
    <xf numFmtId="49" fontId="3" fillId="0" borderId="0" xfId="0" applyNumberFormat="1" applyFont="1" applyFill="1" applyBorder="1" applyAlignment="1">
      <alignment vertical="center"/>
    </xf>
    <xf numFmtId="0" fontId="3" fillId="0" borderId="8" xfId="0" applyFont="1" applyFill="1" applyBorder="1" applyAlignment="1">
      <alignment horizontal="left" vertical="top" wrapText="1"/>
    </xf>
    <xf numFmtId="0" fontId="4" fillId="0" borderId="0" xfId="2" applyFont="1">
      <alignment vertical="center"/>
    </xf>
    <xf numFmtId="0" fontId="2" fillId="0" borderId="0" xfId="2" applyFont="1">
      <alignment vertical="center"/>
    </xf>
    <xf numFmtId="0" fontId="3" fillId="0" borderId="0" xfId="2" applyFont="1" applyAlignment="1">
      <alignment horizontal="left" vertical="center"/>
    </xf>
    <xf numFmtId="0" fontId="4" fillId="0" borderId="0" xfId="2" applyFont="1" applyFill="1" applyBorder="1">
      <alignment vertical="center"/>
    </xf>
    <xf numFmtId="0" fontId="4" fillId="0" borderId="0" xfId="2" applyFont="1" applyFill="1" applyBorder="1" applyAlignment="1">
      <alignment horizontal="right" vertical="center"/>
    </xf>
    <xf numFmtId="38" fontId="3" fillId="0" borderId="0" xfId="1" applyFont="1" applyFill="1" applyBorder="1" applyAlignment="1">
      <alignment horizontal="right" vertical="center"/>
    </xf>
    <xf numFmtId="0" fontId="5" fillId="0" borderId="0" xfId="2" applyFont="1" applyFill="1" applyBorder="1" applyAlignment="1">
      <alignment horizontal="right" vertical="center"/>
    </xf>
    <xf numFmtId="0" fontId="4" fillId="0" borderId="0" xfId="2" applyFont="1" applyFill="1">
      <alignment vertical="center"/>
    </xf>
    <xf numFmtId="0" fontId="2" fillId="0" borderId="0" xfId="2" applyFont="1" applyFill="1">
      <alignment vertical="center"/>
    </xf>
    <xf numFmtId="0" fontId="7" fillId="0" borderId="10" xfId="2" applyFont="1" applyFill="1" applyBorder="1" applyAlignment="1">
      <alignment horizontal="distributed" vertical="center"/>
    </xf>
    <xf numFmtId="0" fontId="4" fillId="0" borderId="10" xfId="2" applyFont="1" applyFill="1" applyBorder="1">
      <alignment vertical="center"/>
    </xf>
    <xf numFmtId="0" fontId="4" fillId="0" borderId="10" xfId="2" applyFont="1" applyFill="1" applyBorder="1" applyAlignment="1">
      <alignment horizontal="right" vertical="center"/>
    </xf>
    <xf numFmtId="0" fontId="3" fillId="0" borderId="1" xfId="2" applyFont="1" applyFill="1" applyBorder="1" applyAlignment="1">
      <alignment horizontal="center" vertical="center"/>
    </xf>
    <xf numFmtId="0" fontId="2" fillId="0" borderId="5" xfId="2" applyFont="1" applyFill="1" applyBorder="1">
      <alignment vertical="center"/>
    </xf>
    <xf numFmtId="0" fontId="2" fillId="0" borderId="6" xfId="2" applyFont="1" applyFill="1" applyBorder="1">
      <alignment vertical="center"/>
    </xf>
    <xf numFmtId="0" fontId="2" fillId="0" borderId="8" xfId="2" applyFont="1" applyFill="1" applyBorder="1">
      <alignment vertical="center"/>
    </xf>
    <xf numFmtId="0" fontId="2" fillId="0" borderId="9" xfId="2" applyFont="1" applyFill="1" applyBorder="1">
      <alignment vertical="center"/>
    </xf>
    <xf numFmtId="49" fontId="2" fillId="0" borderId="0" xfId="2" applyNumberFormat="1" applyFont="1" applyFill="1" applyBorder="1" applyAlignment="1">
      <alignment horizontal="right" vertical="center"/>
    </xf>
    <xf numFmtId="0" fontId="2" fillId="0" borderId="0" xfId="2" applyFont="1" applyFill="1" applyBorder="1">
      <alignment vertical="center"/>
    </xf>
    <xf numFmtId="0" fontId="8" fillId="0" borderId="8" xfId="2" applyFont="1" applyFill="1" applyBorder="1" applyAlignment="1">
      <alignment horizontal="left" vertical="center"/>
    </xf>
    <xf numFmtId="182" fontId="3" fillId="0" borderId="10" xfId="2" applyNumberFormat="1" applyFont="1" applyFill="1" applyBorder="1" applyAlignment="1">
      <alignment horizontal="right" vertical="center"/>
    </xf>
    <xf numFmtId="49" fontId="3" fillId="0" borderId="7" xfId="2" applyNumberFormat="1" applyFont="1" applyFill="1" applyBorder="1" applyAlignment="1">
      <alignment horizontal="right" vertical="center"/>
    </xf>
    <xf numFmtId="0" fontId="3" fillId="0" borderId="8" xfId="2" applyFont="1" applyFill="1" applyBorder="1" applyAlignment="1">
      <alignment horizontal="distributed" vertical="center"/>
    </xf>
    <xf numFmtId="178" fontId="3" fillId="0" borderId="0" xfId="2" applyNumberFormat="1" applyFont="1" applyFill="1" applyBorder="1" applyAlignment="1">
      <alignment vertical="center"/>
    </xf>
    <xf numFmtId="0" fontId="3" fillId="0" borderId="8" xfId="2" applyFont="1" applyFill="1" applyBorder="1" applyAlignment="1">
      <alignment horizontal="left" vertical="top" wrapText="1"/>
    </xf>
    <xf numFmtId="0" fontId="3" fillId="0" borderId="8" xfId="2" applyFont="1" applyFill="1" applyBorder="1" applyAlignment="1">
      <alignment vertical="top" wrapText="1"/>
    </xf>
    <xf numFmtId="49" fontId="3" fillId="0" borderId="0" xfId="2" applyNumberFormat="1" applyFont="1" applyFill="1" applyBorder="1" applyAlignment="1">
      <alignment horizontal="right" vertical="center"/>
    </xf>
    <xf numFmtId="0" fontId="3" fillId="0" borderId="0" xfId="2" applyFont="1" applyFill="1" applyBorder="1">
      <alignment vertical="center"/>
    </xf>
    <xf numFmtId="0" fontId="3" fillId="0" borderId="8" xfId="2" applyFont="1" applyFill="1" applyBorder="1" applyAlignment="1">
      <alignment horizontal="right" vertical="top" wrapText="1"/>
    </xf>
    <xf numFmtId="178" fontId="3" fillId="0" borderId="11" xfId="2" applyNumberFormat="1" applyFont="1" applyFill="1" applyBorder="1" applyAlignment="1">
      <alignment vertical="center"/>
    </xf>
    <xf numFmtId="0" fontId="3" fillId="0" borderId="8" xfId="2" applyFont="1" applyFill="1" applyBorder="1" applyAlignment="1">
      <alignment horizontal="left" vertical="center" wrapText="1"/>
    </xf>
    <xf numFmtId="0" fontId="2" fillId="0" borderId="8" xfId="2" applyFont="1" applyFill="1" applyBorder="1" applyAlignment="1">
      <alignment horizontal="distributed" vertical="center" shrinkToFit="1"/>
    </xf>
    <xf numFmtId="0" fontId="3" fillId="0" borderId="8" xfId="2" applyFont="1" applyFill="1" applyBorder="1" applyAlignment="1">
      <alignment horizontal="distributed" vertical="center" wrapText="1"/>
    </xf>
    <xf numFmtId="0" fontId="3" fillId="0" borderId="8" xfId="2" applyFont="1" applyFill="1" applyBorder="1" applyAlignment="1">
      <alignment horizontal="center" vertical="center" shrinkToFit="1"/>
    </xf>
    <xf numFmtId="0" fontId="3" fillId="0" borderId="9" xfId="2" applyFont="1" applyFill="1" applyBorder="1" applyAlignment="1">
      <alignment horizontal="center" vertical="center" shrinkToFit="1"/>
    </xf>
    <xf numFmtId="0" fontId="2" fillId="0" borderId="8" xfId="2" applyFont="1" applyFill="1" applyBorder="1" applyAlignment="1">
      <alignment vertical="top" wrapText="1"/>
    </xf>
    <xf numFmtId="0" fontId="3" fillId="0" borderId="8" xfId="2" applyFont="1" applyFill="1" applyBorder="1">
      <alignment vertical="center"/>
    </xf>
    <xf numFmtId="0" fontId="10" fillId="0" borderId="8" xfId="2" applyFont="1" applyFill="1" applyBorder="1" applyAlignment="1">
      <alignment horizontal="center" vertical="center"/>
    </xf>
    <xf numFmtId="0" fontId="3" fillId="0" borderId="9" xfId="2" applyFont="1" applyFill="1" applyBorder="1">
      <alignment vertical="center"/>
    </xf>
    <xf numFmtId="0" fontId="9" fillId="0" borderId="8" xfId="2" applyFont="1" applyFill="1" applyBorder="1" applyAlignment="1">
      <alignment horizontal="center" vertical="center"/>
    </xf>
    <xf numFmtId="182" fontId="3" fillId="0" borderId="0" xfId="2" applyNumberFormat="1" applyFont="1" applyFill="1" applyBorder="1" applyAlignment="1">
      <alignment horizontal="right" vertical="center"/>
    </xf>
    <xf numFmtId="0" fontId="2" fillId="0" borderId="11" xfId="2" applyFont="1" applyFill="1" applyBorder="1">
      <alignment vertical="center"/>
    </xf>
    <xf numFmtId="0" fontId="3" fillId="0" borderId="12" xfId="2" applyFont="1" applyFill="1" applyBorder="1" applyAlignment="1">
      <alignment horizontal="distributed" vertical="center" wrapText="1"/>
    </xf>
    <xf numFmtId="0" fontId="2" fillId="0" borderId="13" xfId="2" applyFont="1" applyFill="1" applyBorder="1">
      <alignment vertical="center"/>
    </xf>
    <xf numFmtId="0" fontId="3" fillId="0" borderId="10" xfId="2" applyFont="1" applyFill="1" applyBorder="1">
      <alignment vertical="center"/>
    </xf>
    <xf numFmtId="0" fontId="3" fillId="0" borderId="12" xfId="2" applyFont="1" applyFill="1" applyBorder="1" applyAlignment="1">
      <alignment vertical="top" wrapText="1"/>
    </xf>
    <xf numFmtId="182" fontId="3" fillId="4" borderId="10" xfId="2" applyNumberFormat="1" applyFont="1" applyFill="1" applyBorder="1" applyAlignment="1">
      <alignment horizontal="right" vertical="center"/>
    </xf>
    <xf numFmtId="0" fontId="2" fillId="0" borderId="9" xfId="2" applyFont="1" applyFill="1" applyBorder="1" applyAlignment="1">
      <alignment horizontal="center" vertical="top" wrapText="1"/>
    </xf>
    <xf numFmtId="0" fontId="2" fillId="0" borderId="8" xfId="2" applyFont="1" applyFill="1" applyBorder="1" applyAlignment="1">
      <alignment horizontal="distributed" vertical="center"/>
    </xf>
    <xf numFmtId="0" fontId="2" fillId="0" borderId="8" xfId="2" applyFont="1" applyFill="1" applyBorder="1" applyAlignment="1">
      <alignment horizontal="center" vertical="center"/>
    </xf>
    <xf numFmtId="0" fontId="3" fillId="0" borderId="9" xfId="2" applyFont="1" applyFill="1" applyBorder="1" applyAlignment="1">
      <alignment horizontal="center" vertical="top" wrapText="1"/>
    </xf>
    <xf numFmtId="0" fontId="2" fillId="0" borderId="8" xfId="2" applyFont="1" applyFill="1" applyBorder="1" applyAlignment="1">
      <alignment horizontal="left" vertical="top" wrapText="1"/>
    </xf>
    <xf numFmtId="0" fontId="3" fillId="0" borderId="8" xfId="2" applyNumberFormat="1" applyFont="1" applyFill="1" applyBorder="1" applyAlignment="1">
      <alignment vertical="top" wrapText="1"/>
    </xf>
    <xf numFmtId="0" fontId="3" fillId="0" borderId="8" xfId="2" applyFont="1" applyFill="1" applyBorder="1" applyAlignment="1">
      <alignment horizontal="distributed" vertical="center" shrinkToFit="1"/>
    </xf>
    <xf numFmtId="178" fontId="3" fillId="0" borderId="0" xfId="2" applyNumberFormat="1" applyFont="1" applyFill="1" applyBorder="1" applyAlignment="1">
      <alignment horizontal="right" vertical="center"/>
    </xf>
    <xf numFmtId="0" fontId="3" fillId="0" borderId="8" xfId="2" applyNumberFormat="1" applyFont="1" applyFill="1" applyBorder="1" applyAlignment="1">
      <alignment horizontal="left" vertical="top" wrapText="1"/>
    </xf>
    <xf numFmtId="49" fontId="3" fillId="0" borderId="0" xfId="2" applyNumberFormat="1" applyFont="1" applyFill="1" applyBorder="1" applyAlignment="1">
      <alignment horizontal="left" vertical="center"/>
    </xf>
    <xf numFmtId="0" fontId="10" fillId="0" borderId="8" xfId="2" applyFont="1" applyFill="1" applyBorder="1" applyAlignment="1">
      <alignment vertical="center"/>
    </xf>
    <xf numFmtId="0" fontId="3" fillId="0" borderId="8" xfId="2" applyFont="1" applyFill="1" applyBorder="1" applyAlignment="1">
      <alignment horizontal="left" vertical="center"/>
    </xf>
    <xf numFmtId="0" fontId="3" fillId="0" borderId="8" xfId="2" applyFont="1" applyFill="1" applyBorder="1" applyAlignment="1">
      <alignment vertical="center"/>
    </xf>
    <xf numFmtId="0" fontId="2" fillId="0" borderId="8" xfId="2" applyFont="1" applyFill="1" applyBorder="1" applyAlignment="1">
      <alignment vertical="center"/>
    </xf>
    <xf numFmtId="0" fontId="2" fillId="0" borderId="8" xfId="2" applyFont="1" applyFill="1" applyBorder="1" applyAlignment="1">
      <alignment vertical="top"/>
    </xf>
    <xf numFmtId="0" fontId="3" fillId="0" borderId="12" xfId="2" applyFont="1" applyFill="1" applyBorder="1" applyAlignment="1">
      <alignment horizontal="center" vertical="center" shrinkToFit="1"/>
    </xf>
    <xf numFmtId="178" fontId="3" fillId="0" borderId="10" xfId="2" applyNumberFormat="1" applyFont="1" applyFill="1" applyBorder="1" applyAlignment="1">
      <alignment vertical="center"/>
    </xf>
    <xf numFmtId="0" fontId="16" fillId="0" borderId="12" xfId="2" applyBorder="1" applyAlignment="1">
      <alignment horizontal="left" vertical="top" wrapText="1"/>
    </xf>
    <xf numFmtId="0" fontId="3" fillId="0" borderId="8" xfId="2" applyFont="1" applyFill="1" applyBorder="1" applyAlignment="1">
      <alignment horizontal="right" vertical="center" wrapText="1"/>
    </xf>
    <xf numFmtId="0" fontId="3" fillId="0" borderId="8" xfId="2" applyFont="1" applyFill="1" applyBorder="1" applyAlignment="1">
      <alignment vertical="top"/>
    </xf>
    <xf numFmtId="0" fontId="2" fillId="0" borderId="0" xfId="2" applyFont="1" applyFill="1" applyBorder="1" applyAlignment="1">
      <alignment horizontal="right" vertical="center"/>
    </xf>
    <xf numFmtId="180" fontId="2" fillId="0" borderId="0" xfId="2" applyNumberFormat="1" applyFont="1" applyFill="1" applyBorder="1" applyAlignment="1">
      <alignment horizontal="right" vertical="center" shrinkToFit="1"/>
    </xf>
    <xf numFmtId="0" fontId="3" fillId="0" borderId="0" xfId="2" applyFont="1" applyFill="1" applyBorder="1" applyAlignment="1">
      <alignment vertical="top" wrapText="1"/>
    </xf>
    <xf numFmtId="3" fontId="2" fillId="0" borderId="0" xfId="2" applyNumberFormat="1" applyFont="1" applyFill="1">
      <alignment vertical="center"/>
    </xf>
    <xf numFmtId="3" fontId="2" fillId="0" borderId="0" xfId="2" applyNumberFormat="1" applyFont="1" applyFill="1" applyBorder="1" applyAlignment="1">
      <alignment horizontal="right" vertical="center" wrapText="1"/>
    </xf>
    <xf numFmtId="0" fontId="3" fillId="0" borderId="0" xfId="2" applyFont="1" applyFill="1">
      <alignment vertical="center"/>
    </xf>
    <xf numFmtId="0" fontId="9" fillId="0" borderId="8" xfId="2" applyFont="1" applyFill="1" applyBorder="1" applyAlignment="1">
      <alignment horizontal="distributed" vertical="center"/>
    </xf>
    <xf numFmtId="0" fontId="11" fillId="0" borderId="8" xfId="2" applyFont="1" applyFill="1" applyBorder="1" applyAlignment="1">
      <alignment horizontal="left" vertical="top" wrapText="1"/>
    </xf>
    <xf numFmtId="0" fontId="10" fillId="0" borderId="8" xfId="2" applyFont="1" applyFill="1" applyBorder="1" applyAlignment="1">
      <alignment horizontal="distributed" vertical="center"/>
    </xf>
    <xf numFmtId="0" fontId="11" fillId="0" borderId="9" xfId="2" applyFont="1" applyFill="1" applyBorder="1">
      <alignment vertical="center"/>
    </xf>
    <xf numFmtId="0" fontId="3" fillId="0" borderId="8" xfId="2" applyFont="1" applyFill="1" applyBorder="1" applyAlignment="1">
      <alignment vertical="center" wrapText="1"/>
    </xf>
    <xf numFmtId="0" fontId="11" fillId="0" borderId="8" xfId="2" applyFont="1" applyFill="1" applyBorder="1" applyAlignment="1">
      <alignment horizontal="distributed" vertical="center" wrapText="1"/>
    </xf>
    <xf numFmtId="0" fontId="11" fillId="0" borderId="8" xfId="2" applyFont="1" applyFill="1" applyBorder="1">
      <alignment vertical="center"/>
    </xf>
    <xf numFmtId="0" fontId="3" fillId="0" borderId="0" xfId="2" applyFont="1" applyFill="1" applyBorder="1" applyAlignment="1">
      <alignment horizontal="right" vertical="center"/>
    </xf>
    <xf numFmtId="0" fontId="3" fillId="0" borderId="0" xfId="2" applyFont="1" applyFill="1" applyBorder="1" applyAlignment="1">
      <alignment horizontal="left" vertical="top" wrapText="1"/>
    </xf>
    <xf numFmtId="0" fontId="11" fillId="0" borderId="8" xfId="2" applyFont="1" applyFill="1" applyBorder="1" applyAlignment="1">
      <alignment horizontal="distributed" vertical="center"/>
    </xf>
    <xf numFmtId="0" fontId="3" fillId="0" borderId="13" xfId="2" applyFont="1" applyFill="1" applyBorder="1">
      <alignment vertical="center"/>
    </xf>
    <xf numFmtId="178" fontId="3" fillId="0" borderId="16" xfId="2" applyNumberFormat="1" applyFont="1" applyFill="1" applyBorder="1" applyAlignment="1">
      <alignment vertical="center"/>
    </xf>
    <xf numFmtId="49" fontId="4" fillId="0" borderId="0" xfId="2" applyNumberFormat="1" applyFont="1" applyFill="1" applyAlignment="1">
      <alignment horizontal="center" vertical="center"/>
    </xf>
    <xf numFmtId="0" fontId="4" fillId="0" borderId="0" xfId="2" applyFont="1" applyFill="1" applyAlignment="1">
      <alignment horizontal="right" vertical="center"/>
    </xf>
    <xf numFmtId="180" fontId="4" fillId="0" borderId="0" xfId="2" applyNumberFormat="1" applyFont="1" applyFill="1" applyAlignment="1">
      <alignment vertical="center" shrinkToFit="1"/>
    </xf>
    <xf numFmtId="180" fontId="4" fillId="0" borderId="10" xfId="2" applyNumberFormat="1" applyFont="1" applyFill="1" applyBorder="1" applyAlignment="1">
      <alignment vertical="center" shrinkToFit="1"/>
    </xf>
    <xf numFmtId="0" fontId="3" fillId="0" borderId="0" xfId="2" applyFont="1" applyFill="1" applyBorder="1" applyAlignment="1">
      <alignment horizontal="left" vertical="center" wrapText="1"/>
    </xf>
    <xf numFmtId="0" fontId="19" fillId="0" borderId="9" xfId="2" applyFont="1" applyFill="1" applyBorder="1">
      <alignment vertical="center"/>
    </xf>
    <xf numFmtId="178" fontId="11" fillId="0" borderId="0" xfId="2" applyNumberFormat="1" applyFont="1" applyFill="1" applyBorder="1" applyAlignment="1">
      <alignment horizontal="right" vertical="center"/>
    </xf>
    <xf numFmtId="49" fontId="11" fillId="0" borderId="0" xfId="2" applyNumberFormat="1" applyFont="1" applyFill="1" applyBorder="1" applyAlignment="1">
      <alignment horizontal="right" vertical="center"/>
    </xf>
    <xf numFmtId="0" fontId="11" fillId="0" borderId="8" xfId="2" applyFont="1" applyFill="1" applyBorder="1" applyAlignment="1">
      <alignment vertical="top" wrapText="1"/>
    </xf>
    <xf numFmtId="183" fontId="3" fillId="0" borderId="8" xfId="2" applyNumberFormat="1" applyFont="1" applyFill="1" applyBorder="1" applyAlignment="1">
      <alignment horizontal="distributed" vertical="center"/>
    </xf>
    <xf numFmtId="0" fontId="3" fillId="0" borderId="9" xfId="2" applyFont="1" applyFill="1" applyBorder="1" applyAlignment="1">
      <alignment horizontal="distributed" vertical="center" wrapText="1"/>
    </xf>
    <xf numFmtId="0" fontId="4" fillId="0" borderId="9" xfId="2" applyFont="1" applyFill="1" applyBorder="1">
      <alignment vertical="center"/>
    </xf>
    <xf numFmtId="3" fontId="4" fillId="0" borderId="0" xfId="2" applyNumberFormat="1" applyFont="1" applyFill="1">
      <alignment vertical="center"/>
    </xf>
    <xf numFmtId="3" fontId="4" fillId="0" borderId="0" xfId="2" applyNumberFormat="1" applyFont="1" applyFill="1" applyBorder="1" applyAlignment="1">
      <alignment horizontal="center" vertical="center"/>
    </xf>
    <xf numFmtId="3" fontId="4" fillId="0" borderId="0" xfId="2" applyNumberFormat="1" applyFont="1" applyFill="1" applyAlignment="1">
      <alignment horizontal="right" vertical="center"/>
    </xf>
    <xf numFmtId="3" fontId="4" fillId="0" borderId="7" xfId="2" applyNumberFormat="1" applyFont="1" applyFill="1" applyBorder="1" applyAlignment="1">
      <alignment horizontal="right" vertical="center"/>
    </xf>
    <xf numFmtId="0" fontId="2" fillId="0" borderId="11" xfId="2" applyFont="1" applyFill="1" applyBorder="1" applyAlignment="1">
      <alignment vertical="center"/>
    </xf>
    <xf numFmtId="0" fontId="3" fillId="0" borderId="9" xfId="2" applyFont="1" applyFill="1" applyBorder="1" applyAlignment="1">
      <alignment vertical="center"/>
    </xf>
    <xf numFmtId="0" fontId="2" fillId="0" borderId="0" xfId="2" applyFont="1" applyFill="1" applyAlignment="1">
      <alignment vertical="center"/>
    </xf>
    <xf numFmtId="0" fontId="3" fillId="0" borderId="13" xfId="2" applyFont="1" applyFill="1" applyBorder="1" applyAlignment="1">
      <alignment vertical="center"/>
    </xf>
    <xf numFmtId="0" fontId="4" fillId="0" borderId="11" xfId="2" applyFont="1" applyFill="1" applyBorder="1">
      <alignment vertical="center"/>
    </xf>
    <xf numFmtId="0" fontId="3" fillId="0" borderId="11" xfId="2" applyFont="1" applyFill="1" applyBorder="1">
      <alignment vertical="center"/>
    </xf>
    <xf numFmtId="0" fontId="16" fillId="0" borderId="8" xfId="2" applyBorder="1" applyAlignment="1">
      <alignment vertical="top" wrapText="1"/>
    </xf>
    <xf numFmtId="0" fontId="16" fillId="0" borderId="11" xfId="2" applyBorder="1" applyAlignment="1">
      <alignment vertical="top"/>
    </xf>
    <xf numFmtId="0" fontId="3" fillId="0" borderId="9" xfId="2" applyFont="1" applyFill="1" applyBorder="1" applyAlignment="1">
      <alignment horizontal="distributed" vertical="center"/>
    </xf>
    <xf numFmtId="0" fontId="3" fillId="0" borderId="11" xfId="2" applyFont="1" applyFill="1" applyBorder="1" applyAlignment="1">
      <alignment horizontal="left" vertical="center"/>
    </xf>
    <xf numFmtId="0" fontId="14" fillId="0" borderId="0" xfId="2" applyFont="1" applyFill="1" applyAlignment="1">
      <alignment horizontal="center" vertical="center"/>
    </xf>
    <xf numFmtId="0" fontId="3" fillId="0" borderId="9" xfId="2" applyFont="1" applyFill="1" applyBorder="1" applyAlignment="1">
      <alignment horizontal="distributed" vertical="center" shrinkToFit="1"/>
    </xf>
    <xf numFmtId="0" fontId="3" fillId="4" borderId="9" xfId="2" applyFont="1" applyFill="1" applyBorder="1">
      <alignment vertical="center"/>
    </xf>
    <xf numFmtId="0" fontId="4" fillId="4" borderId="11" xfId="2" applyFont="1" applyFill="1" applyBorder="1">
      <alignment vertical="center"/>
    </xf>
    <xf numFmtId="0" fontId="3" fillId="7" borderId="9" xfId="2" applyFont="1" applyFill="1" applyBorder="1" applyAlignment="1">
      <alignment horizontal="center" vertical="center" shrinkToFit="1"/>
    </xf>
    <xf numFmtId="49" fontId="3" fillId="4" borderId="7" xfId="2" applyNumberFormat="1" applyFont="1" applyFill="1" applyBorder="1" applyAlignment="1">
      <alignment horizontal="right" vertical="center"/>
    </xf>
    <xf numFmtId="178" fontId="3" fillId="4" borderId="0" xfId="2" applyNumberFormat="1" applyFont="1" applyFill="1" applyBorder="1" applyAlignment="1">
      <alignment vertical="center"/>
    </xf>
    <xf numFmtId="0" fontId="3" fillId="7" borderId="9" xfId="2" applyFont="1" applyFill="1" applyBorder="1" applyAlignment="1">
      <alignment horizontal="center" vertical="top" wrapText="1"/>
    </xf>
    <xf numFmtId="0" fontId="3" fillId="4" borderId="9" xfId="2" applyFont="1" applyFill="1" applyBorder="1" applyAlignment="1">
      <alignment horizontal="distributed" vertical="center"/>
    </xf>
    <xf numFmtId="0" fontId="3" fillId="4" borderId="8" xfId="2" applyFont="1" applyFill="1" applyBorder="1" applyAlignment="1">
      <alignment vertical="top" wrapText="1"/>
    </xf>
    <xf numFmtId="0" fontId="3" fillId="7" borderId="0" xfId="2" applyFont="1" applyFill="1" applyBorder="1" applyAlignment="1">
      <alignment horizontal="center" vertical="top" wrapText="1"/>
    </xf>
    <xf numFmtId="0" fontId="4" fillId="0" borderId="8" xfId="2" applyFont="1" applyFill="1" applyBorder="1">
      <alignment vertical="center"/>
    </xf>
    <xf numFmtId="0" fontId="3" fillId="0" borderId="8" xfId="2" applyFont="1" applyBorder="1" applyAlignment="1">
      <alignment vertical="top" wrapText="1"/>
    </xf>
    <xf numFmtId="0" fontId="3" fillId="0" borderId="8" xfId="2" applyFont="1" applyBorder="1" applyAlignment="1">
      <alignment vertical="center" wrapText="1"/>
    </xf>
    <xf numFmtId="0" fontId="3" fillId="0" borderId="12" xfId="2" applyFont="1" applyFill="1" applyBorder="1" applyAlignment="1">
      <alignment horizontal="distributed" vertical="center"/>
    </xf>
    <xf numFmtId="0" fontId="3" fillId="0" borderId="12" xfId="2" applyFont="1" applyBorder="1" applyAlignment="1">
      <alignment vertical="center" wrapText="1"/>
    </xf>
    <xf numFmtId="182" fontId="3" fillId="0" borderId="7" xfId="2" applyNumberFormat="1" applyFont="1" applyFill="1" applyBorder="1" applyAlignment="1">
      <alignment horizontal="right" vertical="center"/>
    </xf>
    <xf numFmtId="0" fontId="9" fillId="0" borderId="12" xfId="2" applyFont="1" applyFill="1" applyBorder="1" applyAlignment="1">
      <alignment horizontal="distributed" vertical="center"/>
    </xf>
    <xf numFmtId="178" fontId="3" fillId="0" borderId="10" xfId="2" applyNumberFormat="1" applyFont="1" applyFill="1" applyBorder="1" applyAlignment="1">
      <alignment horizontal="right" vertical="center"/>
    </xf>
    <xf numFmtId="0" fontId="2" fillId="0" borderId="10" xfId="2" applyFont="1" applyFill="1" applyBorder="1">
      <alignment vertical="center"/>
    </xf>
    <xf numFmtId="0" fontId="25" fillId="0" borderId="8" xfId="2" applyFont="1" applyFill="1" applyBorder="1" applyAlignment="1">
      <alignment horizontal="distributed" vertical="center"/>
    </xf>
    <xf numFmtId="0" fontId="2" fillId="0" borderId="8" xfId="2" applyFont="1" applyFill="1" applyBorder="1" applyAlignment="1">
      <alignment horizontal="distributed" vertical="center" wrapText="1"/>
    </xf>
    <xf numFmtId="0" fontId="3" fillId="0" borderId="12" xfId="2" applyFont="1" applyFill="1" applyBorder="1">
      <alignment vertical="center"/>
    </xf>
    <xf numFmtId="0" fontId="2" fillId="0" borderId="12" xfId="2" applyFont="1" applyFill="1" applyBorder="1" applyAlignment="1">
      <alignment vertical="top" wrapText="1"/>
    </xf>
    <xf numFmtId="3" fontId="3" fillId="0" borderId="10" xfId="2" applyNumberFormat="1" applyFont="1" applyFill="1" applyBorder="1" applyAlignment="1">
      <alignment horizontal="right" vertical="center"/>
    </xf>
    <xf numFmtId="0" fontId="3" fillId="0" borderId="8" xfId="2" applyFont="1" applyFill="1" applyBorder="1" applyAlignment="1">
      <alignment horizontal="left" vertical="center" wrapText="1" shrinkToFit="1"/>
    </xf>
    <xf numFmtId="3" fontId="4" fillId="0" borderId="10" xfId="2" applyNumberFormat="1" applyFont="1" applyFill="1" applyBorder="1" applyAlignment="1">
      <alignment horizontal="right" vertical="center"/>
    </xf>
    <xf numFmtId="3" fontId="4" fillId="0" borderId="10" xfId="2" applyNumberFormat="1" applyFont="1" applyFill="1" applyBorder="1">
      <alignment vertical="center"/>
    </xf>
    <xf numFmtId="0" fontId="3" fillId="0" borderId="8" xfId="2" applyFont="1" applyFill="1" applyBorder="1" applyAlignment="1">
      <alignment horizontal="distributed" vertical="distributed" shrinkToFit="1"/>
    </xf>
    <xf numFmtId="0" fontId="2" fillId="0" borderId="8" xfId="2" applyFont="1" applyFill="1" applyBorder="1" applyAlignment="1">
      <alignment horizontal="center" vertical="center" shrinkToFit="1"/>
    </xf>
    <xf numFmtId="0" fontId="3" fillId="0" borderId="8" xfId="2" applyFont="1" applyFill="1" applyBorder="1" applyAlignment="1">
      <alignment vertical="center" shrinkToFit="1"/>
    </xf>
    <xf numFmtId="0" fontId="3" fillId="0" borderId="0" xfId="2" applyFont="1" applyFill="1" applyAlignment="1">
      <alignment vertical="center"/>
    </xf>
    <xf numFmtId="49" fontId="3" fillId="0" borderId="0" xfId="2" applyNumberFormat="1" applyFont="1" applyFill="1" applyBorder="1" applyAlignment="1">
      <alignment vertical="center"/>
    </xf>
    <xf numFmtId="0" fontId="16" fillId="0" borderId="0" xfId="2" applyFont="1" applyFill="1" applyAlignment="1">
      <alignment vertical="center" wrapText="1" shrinkToFit="1"/>
    </xf>
    <xf numFmtId="49" fontId="3" fillId="0" borderId="10" xfId="2" applyNumberFormat="1" applyFont="1" applyFill="1" applyBorder="1" applyAlignment="1">
      <alignment horizontal="right" vertical="center"/>
    </xf>
    <xf numFmtId="0" fontId="3" fillId="0" borderId="12" xfId="2" applyFont="1" applyFill="1" applyBorder="1" applyAlignment="1">
      <alignment horizontal="left" vertical="center" wrapText="1" shrinkToFit="1"/>
    </xf>
    <xf numFmtId="49" fontId="3" fillId="4" borderId="0" xfId="2" applyNumberFormat="1" applyFont="1" applyFill="1" applyBorder="1" applyAlignment="1">
      <alignment horizontal="right" vertical="center"/>
    </xf>
    <xf numFmtId="0" fontId="22" fillId="5" borderId="9" xfId="2" applyFont="1" applyFill="1" applyBorder="1" applyAlignment="1">
      <alignment horizontal="center" vertical="top" wrapText="1"/>
    </xf>
    <xf numFmtId="182" fontId="3" fillId="4" borderId="7" xfId="2" applyNumberFormat="1" applyFont="1" applyFill="1" applyBorder="1" applyAlignment="1">
      <alignment horizontal="right" vertical="center"/>
    </xf>
    <xf numFmtId="0" fontId="3" fillId="5" borderId="9" xfId="2" applyFont="1" applyFill="1" applyBorder="1" applyAlignment="1">
      <alignment horizontal="center" vertical="top" wrapText="1"/>
    </xf>
    <xf numFmtId="178" fontId="3" fillId="4" borderId="11" xfId="2" applyNumberFormat="1" applyFont="1" applyFill="1" applyBorder="1" applyAlignment="1">
      <alignment vertical="center"/>
    </xf>
    <xf numFmtId="0" fontId="3" fillId="4" borderId="8" xfId="2" applyFont="1" applyFill="1" applyBorder="1" applyAlignment="1">
      <alignment horizontal="left" vertical="top" wrapText="1"/>
    </xf>
    <xf numFmtId="0" fontId="2" fillId="0" borderId="0" xfId="2" applyFont="1" applyFill="1" applyBorder="1" applyAlignment="1">
      <alignment vertical="center"/>
    </xf>
    <xf numFmtId="0" fontId="3" fillId="4" borderId="8" xfId="2" applyFont="1" applyFill="1" applyBorder="1" applyAlignment="1">
      <alignment horizontal="distributed" vertical="center"/>
    </xf>
    <xf numFmtId="0" fontId="3" fillId="4" borderId="0" xfId="2" applyFont="1" applyFill="1" applyBorder="1">
      <alignment vertical="center"/>
    </xf>
    <xf numFmtId="0" fontId="3" fillId="4" borderId="8" xfId="2" applyFont="1" applyFill="1" applyBorder="1">
      <alignment vertical="center"/>
    </xf>
    <xf numFmtId="0" fontId="3" fillId="4" borderId="8" xfId="2" applyFont="1" applyFill="1" applyBorder="1" applyAlignment="1">
      <alignment horizontal="left" vertical="center"/>
    </xf>
    <xf numFmtId="0" fontId="3" fillId="5" borderId="9" xfId="2" applyFont="1" applyFill="1" applyBorder="1" applyAlignment="1">
      <alignment horizontal="center" vertical="center"/>
    </xf>
    <xf numFmtId="0" fontId="3" fillId="5" borderId="0" xfId="2" applyFont="1" applyFill="1" applyBorder="1" applyAlignment="1">
      <alignment horizontal="center" vertical="center"/>
    </xf>
    <xf numFmtId="0" fontId="11" fillId="0" borderId="12" xfId="2" applyFont="1" applyFill="1" applyBorder="1" applyAlignment="1">
      <alignment horizontal="distributed" vertical="center"/>
    </xf>
    <xf numFmtId="0" fontId="19" fillId="0" borderId="13" xfId="2" applyFont="1" applyFill="1" applyBorder="1">
      <alignment vertical="center"/>
    </xf>
    <xf numFmtId="178" fontId="11" fillId="0" borderId="10" xfId="2" applyNumberFormat="1" applyFont="1" applyFill="1" applyBorder="1" applyAlignment="1">
      <alignment horizontal="right" vertical="center"/>
    </xf>
    <xf numFmtId="49" fontId="11" fillId="0" borderId="10" xfId="2" applyNumberFormat="1" applyFont="1" applyFill="1" applyBorder="1" applyAlignment="1">
      <alignment horizontal="right" vertical="center"/>
    </xf>
    <xf numFmtId="0" fontId="11" fillId="0" borderId="12" xfId="2" applyFont="1" applyFill="1" applyBorder="1" applyAlignment="1">
      <alignment vertical="top" wrapText="1"/>
    </xf>
    <xf numFmtId="0" fontId="4" fillId="0" borderId="0" xfId="2" applyFont="1" applyFill="1" applyBorder="1" applyAlignment="1">
      <alignment horizontal="left" vertical="top" shrinkToFit="1"/>
    </xf>
    <xf numFmtId="180" fontId="4" fillId="0" borderId="0" xfId="2" applyNumberFormat="1" applyFont="1" applyFill="1" applyBorder="1" applyAlignment="1">
      <alignment horizontal="right" vertical="center" shrinkToFit="1"/>
    </xf>
    <xf numFmtId="0" fontId="4" fillId="0" borderId="7" xfId="2" applyFont="1" applyFill="1" applyBorder="1" applyAlignment="1">
      <alignment horizontal="right" vertical="center"/>
    </xf>
    <xf numFmtId="180" fontId="4" fillId="0" borderId="7" xfId="2" applyNumberFormat="1" applyFont="1" applyFill="1" applyBorder="1" applyAlignment="1">
      <alignment vertical="center" shrinkToFit="1"/>
    </xf>
    <xf numFmtId="3" fontId="4" fillId="0" borderId="7" xfId="2" applyNumberFormat="1" applyFont="1" applyFill="1" applyBorder="1">
      <alignment vertical="center"/>
    </xf>
    <xf numFmtId="3" fontId="4" fillId="0" borderId="0" xfId="2" applyNumberFormat="1" applyFont="1" applyFill="1" applyBorder="1" applyAlignment="1">
      <alignment horizontal="left" vertical="center" wrapText="1"/>
    </xf>
    <xf numFmtId="0" fontId="2" fillId="0" borderId="8" xfId="2" applyFont="1" applyFill="1" applyBorder="1" applyAlignment="1">
      <alignment horizontal="left" vertical="center"/>
    </xf>
    <xf numFmtId="0" fontId="15" fillId="0" borderId="0" xfId="2" applyFont="1" applyFill="1" applyAlignment="1">
      <alignment horizontal="left" vertical="center" readingOrder="1"/>
    </xf>
    <xf numFmtId="49" fontId="4" fillId="0" borderId="0" xfId="2" applyNumberFormat="1" applyFont="1" applyFill="1" applyAlignment="1">
      <alignment horizontal="right" vertical="center"/>
    </xf>
    <xf numFmtId="0" fontId="4" fillId="0" borderId="0" xfId="2" applyFont="1" applyFill="1" applyBorder="1" applyAlignment="1">
      <alignment vertical="center" shrinkToFit="1"/>
    </xf>
    <xf numFmtId="3" fontId="4" fillId="0" borderId="20" xfId="2" applyNumberFormat="1" applyFont="1" applyFill="1" applyBorder="1" applyAlignment="1">
      <alignment vertical="center"/>
    </xf>
    <xf numFmtId="0" fontId="4" fillId="0" borderId="0" xfId="2" applyFont="1" applyFill="1" applyAlignment="1">
      <alignment vertical="center" shrinkToFit="1"/>
    </xf>
    <xf numFmtId="3" fontId="4" fillId="0" borderId="21" xfId="2" applyNumberFormat="1" applyFont="1" applyFill="1" applyBorder="1" applyAlignment="1">
      <alignment vertical="center"/>
    </xf>
    <xf numFmtId="177" fontId="4" fillId="0" borderId="21" xfId="2" applyNumberFormat="1" applyFont="1" applyFill="1" applyBorder="1" applyAlignment="1">
      <alignment vertical="center"/>
    </xf>
    <xf numFmtId="3" fontId="4" fillId="0" borderId="22" xfId="2" applyNumberFormat="1" applyFont="1" applyFill="1" applyBorder="1" applyAlignment="1">
      <alignment vertical="center"/>
    </xf>
    <xf numFmtId="177" fontId="4" fillId="0" borderId="22" xfId="2" applyNumberFormat="1" applyFont="1" applyFill="1" applyBorder="1" applyAlignment="1">
      <alignment vertical="center"/>
    </xf>
    <xf numFmtId="0" fontId="4" fillId="0" borderId="7" xfId="2" applyFont="1" applyFill="1" applyBorder="1" applyAlignment="1">
      <alignment vertical="center" shrinkToFit="1"/>
    </xf>
    <xf numFmtId="3" fontId="4" fillId="0" borderId="7" xfId="2" applyNumberFormat="1" applyFont="1" applyFill="1" applyBorder="1" applyAlignment="1">
      <alignment vertical="center"/>
    </xf>
    <xf numFmtId="0" fontId="11" fillId="0" borderId="8" xfId="2" applyFont="1" applyFill="1" applyBorder="1" applyAlignment="1">
      <alignment horizontal="left" vertical="center"/>
    </xf>
    <xf numFmtId="0" fontId="4" fillId="0" borderId="19" xfId="2" applyFont="1" applyFill="1" applyBorder="1" applyAlignment="1">
      <alignment horizontal="right" vertical="center"/>
    </xf>
    <xf numFmtId="3" fontId="4" fillId="0" borderId="19" xfId="2" applyNumberFormat="1" applyFont="1" applyFill="1" applyBorder="1" applyAlignment="1">
      <alignment vertical="center"/>
    </xf>
    <xf numFmtId="0" fontId="2" fillId="0" borderId="8" xfId="2" applyFont="1" applyFill="1" applyBorder="1" applyAlignment="1">
      <alignment horizontal="left" vertical="center" shrinkToFit="1"/>
    </xf>
    <xf numFmtId="0" fontId="3" fillId="4" borderId="8" xfId="2" applyFont="1" applyFill="1" applyBorder="1" applyAlignment="1">
      <alignment horizontal="distributed" vertical="center" wrapText="1"/>
    </xf>
    <xf numFmtId="0" fontId="3" fillId="4" borderId="8" xfId="2" applyFont="1" applyFill="1" applyBorder="1" applyAlignment="1">
      <alignment horizontal="left" vertical="center" wrapText="1" shrinkToFit="1"/>
    </xf>
    <xf numFmtId="0" fontId="3" fillId="4" borderId="8" xfId="2" applyFont="1" applyFill="1" applyBorder="1" applyAlignment="1">
      <alignment horizontal="left" vertical="center" indent="1"/>
    </xf>
    <xf numFmtId="3" fontId="2" fillId="0" borderId="1" xfId="2" applyNumberFormat="1" applyFont="1" applyFill="1" applyBorder="1">
      <alignment vertical="center"/>
    </xf>
    <xf numFmtId="3" fontId="3" fillId="0" borderId="1" xfId="2" applyNumberFormat="1" applyFont="1" applyFill="1" applyBorder="1" applyAlignment="1">
      <alignment horizontal="center" vertical="center"/>
    </xf>
    <xf numFmtId="3" fontId="4" fillId="0" borderId="23" xfId="2" applyNumberFormat="1" applyFont="1" applyFill="1" applyBorder="1" applyAlignment="1">
      <alignment horizontal="center" vertical="center" wrapText="1" shrinkToFit="1"/>
    </xf>
    <xf numFmtId="3" fontId="2" fillId="0" borderId="24" xfId="2" applyNumberFormat="1" applyFont="1" applyFill="1" applyBorder="1" applyAlignment="1">
      <alignment horizontal="center" vertical="center" shrinkToFit="1"/>
    </xf>
    <xf numFmtId="3" fontId="2" fillId="0" borderId="25" xfId="2" applyNumberFormat="1" applyFont="1" applyFill="1" applyBorder="1" applyAlignment="1">
      <alignment horizontal="center" vertical="center"/>
    </xf>
    <xf numFmtId="3" fontId="4" fillId="0" borderId="1" xfId="2" applyNumberFormat="1" applyFont="1" applyFill="1" applyBorder="1" applyAlignment="1">
      <alignment horizontal="center" vertical="center" wrapText="1" shrinkToFit="1"/>
    </xf>
    <xf numFmtId="3" fontId="18" fillId="0" borderId="12" xfId="2" applyNumberFormat="1" applyFont="1" applyFill="1" applyBorder="1" applyAlignment="1">
      <alignment horizontal="center" vertical="center" wrapText="1" shrinkToFit="1"/>
    </xf>
    <xf numFmtId="3" fontId="2" fillId="0" borderId="12" xfId="2" applyNumberFormat="1" applyFont="1" applyFill="1" applyBorder="1" applyAlignment="1">
      <alignment horizontal="center" vertical="center" shrinkToFit="1"/>
    </xf>
    <xf numFmtId="3" fontId="3" fillId="0" borderId="12" xfId="2" applyNumberFormat="1" applyFont="1" applyFill="1" applyBorder="1" applyAlignment="1">
      <alignment horizontal="center" vertical="center" shrinkToFit="1"/>
    </xf>
    <xf numFmtId="3" fontId="3" fillId="0" borderId="1" xfId="2" applyNumberFormat="1" applyFont="1" applyFill="1" applyBorder="1" applyAlignment="1">
      <alignment vertical="center" shrinkToFit="1"/>
    </xf>
    <xf numFmtId="3" fontId="22" fillId="0" borderId="1" xfId="2" applyNumberFormat="1" applyFont="1" applyFill="1" applyBorder="1" applyAlignment="1">
      <alignment vertical="center" shrinkToFit="1"/>
    </xf>
    <xf numFmtId="3" fontId="3" fillId="0" borderId="23" xfId="2" applyNumberFormat="1" applyFont="1" applyFill="1" applyBorder="1" applyAlignment="1">
      <alignment vertical="center" shrinkToFit="1"/>
    </xf>
    <xf numFmtId="3" fontId="3" fillId="0" borderId="24" xfId="2" applyNumberFormat="1" applyFont="1" applyFill="1" applyBorder="1" applyAlignment="1">
      <alignment vertical="center" shrinkToFit="1"/>
    </xf>
    <xf numFmtId="3" fontId="3" fillId="0" borderId="25" xfId="2" applyNumberFormat="1" applyFont="1" applyFill="1" applyBorder="1" applyAlignment="1">
      <alignment vertical="center" shrinkToFit="1"/>
    </xf>
    <xf numFmtId="182" fontId="3" fillId="4" borderId="0" xfId="2" applyNumberFormat="1" applyFont="1" applyFill="1" applyBorder="1" applyAlignment="1">
      <alignment horizontal="right" vertical="center"/>
    </xf>
    <xf numFmtId="3" fontId="3" fillId="0" borderId="14" xfId="2" applyNumberFormat="1" applyFont="1" applyFill="1" applyBorder="1" applyAlignment="1">
      <alignment vertical="center" shrinkToFit="1"/>
    </xf>
    <xf numFmtId="3" fontId="22" fillId="0" borderId="14" xfId="2" applyNumberFormat="1" applyFont="1" applyFill="1" applyBorder="1" applyAlignment="1">
      <alignment vertical="center" shrinkToFit="1"/>
    </xf>
    <xf numFmtId="3" fontId="3" fillId="0" borderId="26" xfId="2" applyNumberFormat="1" applyFont="1" applyFill="1" applyBorder="1" applyAlignment="1">
      <alignment vertical="center" shrinkToFit="1"/>
    </xf>
    <xf numFmtId="3" fontId="3" fillId="0" borderId="27" xfId="2" applyNumberFormat="1" applyFont="1" applyFill="1" applyBorder="1" applyAlignment="1">
      <alignment vertical="center" shrinkToFit="1"/>
    </xf>
    <xf numFmtId="3" fontId="3" fillId="0" borderId="28" xfId="2" applyNumberFormat="1" applyFont="1" applyFill="1" applyBorder="1" applyAlignment="1">
      <alignment vertical="center" shrinkToFit="1"/>
    </xf>
    <xf numFmtId="3" fontId="3" fillId="0" borderId="12" xfId="2" applyNumberFormat="1" applyFont="1" applyFill="1" applyBorder="1" applyAlignment="1">
      <alignment horizontal="center" vertical="center"/>
    </xf>
    <xf numFmtId="3" fontId="3" fillId="0" borderId="12" xfId="2" applyNumberFormat="1" applyFont="1" applyFill="1" applyBorder="1" applyAlignment="1">
      <alignment vertical="center" shrinkToFit="1"/>
    </xf>
    <xf numFmtId="3" fontId="3" fillId="0" borderId="29" xfId="2" applyNumberFormat="1" applyFont="1" applyFill="1" applyBorder="1" applyAlignment="1">
      <alignment vertical="center" shrinkToFit="1"/>
    </xf>
    <xf numFmtId="3" fontId="3" fillId="0" borderId="30" xfId="2" applyNumberFormat="1" applyFont="1" applyFill="1" applyBorder="1" applyAlignment="1">
      <alignment vertical="center" shrinkToFit="1"/>
    </xf>
    <xf numFmtId="3" fontId="3" fillId="0" borderId="31" xfId="2" applyNumberFormat="1" applyFont="1" applyFill="1" applyBorder="1" applyAlignment="1">
      <alignment vertical="center" shrinkToFit="1"/>
    </xf>
    <xf numFmtId="3" fontId="3" fillId="0" borderId="0" xfId="2" applyNumberFormat="1" applyFont="1" applyFill="1">
      <alignment vertical="center"/>
    </xf>
    <xf numFmtId="3" fontId="22" fillId="0" borderId="0" xfId="2" applyNumberFormat="1" applyFont="1" applyFill="1" applyAlignment="1">
      <alignment horizontal="left" vertical="center" shrinkToFit="1"/>
    </xf>
    <xf numFmtId="3" fontId="3" fillId="0" borderId="0" xfId="2" applyNumberFormat="1" applyFont="1" applyFill="1" applyAlignment="1">
      <alignment horizontal="left" vertical="center" shrinkToFit="1"/>
    </xf>
    <xf numFmtId="0" fontId="3" fillId="4" borderId="8" xfId="2" applyFont="1" applyFill="1" applyBorder="1" applyAlignment="1">
      <alignment horizontal="left" vertical="center" wrapText="1"/>
    </xf>
    <xf numFmtId="56" fontId="3" fillId="0" borderId="0" xfId="2" applyNumberFormat="1" applyFont="1" applyFill="1" applyAlignment="1">
      <alignment vertical="center"/>
    </xf>
    <xf numFmtId="0" fontId="3" fillId="0" borderId="1" xfId="2" applyFont="1" applyFill="1" applyBorder="1">
      <alignment vertical="center"/>
    </xf>
    <xf numFmtId="0" fontId="3" fillId="0" borderId="1" xfId="2" applyFont="1" applyFill="1" applyBorder="1" applyAlignment="1">
      <alignment horizontal="left" vertical="center"/>
    </xf>
    <xf numFmtId="0" fontId="3" fillId="0" borderId="2" xfId="2" applyFont="1" applyFill="1" applyBorder="1" applyAlignment="1">
      <alignment vertical="center" shrinkToFit="1"/>
    </xf>
    <xf numFmtId="3" fontId="3" fillId="0" borderId="1" xfId="2" applyNumberFormat="1" applyFont="1" applyFill="1" applyBorder="1">
      <alignment vertical="center"/>
    </xf>
    <xf numFmtId="182" fontId="3" fillId="0" borderId="1" xfId="2" applyNumberFormat="1" applyFont="1" applyFill="1" applyBorder="1">
      <alignment vertical="center"/>
    </xf>
    <xf numFmtId="3" fontId="22" fillId="0" borderId="1" xfId="2" applyNumberFormat="1" applyFont="1" applyFill="1" applyBorder="1">
      <alignment vertical="center"/>
    </xf>
    <xf numFmtId="0" fontId="2" fillId="4" borderId="8" xfId="2" applyFont="1" applyFill="1" applyBorder="1" applyAlignment="1">
      <alignment horizontal="center" vertical="center" shrinkToFit="1"/>
    </xf>
    <xf numFmtId="0" fontId="2" fillId="4" borderId="9" xfId="2" applyFont="1" applyFill="1" applyBorder="1">
      <alignment vertical="center"/>
    </xf>
    <xf numFmtId="49" fontId="2" fillId="4" borderId="0" xfId="2" applyNumberFormat="1" applyFont="1" applyFill="1" applyBorder="1" applyAlignment="1">
      <alignment horizontal="right" vertical="center"/>
    </xf>
    <xf numFmtId="0" fontId="2" fillId="4" borderId="0" xfId="2" applyFont="1" applyFill="1" applyBorder="1">
      <alignment vertical="center"/>
    </xf>
    <xf numFmtId="0" fontId="3" fillId="4" borderId="9" xfId="2" applyFont="1" applyFill="1" applyBorder="1" applyAlignment="1">
      <alignment horizontal="distributed" vertical="center" wrapText="1"/>
    </xf>
    <xf numFmtId="0" fontId="3" fillId="4" borderId="8" xfId="2" applyFont="1" applyFill="1" applyBorder="1" applyAlignment="1">
      <alignment horizontal="center" vertical="center" shrinkToFit="1"/>
    </xf>
    <xf numFmtId="0" fontId="3" fillId="0" borderId="15" xfId="2" applyFont="1" applyFill="1" applyBorder="1" applyAlignment="1">
      <alignment vertical="center" shrinkToFit="1"/>
    </xf>
    <xf numFmtId="3" fontId="3" fillId="0" borderId="14" xfId="2" applyNumberFormat="1" applyFont="1" applyFill="1" applyBorder="1">
      <alignment vertical="center"/>
    </xf>
    <xf numFmtId="0" fontId="3" fillId="0" borderId="14" xfId="2" applyFont="1" applyFill="1" applyBorder="1">
      <alignment vertical="center"/>
    </xf>
    <xf numFmtId="182" fontId="3" fillId="0" borderId="14" xfId="2" applyNumberFormat="1" applyFont="1" applyFill="1" applyBorder="1">
      <alignment vertical="center"/>
    </xf>
    <xf numFmtId="0" fontId="3" fillId="0" borderId="17" xfId="2" applyFont="1" applyFill="1" applyBorder="1">
      <alignment vertical="center"/>
    </xf>
    <xf numFmtId="3" fontId="3" fillId="0" borderId="17" xfId="2" applyNumberFormat="1" applyFont="1" applyFill="1" applyBorder="1">
      <alignment vertical="center"/>
    </xf>
    <xf numFmtId="182" fontId="3" fillId="0" borderId="17" xfId="2" applyNumberFormat="1" applyFont="1" applyFill="1" applyBorder="1">
      <alignment vertical="center"/>
    </xf>
    <xf numFmtId="0" fontId="10" fillId="4" borderId="8" xfId="2" applyFont="1" applyFill="1" applyBorder="1" applyAlignment="1">
      <alignment horizontal="distributed" vertical="center"/>
    </xf>
    <xf numFmtId="0" fontId="4" fillId="0" borderId="0" xfId="2" applyFont="1" applyFill="1" applyBorder="1" applyAlignment="1">
      <alignment horizontal="center" vertical="center"/>
    </xf>
    <xf numFmtId="0" fontId="4" fillId="0" borderId="0" xfId="2" applyFont="1" applyFill="1" applyBorder="1" applyAlignment="1">
      <alignment horizontal="center" vertical="center" shrinkToFit="1"/>
    </xf>
    <xf numFmtId="0" fontId="2" fillId="0" borderId="0" xfId="2" applyFont="1" applyFill="1" applyAlignment="1">
      <alignment horizontal="center" vertical="center"/>
    </xf>
    <xf numFmtId="0" fontId="3" fillId="4" borderId="8" xfId="2" applyFont="1" applyFill="1" applyBorder="1" applyAlignment="1">
      <alignment vertical="center" shrinkToFit="1"/>
    </xf>
    <xf numFmtId="0" fontId="4" fillId="0" borderId="0" xfId="2" applyFont="1" applyFill="1" applyAlignment="1">
      <alignment horizontal="left" vertical="center" shrinkToFit="1"/>
    </xf>
    <xf numFmtId="3" fontId="2" fillId="0" borderId="0" xfId="2" applyNumberFormat="1" applyFont="1" applyFill="1" applyAlignment="1">
      <alignment horizontal="right" vertical="center"/>
    </xf>
    <xf numFmtId="178" fontId="4" fillId="0" borderId="0" xfId="2" applyNumberFormat="1" applyFont="1" applyFill="1">
      <alignment vertical="center"/>
    </xf>
    <xf numFmtId="176" fontId="4" fillId="0" borderId="0" xfId="2" applyNumberFormat="1" applyFont="1" applyFill="1">
      <alignment vertical="center"/>
    </xf>
    <xf numFmtId="0" fontId="4" fillId="0" borderId="0" xfId="2" applyFont="1" applyFill="1" applyAlignment="1">
      <alignment horizontal="left" vertical="center"/>
    </xf>
    <xf numFmtId="3" fontId="2" fillId="0" borderId="0" xfId="2" applyNumberFormat="1" applyFont="1" applyFill="1" applyBorder="1" applyAlignment="1">
      <alignment horizontal="right" vertical="center" shrinkToFit="1"/>
    </xf>
    <xf numFmtId="3" fontId="2" fillId="0" borderId="0" xfId="2" applyNumberFormat="1" applyFont="1" applyFill="1" applyBorder="1" applyAlignment="1">
      <alignment horizontal="right" vertical="center"/>
    </xf>
    <xf numFmtId="0" fontId="3" fillId="0" borderId="12" xfId="2" applyFont="1" applyFill="1" applyBorder="1" applyAlignment="1">
      <alignment horizontal="right" vertical="top" wrapText="1"/>
    </xf>
    <xf numFmtId="181" fontId="4" fillId="0" borderId="0" xfId="2" applyNumberFormat="1" applyFont="1" applyFill="1" applyBorder="1" applyAlignment="1">
      <alignment vertical="center"/>
    </xf>
    <xf numFmtId="0" fontId="16" fillId="0" borderId="8" xfId="2" applyBorder="1" applyAlignment="1">
      <alignment horizontal="left" vertical="top" wrapText="1"/>
    </xf>
    <xf numFmtId="0" fontId="2" fillId="0" borderId="12" xfId="2" applyFont="1" applyFill="1" applyBorder="1">
      <alignment vertical="center"/>
    </xf>
    <xf numFmtId="49" fontId="2" fillId="0" borderId="10" xfId="2" applyNumberFormat="1" applyFont="1" applyFill="1" applyBorder="1" applyAlignment="1">
      <alignment horizontal="right" vertical="center"/>
    </xf>
    <xf numFmtId="0" fontId="2" fillId="0" borderId="12" xfId="2" applyFont="1" applyFill="1" applyBorder="1" applyAlignment="1">
      <alignment horizontal="left" vertical="center" wrapText="1"/>
    </xf>
    <xf numFmtId="38" fontId="2" fillId="0" borderId="0" xfId="1" applyFont="1" applyFill="1">
      <alignment vertical="center"/>
    </xf>
    <xf numFmtId="0" fontId="3" fillId="0" borderId="12" xfId="2" applyFont="1" applyFill="1" applyBorder="1" applyAlignment="1">
      <alignment horizontal="left" vertical="top" wrapText="1"/>
    </xf>
    <xf numFmtId="0" fontId="3" fillId="0" borderId="9" xfId="2" applyFont="1" applyFill="1" applyBorder="1" applyAlignment="1">
      <alignment horizontal="center" vertical="top" wrapText="1" shrinkToFit="1"/>
    </xf>
    <xf numFmtId="0" fontId="26" fillId="0" borderId="0" xfId="2" applyFont="1" applyFill="1">
      <alignment vertical="center"/>
    </xf>
    <xf numFmtId="0" fontId="3" fillId="0" borderId="8" xfId="2" applyFont="1" applyFill="1" applyBorder="1" applyAlignment="1">
      <alignment horizontal="left" vertical="top" wrapText="1" shrinkToFit="1"/>
    </xf>
    <xf numFmtId="0" fontId="13" fillId="0" borderId="0" xfId="2" applyFont="1" applyFill="1">
      <alignment vertical="center"/>
    </xf>
    <xf numFmtId="0" fontId="3" fillId="0" borderId="8" xfId="2" applyFont="1" applyFill="1" applyBorder="1" applyAlignment="1">
      <alignment horizontal="left" vertical="center" shrinkToFit="1"/>
    </xf>
    <xf numFmtId="0" fontId="3" fillId="0" borderId="9" xfId="2" applyFont="1" applyFill="1" applyBorder="1" applyAlignment="1">
      <alignment horizontal="center" vertical="center"/>
    </xf>
    <xf numFmtId="0" fontId="22" fillId="0" borderId="8" xfId="2" applyFont="1" applyFill="1" applyBorder="1" applyAlignment="1">
      <alignment horizontal="center" vertical="center" shrinkToFit="1"/>
    </xf>
    <xf numFmtId="0" fontId="3" fillId="0" borderId="9" xfId="2" applyFont="1" applyFill="1" applyBorder="1" applyAlignment="1">
      <alignment horizontal="center" vertical="center" wrapText="1"/>
    </xf>
    <xf numFmtId="0" fontId="3" fillId="0" borderId="0" xfId="2" applyFont="1" applyFill="1" applyAlignment="1">
      <alignment horizontal="center" vertical="center"/>
    </xf>
    <xf numFmtId="181" fontId="2" fillId="0" borderId="0" xfId="2" applyNumberFormat="1" applyFont="1" applyFill="1">
      <alignment vertical="center"/>
    </xf>
    <xf numFmtId="0" fontId="16" fillId="0" borderId="0" xfId="2" applyFont="1" applyFill="1" applyBorder="1" applyAlignment="1">
      <alignment horizontal="left" vertical="top" wrapText="1"/>
    </xf>
    <xf numFmtId="183" fontId="3" fillId="0" borderId="7" xfId="2" applyNumberFormat="1" applyFont="1" applyFill="1" applyBorder="1" applyAlignment="1">
      <alignment horizontal="right" vertical="center"/>
    </xf>
    <xf numFmtId="0" fontId="7" fillId="0" borderId="8" xfId="2" applyFont="1" applyFill="1" applyBorder="1" applyAlignment="1">
      <alignment horizontal="left" vertical="center"/>
    </xf>
    <xf numFmtId="0" fontId="3" fillId="0" borderId="12" xfId="2" applyFont="1" applyFill="1" applyBorder="1" applyAlignment="1">
      <alignment vertical="center" shrinkToFit="1"/>
    </xf>
    <xf numFmtId="0" fontId="3" fillId="0" borderId="16" xfId="2" applyFont="1" applyFill="1" applyBorder="1">
      <alignment vertical="center"/>
    </xf>
    <xf numFmtId="0" fontId="3" fillId="0" borderId="12" xfId="2" applyFont="1" applyFill="1" applyBorder="1" applyAlignment="1">
      <alignment horizontal="left" vertical="center" wrapText="1"/>
    </xf>
    <xf numFmtId="0" fontId="3" fillId="0" borderId="0" xfId="2" applyFont="1" applyFill="1" applyBorder="1" applyAlignment="1">
      <alignment vertical="center"/>
    </xf>
    <xf numFmtId="3" fontId="4" fillId="0" borderId="32" xfId="2" applyNumberFormat="1" applyFont="1" applyFill="1" applyBorder="1" applyAlignment="1">
      <alignment horizontal="center" vertical="center"/>
    </xf>
    <xf numFmtId="3" fontId="4" fillId="0" borderId="18" xfId="2" applyNumberFormat="1" applyFont="1" applyFill="1" applyBorder="1" applyAlignment="1">
      <alignment horizontal="center" vertical="center"/>
    </xf>
    <xf numFmtId="0" fontId="4" fillId="0" borderId="33" xfId="2" applyFont="1" applyFill="1" applyBorder="1" applyAlignment="1">
      <alignment horizontal="center" vertical="center"/>
    </xf>
    <xf numFmtId="0" fontId="4" fillId="0" borderId="0" xfId="2" applyFont="1" applyFill="1" applyBorder="1" applyAlignment="1">
      <alignment vertical="center"/>
    </xf>
    <xf numFmtId="0" fontId="4" fillId="0" borderId="32" xfId="2" applyFont="1" applyFill="1" applyBorder="1" applyAlignment="1">
      <alignment horizontal="left" vertical="center" shrinkToFit="1"/>
    </xf>
    <xf numFmtId="0" fontId="4" fillId="0" borderId="18" xfId="2" applyFont="1" applyFill="1" applyBorder="1" applyAlignment="1">
      <alignment horizontal="left" vertical="center" shrinkToFit="1"/>
    </xf>
    <xf numFmtId="0" fontId="4" fillId="0" borderId="33" xfId="2" applyFont="1" applyFill="1" applyBorder="1" applyAlignment="1">
      <alignment horizontal="center" vertical="center" shrinkToFit="1"/>
    </xf>
    <xf numFmtId="0" fontId="4" fillId="0" borderId="33" xfId="2" applyFont="1" applyFill="1" applyBorder="1" applyAlignment="1">
      <alignment horizontal="left" vertical="center" shrinkToFit="1"/>
    </xf>
    <xf numFmtId="0" fontId="4" fillId="0" borderId="0" xfId="2" applyFont="1" applyFill="1" applyBorder="1" applyAlignment="1">
      <alignment horizontal="left" vertical="center" shrinkToFit="1"/>
    </xf>
    <xf numFmtId="0" fontId="4" fillId="0" borderId="32" xfId="2" applyNumberFormat="1" applyFont="1" applyFill="1" applyBorder="1" applyAlignment="1">
      <alignment horizontal="left" vertical="center" shrinkToFit="1"/>
    </xf>
    <xf numFmtId="0" fontId="4" fillId="0" borderId="18" xfId="2" applyNumberFormat="1" applyFont="1" applyFill="1" applyBorder="1" applyAlignment="1">
      <alignment horizontal="left" vertical="center" shrinkToFit="1"/>
    </xf>
    <xf numFmtId="0" fontId="4" fillId="0" borderId="9" xfId="2" applyFont="1" applyFill="1" applyBorder="1" applyAlignment="1">
      <alignment vertical="center" shrinkToFit="1"/>
    </xf>
    <xf numFmtId="0" fontId="20" fillId="0" borderId="0" xfId="2" applyFont="1" applyFill="1" applyAlignment="1">
      <alignment vertical="center"/>
    </xf>
    <xf numFmtId="0" fontId="20" fillId="0" borderId="0" xfId="2" applyFont="1" applyFill="1" applyAlignment="1">
      <alignment horizontal="center" vertical="center"/>
    </xf>
    <xf numFmtId="0" fontId="20" fillId="0" borderId="32" xfId="2" applyFont="1" applyFill="1" applyBorder="1" applyAlignment="1">
      <alignment vertical="center" wrapText="1"/>
    </xf>
    <xf numFmtId="0" fontId="20" fillId="0" borderId="18" xfId="2" applyFont="1" applyFill="1" applyBorder="1" applyAlignment="1">
      <alignment vertical="center" wrapText="1"/>
    </xf>
    <xf numFmtId="0" fontId="4" fillId="0" borderId="0" xfId="2" applyNumberFormat="1" applyFont="1" applyFill="1" applyBorder="1" applyAlignment="1">
      <alignment vertical="center" shrinkToFit="1"/>
    </xf>
    <xf numFmtId="0" fontId="3" fillId="0" borderId="0" xfId="2" applyNumberFormat="1" applyFont="1" applyFill="1">
      <alignment vertical="center"/>
    </xf>
    <xf numFmtId="179" fontId="3" fillId="0" borderId="0" xfId="2" applyNumberFormat="1" applyFont="1" applyFill="1">
      <alignment vertical="center"/>
    </xf>
    <xf numFmtId="3" fontId="3" fillId="0" borderId="0" xfId="2" applyNumberFormat="1" applyFont="1" applyFill="1" applyBorder="1" applyAlignment="1">
      <alignment horizontal="right" vertical="center"/>
    </xf>
    <xf numFmtId="3" fontId="4" fillId="0" borderId="0" xfId="2" applyNumberFormat="1" applyFont="1" applyFill="1" applyAlignment="1">
      <alignment vertical="center" wrapText="1"/>
    </xf>
    <xf numFmtId="177" fontId="4" fillId="0" borderId="0" xfId="2" applyNumberFormat="1" applyFont="1" applyFill="1">
      <alignment vertical="center"/>
    </xf>
    <xf numFmtId="0" fontId="3" fillId="0" borderId="8" xfId="2" applyFont="1" applyFill="1" applyBorder="1" applyAlignment="1">
      <alignment horizontal="distributed" vertical="center" wrapText="1" shrinkToFit="1"/>
    </xf>
    <xf numFmtId="0" fontId="4" fillId="0" borderId="0" xfId="2" applyFont="1" applyFill="1" applyAlignment="1">
      <alignment horizontal="center" vertical="center"/>
    </xf>
    <xf numFmtId="0" fontId="3" fillId="0" borderId="13" xfId="2" applyFont="1" applyFill="1" applyBorder="1" applyAlignment="1">
      <alignment horizontal="distributed" vertical="center" wrapText="1"/>
    </xf>
    <xf numFmtId="0" fontId="3" fillId="0" borderId="13" xfId="2" applyFont="1" applyFill="1" applyBorder="1" applyAlignment="1">
      <alignment horizontal="distributed" vertical="center"/>
    </xf>
    <xf numFmtId="0" fontId="8" fillId="0" borderId="8" xfId="2" applyNumberFormat="1" applyFont="1" applyFill="1" applyBorder="1" applyAlignment="1">
      <alignment horizontal="left" vertical="center"/>
    </xf>
    <xf numFmtId="0" fontId="3" fillId="0" borderId="8" xfId="2" applyNumberFormat="1" applyFont="1" applyFill="1" applyBorder="1" applyAlignment="1">
      <alignment horizontal="distributed" vertical="center"/>
    </xf>
    <xf numFmtId="0" fontId="9" fillId="0" borderId="9" xfId="2" applyFont="1" applyFill="1" applyBorder="1" applyAlignment="1">
      <alignment horizontal="distributed" vertical="center"/>
    </xf>
    <xf numFmtId="38" fontId="3" fillId="0" borderId="0" xfId="2" applyNumberFormat="1" applyFont="1" applyFill="1" applyBorder="1" applyAlignment="1">
      <alignment horizontal="right" vertical="center"/>
    </xf>
    <xf numFmtId="0" fontId="3" fillId="0" borderId="11" xfId="2" applyFont="1" applyFill="1" applyBorder="1" applyAlignment="1">
      <alignment horizontal="right" vertical="center"/>
    </xf>
    <xf numFmtId="0" fontId="3" fillId="0" borderId="11" xfId="2" applyFont="1" applyFill="1" applyBorder="1" applyAlignment="1">
      <alignment horizontal="left" vertical="top" wrapText="1"/>
    </xf>
    <xf numFmtId="0" fontId="4" fillId="0" borderId="11" xfId="2" applyFont="1" applyFill="1" applyBorder="1" applyAlignment="1">
      <alignment horizontal="right" vertical="center"/>
    </xf>
    <xf numFmtId="0" fontId="3" fillId="0" borderId="11" xfId="2" applyFont="1" applyFill="1" applyBorder="1" applyAlignment="1">
      <alignment horizontal="left" vertical="center" shrinkToFit="1"/>
    </xf>
    <xf numFmtId="0" fontId="3" fillId="0" borderId="8" xfId="2" applyFont="1" applyFill="1" applyBorder="1" applyAlignment="1">
      <alignment horizontal="distributed" vertical="top"/>
    </xf>
    <xf numFmtId="0" fontId="4" fillId="0" borderId="12" xfId="2" applyFont="1" applyFill="1" applyBorder="1">
      <alignment vertical="center"/>
    </xf>
    <xf numFmtId="0" fontId="4" fillId="0" borderId="13" xfId="2" applyFont="1" applyFill="1" applyBorder="1">
      <alignment vertical="center"/>
    </xf>
    <xf numFmtId="0" fontId="4" fillId="0" borderId="16" xfId="2" applyFont="1" applyFill="1" applyBorder="1">
      <alignment vertical="center"/>
    </xf>
    <xf numFmtId="0" fontId="3" fillId="0" borderId="8" xfId="2" applyFont="1" applyFill="1" applyBorder="1" applyAlignment="1">
      <alignment vertical="top" wrapText="1"/>
    </xf>
    <xf numFmtId="0" fontId="3" fillId="0" borderId="1" xfId="2" applyFont="1" applyFill="1" applyBorder="1" applyAlignment="1">
      <alignment horizontal="center" vertical="center"/>
    </xf>
    <xf numFmtId="0" fontId="5" fillId="0" borderId="0" xfId="2" applyFont="1" applyBorder="1" applyAlignment="1">
      <alignment horizontal="center"/>
    </xf>
    <xf numFmtId="0" fontId="4" fillId="0" borderId="0" xfId="2" applyFont="1" applyAlignment="1">
      <alignment horizontal="right" vertical="center"/>
    </xf>
    <xf numFmtId="0" fontId="5" fillId="0" borderId="0" xfId="2" applyFont="1" applyAlignment="1">
      <alignment horizontal="right" vertical="center"/>
    </xf>
    <xf numFmtId="0" fontId="6" fillId="0" borderId="0" xfId="2" applyFont="1" applyFill="1" applyAlignment="1">
      <alignment horizontal="center" vertical="center"/>
    </xf>
    <xf numFmtId="0" fontId="3" fillId="0" borderId="1" xfId="2" applyFont="1" applyFill="1" applyBorder="1" applyAlignment="1">
      <alignment horizontal="center" vertical="center" shrinkToFit="1"/>
    </xf>
    <xf numFmtId="0" fontId="3" fillId="0" borderId="7" xfId="2" applyFont="1" applyBorder="1" applyAlignment="1">
      <alignment horizontal="left" vertical="center"/>
    </xf>
    <xf numFmtId="0" fontId="2" fillId="0" borderId="7" xfId="2" applyFont="1" applyBorder="1" applyAlignment="1">
      <alignment horizontal="center" vertical="center" shrinkToFit="1"/>
    </xf>
    <xf numFmtId="49" fontId="2" fillId="0" borderId="7" xfId="2" applyNumberFormat="1" applyFont="1" applyBorder="1" applyAlignment="1">
      <alignment horizontal="center" vertical="center" shrinkToFit="1"/>
    </xf>
    <xf numFmtId="0" fontId="3" fillId="0" borderId="0" xfId="2" applyFont="1" applyBorder="1" applyAlignment="1">
      <alignment horizontal="left" vertical="center"/>
    </xf>
    <xf numFmtId="0" fontId="2" fillId="0" borderId="0" xfId="2" applyFont="1" applyBorder="1" applyAlignment="1">
      <alignment horizontal="center" vertical="center" shrinkToFit="1"/>
    </xf>
    <xf numFmtId="49" fontId="2" fillId="0" borderId="0" xfId="2" applyNumberFormat="1" applyFont="1" applyBorder="1" applyAlignment="1">
      <alignment horizontal="center" vertical="center" shrinkToFit="1"/>
    </xf>
    <xf numFmtId="0" fontId="30" fillId="0" borderId="0" xfId="2" applyFont="1" applyAlignment="1">
      <alignment horizontal="center" vertical="center"/>
    </xf>
    <xf numFmtId="0" fontId="3" fillId="0" borderId="0" xfId="2" applyFont="1" applyAlignment="1">
      <alignment horizontal="center" vertical="center"/>
    </xf>
    <xf numFmtId="0" fontId="31" fillId="0" borderId="0" xfId="2" applyFont="1">
      <alignment vertical="center"/>
    </xf>
    <xf numFmtId="0" fontId="3" fillId="0" borderId="0" xfId="2" applyFont="1" applyAlignment="1">
      <alignment horizontal="left" vertical="center" shrinkToFit="1"/>
    </xf>
    <xf numFmtId="0" fontId="31" fillId="0" borderId="0" xfId="2" applyFont="1" applyAlignment="1">
      <alignment horizontal="right" vertical="center"/>
    </xf>
    <xf numFmtId="0" fontId="31" fillId="0" borderId="0" xfId="2" applyFont="1" applyAlignment="1">
      <alignment horizontal="left" vertical="center" shrinkToFit="1"/>
    </xf>
    <xf numFmtId="0" fontId="24" fillId="0" borderId="1" xfId="2" applyFont="1" applyBorder="1" applyAlignment="1">
      <alignment horizontal="center" vertical="center"/>
    </xf>
    <xf numFmtId="0" fontId="32" fillId="0" borderId="0" xfId="2" applyFont="1">
      <alignment vertical="center"/>
    </xf>
    <xf numFmtId="0" fontId="16" fillId="0" borderId="0" xfId="2" applyBorder="1" applyAlignment="1">
      <alignment vertical="top" wrapText="1"/>
    </xf>
    <xf numFmtId="0" fontId="32" fillId="0" borderId="0" xfId="2" applyFont="1" applyFill="1">
      <alignment vertical="center"/>
    </xf>
    <xf numFmtId="0" fontId="3" fillId="0" borderId="0" xfId="2" applyNumberFormat="1" applyFont="1" applyFill="1" applyBorder="1" applyAlignment="1">
      <alignment horizontal="right" vertical="center"/>
    </xf>
    <xf numFmtId="0" fontId="3" fillId="0" borderId="0" xfId="2" applyFont="1" applyFill="1" applyBorder="1" applyAlignment="1">
      <alignment horizontal="right" vertical="top" wrapText="1"/>
    </xf>
    <xf numFmtId="0" fontId="33" fillId="0" borderId="0" xfId="2" applyFont="1" applyFill="1" applyBorder="1" applyAlignment="1">
      <alignment horizontal="distributed" vertical="center"/>
    </xf>
    <xf numFmtId="0" fontId="33" fillId="0" borderId="0" xfId="2" applyFont="1" applyFill="1" applyBorder="1">
      <alignment vertical="center"/>
    </xf>
    <xf numFmtId="49" fontId="33" fillId="0" borderId="0" xfId="2" applyNumberFormat="1" applyFont="1" applyFill="1" applyBorder="1" applyAlignment="1">
      <alignment horizontal="right" vertical="center"/>
    </xf>
    <xf numFmtId="0" fontId="33" fillId="0" borderId="0" xfId="2" applyFont="1" applyFill="1" applyBorder="1" applyAlignment="1">
      <alignment horizontal="left" vertical="center"/>
    </xf>
    <xf numFmtId="0" fontId="34" fillId="0" borderId="0" xfId="2" applyFont="1">
      <alignment vertical="center"/>
    </xf>
    <xf numFmtId="0" fontId="34" fillId="0" borderId="0" xfId="2" applyFont="1" applyAlignment="1">
      <alignment horizontal="right" vertical="center"/>
    </xf>
    <xf numFmtId="0" fontId="16" fillId="0" borderId="0" xfId="2" applyFont="1">
      <alignment vertical="center"/>
    </xf>
    <xf numFmtId="0" fontId="35" fillId="0" borderId="0" xfId="2" applyFont="1">
      <alignment vertical="center"/>
    </xf>
    <xf numFmtId="0" fontId="36" fillId="0" borderId="34" xfId="2" applyFont="1" applyFill="1" applyBorder="1" applyAlignment="1">
      <alignment horizontal="center" vertical="center" wrapText="1"/>
    </xf>
    <xf numFmtId="0" fontId="35" fillId="0" borderId="37" xfId="2" applyFont="1" applyFill="1" applyBorder="1" applyAlignment="1">
      <alignment horizontal="center" vertical="center" wrapText="1"/>
    </xf>
    <xf numFmtId="0" fontId="36" fillId="0" borderId="34" xfId="2" applyFont="1" applyFill="1" applyBorder="1" applyAlignment="1">
      <alignment horizontal="center" vertical="center" wrapText="1" shrinkToFit="1"/>
    </xf>
    <xf numFmtId="0" fontId="37" fillId="0" borderId="0" xfId="2" applyFont="1" applyAlignment="1">
      <alignment horizontal="left" vertical="center"/>
    </xf>
    <xf numFmtId="0" fontId="35" fillId="0" borderId="39" xfId="2" applyFont="1" applyFill="1" applyBorder="1" applyAlignment="1">
      <alignment horizontal="left" vertical="center" wrapText="1"/>
    </xf>
    <xf numFmtId="0" fontId="35" fillId="0" borderId="42" xfId="2" applyFont="1" applyFill="1" applyBorder="1" applyAlignment="1">
      <alignment horizontal="center" vertical="center" shrinkToFit="1"/>
    </xf>
    <xf numFmtId="3" fontId="40" fillId="0" borderId="42" xfId="2" applyNumberFormat="1" applyFont="1" applyFill="1" applyBorder="1" applyAlignment="1">
      <alignment vertical="center" shrinkToFit="1"/>
    </xf>
    <xf numFmtId="3" fontId="35" fillId="0" borderId="42" xfId="2" applyNumberFormat="1" applyFont="1" applyFill="1" applyBorder="1" applyAlignment="1">
      <alignment vertical="center" shrinkToFit="1"/>
    </xf>
    <xf numFmtId="0" fontId="35" fillId="0" borderId="44" xfId="2" applyFont="1" applyFill="1" applyBorder="1" applyAlignment="1">
      <alignment horizontal="left" vertical="center" wrapText="1"/>
    </xf>
    <xf numFmtId="0" fontId="35" fillId="0" borderId="47" xfId="2" applyFont="1" applyFill="1" applyBorder="1" applyAlignment="1">
      <alignment horizontal="center" vertical="center" shrinkToFit="1"/>
    </xf>
    <xf numFmtId="3" fontId="40" fillId="0" borderId="47" xfId="2" applyNumberFormat="1" applyFont="1" applyFill="1" applyBorder="1" applyAlignment="1">
      <alignment vertical="center" shrinkToFit="1"/>
    </xf>
    <xf numFmtId="3" fontId="35" fillId="0" borderId="47" xfId="2" applyNumberFormat="1" applyFont="1" applyFill="1" applyBorder="1" applyAlignment="1">
      <alignment vertical="center" shrinkToFit="1"/>
    </xf>
    <xf numFmtId="0" fontId="35" fillId="0" borderId="50" xfId="2" applyFont="1" applyFill="1" applyBorder="1" applyAlignment="1">
      <alignment horizontal="left" vertical="center" wrapText="1"/>
    </xf>
    <xf numFmtId="0" fontId="35" fillId="0" borderId="53" xfId="2" applyFont="1" applyFill="1" applyBorder="1" applyAlignment="1">
      <alignment horizontal="center" vertical="center" shrinkToFit="1"/>
    </xf>
    <xf numFmtId="3" fontId="40" fillId="0" borderId="53" xfId="2" applyNumberFormat="1" applyFont="1" applyFill="1" applyBorder="1" applyAlignment="1">
      <alignment vertical="center" shrinkToFit="1"/>
    </xf>
    <xf numFmtId="3" fontId="35" fillId="0" borderId="53" xfId="2" applyNumberFormat="1" applyFont="1" applyFill="1" applyBorder="1" applyAlignment="1">
      <alignment vertical="center" shrinkToFit="1"/>
    </xf>
    <xf numFmtId="0" fontId="35" fillId="0" borderId="41" xfId="2" applyFont="1" applyFill="1" applyBorder="1" applyAlignment="1">
      <alignment horizontal="center" vertical="center" shrinkToFit="1"/>
    </xf>
    <xf numFmtId="3" fontId="40" fillId="0" borderId="42" xfId="2" applyNumberFormat="1" applyFont="1" applyFill="1" applyBorder="1" applyAlignment="1">
      <alignment horizontal="right" vertical="center" shrinkToFit="1"/>
    </xf>
    <xf numFmtId="0" fontId="41" fillId="0" borderId="49" xfId="2" applyFont="1" applyFill="1" applyBorder="1" applyAlignment="1">
      <alignment horizontal="center" vertical="center" shrinkToFit="1"/>
    </xf>
    <xf numFmtId="3" fontId="40" fillId="0" borderId="54" xfId="2" applyNumberFormat="1" applyFont="1" applyFill="1" applyBorder="1" applyAlignment="1">
      <alignment horizontal="right" vertical="center" shrinkToFit="1"/>
    </xf>
    <xf numFmtId="3" fontId="35" fillId="0" borderId="54" xfId="2" applyNumberFormat="1" applyFont="1" applyFill="1" applyBorder="1" applyAlignment="1">
      <alignment vertical="center" shrinkToFit="1"/>
    </xf>
    <xf numFmtId="0" fontId="35" fillId="0" borderId="49" xfId="2" applyFont="1" applyFill="1" applyBorder="1" applyAlignment="1">
      <alignment horizontal="center" vertical="center" shrinkToFit="1"/>
    </xf>
    <xf numFmtId="3" fontId="35" fillId="0" borderId="54" xfId="2" applyNumberFormat="1" applyFont="1" applyFill="1" applyBorder="1" applyAlignment="1">
      <alignment horizontal="left" vertical="center" shrinkToFit="1"/>
    </xf>
    <xf numFmtId="0" fontId="16" fillId="8" borderId="0" xfId="2" applyFont="1" applyFill="1">
      <alignment vertical="center"/>
    </xf>
    <xf numFmtId="0" fontId="35" fillId="8" borderId="0" xfId="2" applyFont="1" applyFill="1">
      <alignment vertical="center"/>
    </xf>
    <xf numFmtId="0" fontId="35" fillId="4" borderId="46" xfId="2" applyFont="1" applyFill="1" applyBorder="1" applyAlignment="1">
      <alignment horizontal="center" vertical="center" shrinkToFit="1"/>
    </xf>
    <xf numFmtId="3" fontId="40" fillId="4" borderId="47" xfId="2" applyNumberFormat="1" applyFont="1" applyFill="1" applyBorder="1" applyAlignment="1">
      <alignment horizontal="right" vertical="center" shrinkToFit="1"/>
    </xf>
    <xf numFmtId="3" fontId="35" fillId="4" borderId="47" xfId="2" applyNumberFormat="1" applyFont="1" applyFill="1" applyBorder="1" applyAlignment="1">
      <alignment horizontal="left" vertical="center" shrinkToFit="1"/>
    </xf>
    <xf numFmtId="0" fontId="35" fillId="0" borderId="54" xfId="2" applyFont="1" applyFill="1" applyBorder="1" applyAlignment="1">
      <alignment horizontal="center" vertical="center" shrinkToFit="1"/>
    </xf>
    <xf numFmtId="0" fontId="35" fillId="0" borderId="0" xfId="2" applyFont="1" applyAlignment="1">
      <alignment vertical="center" wrapText="1"/>
    </xf>
    <xf numFmtId="0" fontId="35" fillId="0" borderId="46" xfId="2" applyFont="1" applyFill="1" applyBorder="1" applyAlignment="1">
      <alignment horizontal="center" vertical="center" shrinkToFit="1"/>
    </xf>
    <xf numFmtId="3" fontId="40" fillId="0" borderId="47" xfId="2" applyNumberFormat="1" applyFont="1" applyFill="1" applyBorder="1" applyAlignment="1">
      <alignment horizontal="right" vertical="center" shrinkToFit="1"/>
    </xf>
    <xf numFmtId="0" fontId="35" fillId="4" borderId="41" xfId="2" applyFont="1" applyFill="1" applyBorder="1" applyAlignment="1">
      <alignment horizontal="center" vertical="center" shrinkToFit="1"/>
    </xf>
    <xf numFmtId="3" fontId="40" fillId="4" borderId="42" xfId="2" applyNumberFormat="1" applyFont="1" applyFill="1" applyBorder="1" applyAlignment="1">
      <alignment vertical="center" shrinkToFit="1"/>
    </xf>
    <xf numFmtId="3" fontId="35" fillId="4" borderId="42" xfId="2" applyNumberFormat="1" applyFont="1" applyFill="1" applyBorder="1" applyAlignment="1">
      <alignment horizontal="left" vertical="center" shrinkToFit="1"/>
    </xf>
    <xf numFmtId="0" fontId="35" fillId="0" borderId="0" xfId="2" applyFont="1" applyFill="1" applyBorder="1" applyAlignment="1">
      <alignment vertical="center" wrapText="1"/>
    </xf>
    <xf numFmtId="3" fontId="35" fillId="4" borderId="53" xfId="2" applyNumberFormat="1" applyFont="1" applyFill="1" applyBorder="1" applyAlignment="1">
      <alignment horizontal="left" vertical="center" shrinkToFit="1"/>
    </xf>
    <xf numFmtId="0" fontId="35" fillId="0" borderId="39" xfId="2" applyFont="1" applyFill="1" applyBorder="1" applyAlignment="1">
      <alignment vertical="center" wrapText="1"/>
    </xf>
    <xf numFmtId="3" fontId="40" fillId="4" borderId="42" xfId="2" applyNumberFormat="1" applyFont="1" applyFill="1" applyBorder="1" applyAlignment="1">
      <alignment horizontal="right" vertical="center" shrinkToFit="1"/>
    </xf>
    <xf numFmtId="0" fontId="35" fillId="0" borderId="50" xfId="2" applyFont="1" applyFill="1" applyBorder="1" applyAlignment="1">
      <alignment vertical="center" wrapText="1"/>
    </xf>
    <xf numFmtId="3" fontId="35" fillId="4" borderId="54" xfId="2" applyNumberFormat="1" applyFont="1" applyFill="1" applyBorder="1" applyAlignment="1">
      <alignment horizontal="left" vertical="center" shrinkToFit="1"/>
    </xf>
    <xf numFmtId="3" fontId="35" fillId="0" borderId="42" xfId="2" applyNumberFormat="1" applyFont="1" applyFill="1" applyBorder="1" applyAlignment="1">
      <alignment horizontal="left" vertical="center" shrinkToFit="1"/>
    </xf>
    <xf numFmtId="0" fontId="35" fillId="0" borderId="44" xfId="2" applyFont="1" applyFill="1" applyBorder="1" applyAlignment="1">
      <alignment vertical="center" wrapText="1"/>
    </xf>
    <xf numFmtId="0" fontId="35" fillId="0" borderId="50" xfId="2" applyFont="1" applyBorder="1" applyAlignment="1">
      <alignment vertical="center" wrapText="1"/>
    </xf>
    <xf numFmtId="0" fontId="35" fillId="0" borderId="52" xfId="2" applyFont="1" applyFill="1" applyBorder="1" applyAlignment="1">
      <alignment horizontal="center" vertical="center" shrinkToFit="1"/>
    </xf>
    <xf numFmtId="3" fontId="40" fillId="0" borderId="53" xfId="2" applyNumberFormat="1" applyFont="1" applyFill="1" applyBorder="1" applyAlignment="1">
      <alignment horizontal="right" vertical="center" shrinkToFit="1"/>
    </xf>
    <xf numFmtId="3" fontId="35" fillId="0" borderId="53" xfId="2" applyNumberFormat="1" applyFont="1" applyFill="1" applyBorder="1" applyAlignment="1">
      <alignment horizontal="left" vertical="center" shrinkToFit="1"/>
    </xf>
    <xf numFmtId="3" fontId="35" fillId="0" borderId="47" xfId="2" applyNumberFormat="1" applyFont="1" applyFill="1" applyBorder="1" applyAlignment="1">
      <alignment horizontal="left" vertical="center" shrinkToFit="1"/>
    </xf>
    <xf numFmtId="0" fontId="35" fillId="0" borderId="59" xfId="2" applyFont="1" applyFill="1" applyBorder="1" applyAlignment="1">
      <alignment horizontal="left" vertical="center" wrapText="1"/>
    </xf>
    <xf numFmtId="0" fontId="35" fillId="0" borderId="61" xfId="2" applyFont="1" applyFill="1" applyBorder="1" applyAlignment="1">
      <alignment horizontal="center" vertical="center" shrinkToFit="1"/>
    </xf>
    <xf numFmtId="3" fontId="40" fillId="0" borderId="62" xfId="2" applyNumberFormat="1" applyFont="1" applyFill="1" applyBorder="1" applyAlignment="1">
      <alignment horizontal="right" vertical="center" shrinkToFit="1"/>
    </xf>
    <xf numFmtId="3" fontId="35" fillId="0" borderId="62" xfId="2" applyNumberFormat="1" applyFont="1" applyFill="1" applyBorder="1" applyAlignment="1">
      <alignment horizontal="left" vertical="center" shrinkToFit="1"/>
    </xf>
    <xf numFmtId="0" fontId="40" fillId="0" borderId="57" xfId="2" applyFont="1" applyBorder="1" applyAlignment="1">
      <alignment vertical="center"/>
    </xf>
    <xf numFmtId="0" fontId="40" fillId="0" borderId="0" xfId="2" applyFont="1" applyAlignment="1">
      <alignment vertical="center"/>
    </xf>
    <xf numFmtId="0" fontId="16" fillId="0" borderId="0" xfId="2" applyFont="1" applyFill="1">
      <alignment vertical="center"/>
    </xf>
    <xf numFmtId="182" fontId="4" fillId="0" borderId="0" xfId="3" applyNumberFormat="1" applyFont="1" applyFill="1">
      <alignment vertical="center"/>
    </xf>
    <xf numFmtId="38" fontId="0" fillId="0" borderId="0" xfId="1" applyFont="1">
      <alignment vertical="center"/>
    </xf>
    <xf numFmtId="0" fontId="30" fillId="0" borderId="0" xfId="2" applyFont="1" applyAlignment="1">
      <alignment horizontal="center" vertical="center"/>
    </xf>
    <xf numFmtId="0" fontId="5" fillId="0" borderId="0" xfId="2" applyFont="1" applyBorder="1" applyAlignment="1">
      <alignment horizontal="center"/>
    </xf>
    <xf numFmtId="0" fontId="3" fillId="0" borderId="2" xfId="2" applyFont="1" applyFill="1" applyBorder="1" applyAlignment="1">
      <alignment horizontal="distributed" vertical="center" wrapText="1" shrinkToFit="1"/>
    </xf>
    <xf numFmtId="0" fontId="3" fillId="0" borderId="3" xfId="2" applyFont="1" applyFill="1" applyBorder="1" applyAlignment="1">
      <alignment horizontal="distributed" vertical="center" wrapText="1" shrinkToFit="1"/>
    </xf>
    <xf numFmtId="0" fontId="3" fillId="0" borderId="4" xfId="2" applyFont="1" applyFill="1" applyBorder="1" applyAlignment="1">
      <alignment horizontal="distributed" vertical="center" wrapText="1" shrinkToFit="1"/>
    </xf>
    <xf numFmtId="0" fontId="3" fillId="0" borderId="8" xfId="0" applyFont="1" applyBorder="1" applyAlignment="1">
      <alignment horizontal="distributed" vertical="top" wrapText="1" shrinkToFit="1"/>
    </xf>
    <xf numFmtId="0" fontId="3" fillId="0" borderId="8" xfId="0" applyFont="1" applyBorder="1" applyAlignment="1">
      <alignment horizontal="distributed" vertical="top" shrinkToFit="1"/>
    </xf>
    <xf numFmtId="0" fontId="3" fillId="0" borderId="8" xfId="0" applyFont="1" applyBorder="1" applyAlignment="1">
      <alignment horizontal="left" vertical="top" wrapText="1"/>
    </xf>
    <xf numFmtId="0" fontId="0" fillId="0" borderId="8" xfId="0" applyBorder="1" applyAlignment="1">
      <alignment vertical="top" wrapText="1"/>
    </xf>
    <xf numFmtId="0" fontId="29" fillId="0" borderId="0" xfId="2" applyFont="1" applyAlignment="1">
      <alignment horizontal="center" vertical="center"/>
    </xf>
    <xf numFmtId="0" fontId="6" fillId="0" borderId="0" xfId="2" applyFont="1" applyFill="1" applyAlignment="1">
      <alignment horizontal="center" vertical="center"/>
    </xf>
    <xf numFmtId="0" fontId="23" fillId="0" borderId="5" xfId="2" applyFont="1" applyBorder="1" applyAlignment="1">
      <alignment horizontal="center" vertical="center"/>
    </xf>
    <xf numFmtId="0" fontId="23" fillId="0" borderId="8" xfId="2" applyFont="1" applyBorder="1" applyAlignment="1">
      <alignment horizontal="center" vertical="center"/>
    </xf>
    <xf numFmtId="0" fontId="16" fillId="0" borderId="8" xfId="2" applyBorder="1" applyAlignment="1">
      <alignment horizontal="center" vertical="center"/>
    </xf>
    <xf numFmtId="0" fontId="16" fillId="0" borderId="12" xfId="2" applyBorder="1" applyAlignment="1">
      <alignment horizontal="center" vertical="center"/>
    </xf>
    <xf numFmtId="0" fontId="3" fillId="0" borderId="2" xfId="2" applyFont="1" applyBorder="1" applyAlignment="1">
      <alignment horizontal="center" vertical="center" shrinkToFit="1"/>
    </xf>
    <xf numFmtId="0" fontId="3" fillId="0" borderId="3" xfId="2" applyFont="1" applyBorder="1" applyAlignment="1">
      <alignment horizontal="center" vertical="center" shrinkToFit="1"/>
    </xf>
    <xf numFmtId="0" fontId="3" fillId="0" borderId="4" xfId="2" applyFont="1" applyBorder="1" applyAlignment="1">
      <alignment horizontal="center" vertical="center" shrinkToFit="1"/>
    </xf>
    <xf numFmtId="0" fontId="38" fillId="0" borderId="56" xfId="2" applyFont="1" applyFill="1" applyBorder="1" applyAlignment="1">
      <alignment horizontal="left" vertical="center" wrapText="1"/>
    </xf>
    <xf numFmtId="0" fontId="38" fillId="0" borderId="57" xfId="2" applyFont="1" applyFill="1" applyBorder="1" applyAlignment="1">
      <alignment horizontal="left" vertical="center" wrapText="1"/>
    </xf>
    <xf numFmtId="0" fontId="38" fillId="0" borderId="58" xfId="2" applyFont="1" applyFill="1" applyBorder="1" applyAlignment="1">
      <alignment horizontal="left" vertical="center" wrapText="1"/>
    </xf>
    <xf numFmtId="0" fontId="35" fillId="0" borderId="40" xfId="2" applyFont="1" applyFill="1" applyBorder="1" applyAlignment="1">
      <alignment vertical="center" wrapText="1"/>
    </xf>
    <xf numFmtId="0" fontId="35" fillId="0" borderId="41" xfId="2" applyFont="1" applyFill="1" applyBorder="1" applyAlignment="1">
      <alignment vertical="center" wrapText="1"/>
    </xf>
    <xf numFmtId="0" fontId="35" fillId="0" borderId="48" xfId="2" applyFont="1" applyFill="1" applyBorder="1" applyAlignment="1">
      <alignment vertical="center" wrapText="1"/>
    </xf>
    <xf numFmtId="0" fontId="35" fillId="0" borderId="49" xfId="2" applyFont="1" applyFill="1" applyBorder="1" applyAlignment="1">
      <alignment vertical="center" wrapText="1"/>
    </xf>
    <xf numFmtId="0" fontId="35" fillId="0" borderId="60" xfId="2" applyFont="1" applyFill="1" applyBorder="1" applyAlignment="1">
      <alignment vertical="center" wrapText="1"/>
    </xf>
    <xf numFmtId="0" fontId="35" fillId="0" borderId="61" xfId="2" applyFont="1" applyFill="1" applyBorder="1" applyAlignment="1">
      <alignment vertical="center" wrapText="1"/>
    </xf>
    <xf numFmtId="0" fontId="38" fillId="0" borderId="38" xfId="2" applyFont="1" applyFill="1" applyBorder="1" applyAlignment="1">
      <alignment vertical="center" wrapText="1"/>
    </xf>
    <xf numFmtId="0" fontId="38" fillId="0" borderId="43" xfId="2" applyFont="1" applyFill="1" applyBorder="1" applyAlignment="1">
      <alignment vertical="center" wrapText="1"/>
    </xf>
    <xf numFmtId="0" fontId="36" fillId="0" borderId="55" xfId="2" applyFont="1" applyFill="1" applyBorder="1" applyAlignment="1">
      <alignment vertical="center" wrapText="1"/>
    </xf>
    <xf numFmtId="0" fontId="35" fillId="0" borderId="48" xfId="2" applyFont="1" applyFill="1" applyBorder="1" applyAlignment="1">
      <alignment horizontal="left" vertical="center" wrapText="1"/>
    </xf>
    <xf numFmtId="0" fontId="35" fillId="0" borderId="49" xfId="2" applyFont="1" applyFill="1" applyBorder="1" applyAlignment="1">
      <alignment horizontal="left" vertical="center" wrapText="1"/>
    </xf>
    <xf numFmtId="0" fontId="35" fillId="0" borderId="51" xfId="2" applyFont="1" applyFill="1" applyBorder="1" applyAlignment="1">
      <alignment vertical="center" wrapText="1"/>
    </xf>
    <xf numFmtId="0" fontId="35" fillId="0" borderId="52" xfId="2" applyFont="1" applyFill="1" applyBorder="1" applyAlignment="1">
      <alignment vertical="center" wrapText="1"/>
    </xf>
    <xf numFmtId="0" fontId="16" fillId="0" borderId="43" xfId="2" applyFont="1" applyBorder="1" applyAlignment="1">
      <alignment vertical="center" wrapText="1"/>
    </xf>
    <xf numFmtId="0" fontId="35" fillId="4" borderId="40" xfId="2" applyFont="1" applyFill="1" applyBorder="1" applyAlignment="1">
      <alignment vertical="center" wrapText="1"/>
    </xf>
    <xf numFmtId="0" fontId="16" fillId="0" borderId="40" xfId="2" applyFont="1" applyBorder="1" applyAlignment="1">
      <alignment vertical="center" wrapText="1"/>
    </xf>
    <xf numFmtId="0" fontId="38" fillId="0" borderId="38" xfId="2" applyFont="1" applyFill="1" applyBorder="1" applyAlignment="1">
      <alignment horizontal="left" vertical="center" wrapText="1"/>
    </xf>
    <xf numFmtId="0" fontId="38" fillId="0" borderId="43" xfId="2" applyFont="1" applyFill="1" applyBorder="1" applyAlignment="1">
      <alignment horizontal="left" vertical="center" wrapText="1"/>
    </xf>
    <xf numFmtId="0" fontId="35" fillId="4" borderId="40" xfId="2" applyFont="1" applyFill="1" applyBorder="1" applyAlignment="1">
      <alignment horizontal="left" vertical="center" wrapText="1"/>
    </xf>
    <xf numFmtId="0" fontId="35" fillId="4" borderId="41" xfId="2" applyFont="1" applyFill="1" applyBorder="1" applyAlignment="1">
      <alignment horizontal="left" vertical="center" wrapText="1"/>
    </xf>
    <xf numFmtId="0" fontId="35" fillId="0" borderId="45" xfId="2" applyFont="1" applyFill="1" applyBorder="1" applyAlignment="1">
      <alignment vertical="center" wrapText="1"/>
    </xf>
    <xf numFmtId="0" fontId="35" fillId="0" borderId="46" xfId="2" applyFont="1" applyFill="1" applyBorder="1" applyAlignment="1">
      <alignment vertical="center" wrapText="1"/>
    </xf>
    <xf numFmtId="0" fontId="35" fillId="0" borderId="55" xfId="2" applyFont="1" applyFill="1" applyBorder="1" applyAlignment="1">
      <alignment vertical="center" wrapText="1"/>
    </xf>
    <xf numFmtId="0" fontId="16" fillId="0" borderId="41" xfId="2" applyBorder="1" applyAlignment="1">
      <alignment vertical="center" wrapText="1"/>
    </xf>
    <xf numFmtId="0" fontId="16" fillId="0" borderId="49" xfId="2" applyBorder="1" applyAlignment="1">
      <alignment vertical="center" wrapText="1"/>
    </xf>
    <xf numFmtId="0" fontId="35" fillId="4" borderId="48" xfId="2" applyFont="1" applyFill="1" applyBorder="1" applyAlignment="1">
      <alignment horizontal="left" vertical="center" wrapText="1"/>
    </xf>
    <xf numFmtId="0" fontId="35" fillId="4" borderId="49" xfId="2" applyFont="1" applyFill="1" applyBorder="1" applyAlignment="1">
      <alignment horizontal="left" vertical="center" wrapText="1"/>
    </xf>
    <xf numFmtId="0" fontId="36" fillId="0" borderId="35" xfId="2" applyFont="1" applyFill="1" applyBorder="1" applyAlignment="1">
      <alignment horizontal="center" vertical="center" wrapText="1"/>
    </xf>
    <xf numFmtId="0" fontId="16" fillId="0" borderId="36" xfId="2" applyBorder="1" applyAlignment="1">
      <alignment horizontal="center" vertical="center" wrapText="1"/>
    </xf>
    <xf numFmtId="0" fontId="35" fillId="0" borderId="40" xfId="2" applyFont="1" applyFill="1" applyBorder="1" applyAlignment="1">
      <alignment horizontal="left" vertical="center" wrapText="1"/>
    </xf>
    <xf numFmtId="0" fontId="35" fillId="0" borderId="41" xfId="2" applyFont="1" applyFill="1" applyBorder="1" applyAlignment="1">
      <alignment horizontal="left" vertical="center" wrapText="1"/>
    </xf>
    <xf numFmtId="0" fontId="35" fillId="0" borderId="45" xfId="2" applyFont="1" applyFill="1" applyBorder="1" applyAlignment="1">
      <alignment horizontal="left" vertical="center" wrapText="1"/>
    </xf>
    <xf numFmtId="0" fontId="35" fillId="0" borderId="46" xfId="2" applyFont="1" applyFill="1" applyBorder="1" applyAlignment="1">
      <alignment horizontal="left" vertical="center" wrapText="1"/>
    </xf>
    <xf numFmtId="0" fontId="16" fillId="0" borderId="49" xfId="2" applyBorder="1" applyAlignment="1">
      <alignment horizontal="left" vertical="center" wrapText="1"/>
    </xf>
    <xf numFmtId="0" fontId="35" fillId="0" borderId="51" xfId="2" applyFont="1" applyFill="1" applyBorder="1" applyAlignment="1">
      <alignment horizontal="left" vertical="center" wrapText="1"/>
    </xf>
    <xf numFmtId="0" fontId="35" fillId="0" borderId="52" xfId="2" applyFont="1" applyFill="1" applyBorder="1" applyAlignment="1">
      <alignment horizontal="left" vertical="center" wrapText="1"/>
    </xf>
    <xf numFmtId="0" fontId="3" fillId="0" borderId="8" xfId="2" applyFont="1" applyFill="1" applyBorder="1" applyAlignment="1">
      <alignment horizontal="left" vertical="top" wrapText="1"/>
    </xf>
    <xf numFmtId="0" fontId="3" fillId="0" borderId="8" xfId="2" applyFont="1" applyFill="1" applyBorder="1" applyAlignment="1">
      <alignment horizontal="distributed" vertical="top" wrapText="1"/>
    </xf>
    <xf numFmtId="0" fontId="3" fillId="0" borderId="8" xfId="2" applyFont="1" applyFill="1" applyBorder="1" applyAlignment="1">
      <alignment horizontal="distributed" vertical="top"/>
    </xf>
    <xf numFmtId="0" fontId="3" fillId="0" borderId="8" xfId="2" applyFont="1" applyFill="1" applyBorder="1" applyAlignment="1">
      <alignment horizontal="left" vertical="center" wrapText="1"/>
    </xf>
    <xf numFmtId="0" fontId="3" fillId="0" borderId="8" xfId="2" applyFont="1" applyFill="1" applyBorder="1" applyAlignment="1">
      <alignment horizontal="left" vertical="top" wrapText="1" shrinkToFit="1"/>
    </xf>
    <xf numFmtId="0" fontId="3" fillId="0" borderId="8" xfId="2" applyFont="1" applyFill="1" applyBorder="1" applyAlignment="1">
      <alignment horizontal="distributed" vertical="center" wrapText="1" shrinkToFit="1"/>
    </xf>
    <xf numFmtId="0" fontId="4" fillId="0" borderId="0" xfId="2" applyNumberFormat="1" applyFont="1" applyFill="1" applyBorder="1" applyAlignment="1">
      <alignment horizontal="left" vertical="center" shrinkToFit="1"/>
    </xf>
    <xf numFmtId="0" fontId="20" fillId="0" borderId="0" xfId="2" applyFont="1" applyFill="1" applyAlignment="1">
      <alignment vertical="center"/>
    </xf>
    <xf numFmtId="0" fontId="27" fillId="0" borderId="32" xfId="2" applyFont="1" applyFill="1" applyBorder="1" applyAlignment="1">
      <alignment vertical="center" wrapText="1"/>
    </xf>
    <xf numFmtId="0" fontId="16" fillId="0" borderId="18" xfId="2" applyFont="1" applyBorder="1" applyAlignment="1">
      <alignment vertical="center"/>
    </xf>
    <xf numFmtId="0" fontId="20" fillId="0" borderId="33" xfId="2" applyFont="1" applyFill="1" applyBorder="1" applyAlignment="1">
      <alignment vertical="center"/>
    </xf>
    <xf numFmtId="0" fontId="20" fillId="0" borderId="32" xfId="2" applyFont="1" applyFill="1" applyBorder="1" applyAlignment="1">
      <alignment vertical="center" wrapText="1"/>
    </xf>
    <xf numFmtId="0" fontId="4" fillId="0" borderId="0" xfId="2" applyFont="1" applyFill="1" applyBorder="1" applyAlignment="1">
      <alignment horizontal="left" vertical="center" shrinkToFit="1"/>
    </xf>
    <xf numFmtId="0" fontId="4" fillId="0" borderId="18" xfId="2" applyFont="1" applyFill="1" applyBorder="1" applyAlignment="1">
      <alignment horizontal="left" vertical="center" shrinkToFit="1"/>
    </xf>
    <xf numFmtId="0" fontId="20" fillId="0" borderId="0" xfId="2" applyFont="1" applyFill="1" applyAlignment="1">
      <alignment horizontal="center" vertical="center"/>
    </xf>
    <xf numFmtId="0" fontId="20" fillId="0" borderId="0" xfId="2" applyFont="1" applyFill="1" applyAlignment="1">
      <alignment vertical="center" wrapText="1"/>
    </xf>
    <xf numFmtId="0" fontId="3" fillId="0" borderId="32" xfId="2" applyFont="1" applyFill="1" applyBorder="1" applyAlignment="1">
      <alignment vertical="center" shrinkToFit="1"/>
    </xf>
    <xf numFmtId="0" fontId="16" fillId="0" borderId="18" xfId="2" applyFont="1" applyBorder="1" applyAlignment="1">
      <alignment vertical="center" shrinkToFit="1"/>
    </xf>
    <xf numFmtId="0" fontId="20" fillId="0" borderId="33" xfId="2" applyFont="1" applyFill="1" applyBorder="1" applyAlignment="1">
      <alignment vertical="center" shrinkToFit="1"/>
    </xf>
    <xf numFmtId="0" fontId="20" fillId="0" borderId="33" xfId="2" applyFont="1" applyFill="1" applyBorder="1" applyAlignment="1">
      <alignment vertical="center" wrapText="1"/>
    </xf>
    <xf numFmtId="0" fontId="4" fillId="0" borderId="0" xfId="2" applyFont="1" applyFill="1" applyAlignment="1">
      <alignment horizontal="center" vertical="center"/>
    </xf>
    <xf numFmtId="3" fontId="4" fillId="0" borderId="0" xfId="2" applyNumberFormat="1" applyFont="1" applyFill="1" applyBorder="1" applyAlignment="1">
      <alignment horizontal="left" vertical="center" shrinkToFit="1"/>
    </xf>
    <xf numFmtId="3" fontId="4" fillId="0" borderId="18" xfId="2" applyNumberFormat="1" applyFont="1" applyFill="1" applyBorder="1" applyAlignment="1">
      <alignment horizontal="left" vertical="center" shrinkToFit="1"/>
    </xf>
    <xf numFmtId="0" fontId="4" fillId="0" borderId="32" xfId="2" applyFont="1" applyFill="1" applyBorder="1" applyAlignment="1">
      <alignment horizontal="left" vertical="center" shrinkToFit="1"/>
    </xf>
    <xf numFmtId="0" fontId="16" fillId="0" borderId="18" xfId="2" applyBorder="1" applyAlignment="1">
      <alignment horizontal="left" vertical="center" shrinkToFit="1"/>
    </xf>
    <xf numFmtId="0" fontId="3" fillId="0" borderId="8" xfId="2" applyFont="1" applyFill="1" applyBorder="1" applyAlignment="1">
      <alignment vertical="top" wrapText="1"/>
    </xf>
    <xf numFmtId="0" fontId="3" fillId="0" borderId="8" xfId="2" applyFont="1" applyFill="1" applyBorder="1" applyAlignment="1">
      <alignment vertical="center" shrinkToFit="1"/>
    </xf>
    <xf numFmtId="0" fontId="2" fillId="0" borderId="8" xfId="2" applyFont="1" applyFill="1" applyBorder="1" applyAlignment="1">
      <alignment vertical="top" wrapText="1"/>
    </xf>
    <xf numFmtId="180" fontId="2" fillId="0" borderId="7" xfId="2" applyNumberFormat="1" applyFont="1" applyFill="1" applyBorder="1" applyAlignment="1">
      <alignment horizontal="right" vertical="center" shrinkToFit="1"/>
    </xf>
    <xf numFmtId="0" fontId="4" fillId="0" borderId="0" xfId="2" applyFont="1" applyFill="1" applyBorder="1" applyAlignment="1">
      <alignment horizontal="left" vertical="top" wrapText="1"/>
    </xf>
    <xf numFmtId="0" fontId="3" fillId="0" borderId="8" xfId="2" applyFont="1" applyFill="1" applyBorder="1" applyAlignment="1">
      <alignment horizontal="distributed" vertical="center" shrinkToFit="1"/>
    </xf>
    <xf numFmtId="180" fontId="4" fillId="0" borderId="0" xfId="2" applyNumberFormat="1" applyFont="1" applyFill="1" applyAlignment="1">
      <alignment horizontal="right" vertical="center" shrinkToFit="1"/>
    </xf>
    <xf numFmtId="0" fontId="4" fillId="0" borderId="0" xfId="2" applyFont="1" applyFill="1" applyBorder="1" applyAlignment="1">
      <alignment horizontal="left" vertical="top" shrinkToFit="1"/>
    </xf>
    <xf numFmtId="0" fontId="4" fillId="0" borderId="10" xfId="2" applyFont="1" applyFill="1" applyBorder="1" applyAlignment="1">
      <alignment horizontal="left" vertical="top" shrinkToFit="1"/>
    </xf>
    <xf numFmtId="180" fontId="4" fillId="0" borderId="10" xfId="2" applyNumberFormat="1" applyFont="1" applyFill="1" applyBorder="1" applyAlignment="1">
      <alignment horizontal="right" vertical="center" shrinkToFit="1"/>
    </xf>
    <xf numFmtId="0" fontId="2" fillId="0" borderId="7" xfId="2" applyFont="1" applyFill="1" applyBorder="1" applyAlignment="1">
      <alignment horizontal="right" vertical="center"/>
    </xf>
    <xf numFmtId="0" fontId="4" fillId="0" borderId="0" xfId="2" applyFont="1" applyFill="1" applyAlignment="1">
      <alignment horizontal="left" vertical="center" shrinkToFit="1"/>
    </xf>
    <xf numFmtId="49" fontId="2" fillId="0" borderId="0" xfId="2" applyNumberFormat="1" applyFont="1" applyFill="1" applyAlignment="1">
      <alignment horizontal="center" vertical="center"/>
    </xf>
    <xf numFmtId="0" fontId="3" fillId="4" borderId="8" xfId="2" applyFont="1" applyFill="1" applyBorder="1" applyAlignment="1">
      <alignment horizontal="distributed" vertical="top" wrapText="1"/>
    </xf>
    <xf numFmtId="0" fontId="2" fillId="4" borderId="8" xfId="2" applyFont="1" applyFill="1" applyBorder="1" applyAlignment="1">
      <alignment horizontal="distributed" vertical="top" wrapText="1"/>
    </xf>
    <xf numFmtId="0" fontId="3" fillId="4" borderId="8" xfId="2" applyFont="1" applyFill="1" applyBorder="1" applyAlignment="1">
      <alignment horizontal="left" vertical="top" wrapText="1"/>
    </xf>
    <xf numFmtId="0" fontId="16" fillId="0" borderId="8" xfId="2" applyBorder="1" applyAlignment="1">
      <alignment horizontal="left" vertical="top" wrapText="1"/>
    </xf>
    <xf numFmtId="0" fontId="3" fillId="4" borderId="8" xfId="2" applyNumberFormat="1" applyFont="1" applyFill="1" applyBorder="1" applyAlignment="1">
      <alignment horizontal="left" vertical="top" wrapText="1"/>
    </xf>
    <xf numFmtId="0" fontId="16" fillId="0" borderId="8" xfId="2" applyBorder="1" applyAlignment="1">
      <alignment vertical="top" wrapText="1"/>
    </xf>
    <xf numFmtId="0" fontId="3" fillId="0" borderId="1" xfId="2" applyFont="1" applyFill="1" applyBorder="1" applyAlignment="1">
      <alignment horizontal="center" vertical="center"/>
    </xf>
    <xf numFmtId="0" fontId="3" fillId="4" borderId="8" xfId="2" applyFont="1" applyFill="1" applyBorder="1" applyAlignment="1">
      <alignment horizontal="left" vertical="center" wrapText="1"/>
    </xf>
    <xf numFmtId="0" fontId="3" fillId="0" borderId="8" xfId="2" applyFont="1" applyFill="1" applyBorder="1" applyAlignment="1">
      <alignment horizontal="distributed" vertical="center" wrapText="1"/>
    </xf>
    <xf numFmtId="0" fontId="3" fillId="0" borderId="8" xfId="2" applyFont="1" applyFill="1" applyBorder="1" applyAlignment="1">
      <alignment horizontal="distributed" vertical="center"/>
    </xf>
    <xf numFmtId="0" fontId="3" fillId="0" borderId="8" xfId="2" applyFont="1" applyFill="1" applyBorder="1" applyAlignment="1">
      <alignment horizontal="left" vertical="center" wrapText="1" shrinkToFit="1"/>
    </xf>
    <xf numFmtId="180" fontId="4" fillId="0" borderId="0" xfId="2" applyNumberFormat="1" applyFont="1" applyFill="1" applyBorder="1" applyAlignment="1">
      <alignment horizontal="right" vertical="center" shrinkToFit="1"/>
    </xf>
    <xf numFmtId="0" fontId="3" fillId="0" borderId="8" xfId="2" applyFont="1" applyFill="1" applyBorder="1" applyAlignment="1">
      <alignment horizontal="distributed" vertical="top" wrapText="1" shrinkToFit="1"/>
    </xf>
    <xf numFmtId="0" fontId="16" fillId="0" borderId="8" xfId="2" applyBorder="1" applyAlignment="1">
      <alignment horizontal="distributed" vertical="center"/>
    </xf>
    <xf numFmtId="0" fontId="3" fillId="0" borderId="8" xfId="2" applyFont="1" applyFill="1" applyBorder="1" applyAlignment="1">
      <alignment horizontal="left" vertical="center" shrinkToFit="1"/>
    </xf>
    <xf numFmtId="0" fontId="2" fillId="0" borderId="8" xfId="2" applyFont="1" applyFill="1" applyBorder="1" applyAlignment="1">
      <alignment horizontal="distributed" vertical="center" wrapText="1"/>
    </xf>
    <xf numFmtId="0" fontId="2" fillId="0" borderId="8" xfId="2" applyFont="1" applyFill="1" applyBorder="1" applyAlignment="1">
      <alignment horizontal="left" vertical="top" wrapText="1"/>
    </xf>
    <xf numFmtId="0" fontId="3" fillId="0" borderId="8" xfId="2" applyFont="1" applyBorder="1" applyAlignment="1">
      <alignment horizontal="left" vertical="top" wrapText="1"/>
    </xf>
    <xf numFmtId="0" fontId="3" fillId="0" borderId="12" xfId="2" applyFont="1" applyBorder="1" applyAlignment="1">
      <alignment horizontal="left" vertical="top" wrapText="1"/>
    </xf>
    <xf numFmtId="0" fontId="2" fillId="0" borderId="8" xfId="2" applyFont="1" applyBorder="1" applyAlignment="1">
      <alignment vertical="top" wrapText="1"/>
    </xf>
    <xf numFmtId="0" fontId="2" fillId="0" borderId="0" xfId="2" applyFont="1" applyFill="1" applyBorder="1" applyAlignment="1">
      <alignment horizontal="right" vertical="center"/>
    </xf>
    <xf numFmtId="180" fontId="2" fillId="0" borderId="0" xfId="2" applyNumberFormat="1" applyFont="1" applyFill="1" applyBorder="1" applyAlignment="1">
      <alignment horizontal="right" vertical="center" shrinkToFit="1"/>
    </xf>
    <xf numFmtId="0" fontId="16" fillId="0" borderId="8" xfId="2" applyBorder="1" applyAlignment="1">
      <alignment vertical="top"/>
    </xf>
    <xf numFmtId="0" fontId="3" fillId="4" borderId="8" xfId="2" applyFont="1" applyFill="1" applyBorder="1" applyAlignment="1">
      <alignment horizontal="distributed" vertical="top"/>
    </xf>
    <xf numFmtId="0" fontId="3" fillId="4" borderId="8" xfId="2" applyFont="1" applyFill="1" applyBorder="1" applyAlignment="1">
      <alignment vertical="top" wrapText="1"/>
    </xf>
    <xf numFmtId="183" fontId="3" fillId="0" borderId="8" xfId="2" applyNumberFormat="1" applyFont="1" applyFill="1" applyBorder="1" applyAlignment="1">
      <alignment horizontal="distributed" vertical="center" wrapText="1"/>
    </xf>
    <xf numFmtId="183" fontId="3" fillId="0" borderId="8" xfId="2" applyNumberFormat="1" applyFont="1" applyFill="1" applyBorder="1" applyAlignment="1">
      <alignment horizontal="distributed" vertical="center"/>
    </xf>
    <xf numFmtId="0" fontId="3" fillId="0" borderId="8" xfId="2" applyFont="1" applyFill="1" applyBorder="1" applyAlignment="1">
      <alignment vertical="top" wrapText="1" shrinkToFit="1"/>
    </xf>
    <xf numFmtId="0" fontId="3" fillId="0" borderId="12" xfId="2" applyFont="1" applyFill="1" applyBorder="1" applyAlignment="1">
      <alignment horizontal="distributed" vertical="top" wrapText="1"/>
    </xf>
    <xf numFmtId="0" fontId="3" fillId="0" borderId="12" xfId="2" applyFont="1" applyFill="1" applyBorder="1" applyAlignment="1">
      <alignment horizontal="left" vertical="top" wrapText="1"/>
    </xf>
    <xf numFmtId="0" fontId="3" fillId="0" borderId="8" xfId="2" applyNumberFormat="1" applyFont="1" applyFill="1" applyBorder="1" applyAlignment="1">
      <alignment vertical="top" wrapText="1"/>
    </xf>
    <xf numFmtId="0" fontId="2" fillId="0" borderId="8" xfId="2" applyFont="1" applyFill="1" applyBorder="1" applyAlignment="1">
      <alignment vertical="top"/>
    </xf>
    <xf numFmtId="38" fontId="3" fillId="0" borderId="9" xfId="1" applyFont="1" applyFill="1" applyBorder="1" applyAlignment="1">
      <alignment horizontal="center" vertical="top" shrinkToFit="1"/>
    </xf>
    <xf numFmtId="0" fontId="2" fillId="0" borderId="0" xfId="2" applyFont="1" applyFill="1" applyBorder="1" applyAlignment="1">
      <alignment horizontal="center" vertical="top" shrinkToFit="1"/>
    </xf>
    <xf numFmtId="0" fontId="2" fillId="0" borderId="11" xfId="2" applyFont="1" applyFill="1" applyBorder="1" applyAlignment="1">
      <alignment horizontal="center" vertical="top" shrinkToFit="1"/>
    </xf>
    <xf numFmtId="0" fontId="2" fillId="0" borderId="9" xfId="2" applyFont="1" applyFill="1" applyBorder="1" applyAlignment="1">
      <alignment horizontal="center" vertical="top" shrinkToFit="1"/>
    </xf>
    <xf numFmtId="0" fontId="3" fillId="0" borderId="8" xfId="2" applyFont="1" applyFill="1" applyBorder="1" applyAlignment="1">
      <alignment vertical="center" wrapText="1"/>
    </xf>
    <xf numFmtId="0" fontId="6" fillId="0" borderId="0" xfId="2" applyFont="1" applyFill="1" applyBorder="1" applyAlignment="1">
      <alignment horizontal="center" vertical="center"/>
    </xf>
    <xf numFmtId="0" fontId="2" fillId="0" borderId="2" xfId="2" applyFont="1" applyFill="1" applyBorder="1" applyAlignment="1">
      <alignment horizontal="distributed" vertical="center" wrapText="1" shrinkToFit="1"/>
    </xf>
    <xf numFmtId="0" fontId="2" fillId="0" borderId="3" xfId="2" applyFont="1" applyFill="1" applyBorder="1" applyAlignment="1">
      <alignment horizontal="distributed" vertical="center" shrinkToFit="1"/>
    </xf>
    <xf numFmtId="0" fontId="2" fillId="0" borderId="4" xfId="2" applyFont="1" applyFill="1" applyBorder="1" applyAlignment="1">
      <alignment horizontal="distributed" vertical="center" shrinkToFit="1"/>
    </xf>
    <xf numFmtId="0" fontId="2" fillId="4" borderId="8" xfId="2" applyFont="1" applyFill="1" applyBorder="1" applyAlignment="1">
      <alignment horizontal="left" vertical="top" wrapText="1"/>
    </xf>
    <xf numFmtId="180" fontId="2" fillId="0" borderId="0" xfId="0" applyNumberFormat="1" applyFont="1" applyFill="1" applyBorder="1" applyAlignment="1">
      <alignment horizontal="right" vertical="center" shrinkToFit="1"/>
    </xf>
    <xf numFmtId="0" fontId="4" fillId="0" borderId="0" xfId="0" applyFont="1" applyFill="1" applyBorder="1" applyAlignment="1">
      <alignment horizontal="left" vertical="top" wrapText="1"/>
    </xf>
    <xf numFmtId="0" fontId="4" fillId="0" borderId="10" xfId="0" applyFont="1" applyFill="1" applyBorder="1" applyAlignment="1">
      <alignment horizontal="left" vertical="top" shrinkToFit="1"/>
    </xf>
    <xf numFmtId="180" fontId="4" fillId="0" borderId="10" xfId="0" applyNumberFormat="1" applyFont="1" applyFill="1" applyBorder="1" applyAlignment="1">
      <alignment horizontal="right" vertical="center" shrinkToFit="1"/>
    </xf>
    <xf numFmtId="0" fontId="2" fillId="0" borderId="7" xfId="0" applyFont="1" applyFill="1" applyBorder="1" applyAlignment="1">
      <alignment horizontal="right" vertical="center"/>
    </xf>
    <xf numFmtId="180" fontId="2" fillId="0" borderId="7" xfId="0" applyNumberFormat="1" applyFont="1" applyFill="1" applyBorder="1" applyAlignment="1">
      <alignment horizontal="right" vertical="center" shrinkToFit="1"/>
    </xf>
    <xf numFmtId="180" fontId="4" fillId="0" borderId="0" xfId="0" applyNumberFormat="1" applyFont="1" applyFill="1" applyBorder="1" applyAlignment="1">
      <alignment horizontal="right" vertical="center" shrinkToFit="1"/>
    </xf>
    <xf numFmtId="0" fontId="4" fillId="0" borderId="0" xfId="0" applyFont="1" applyFill="1" applyBorder="1" applyAlignment="1">
      <alignment horizontal="left" vertical="top" shrinkToFit="1"/>
    </xf>
    <xf numFmtId="0" fontId="3" fillId="0" borderId="8" xfId="0" applyFont="1" applyFill="1" applyBorder="1" applyAlignment="1">
      <alignment horizontal="distributed" vertical="center" wrapText="1"/>
    </xf>
    <xf numFmtId="0" fontId="3" fillId="0" borderId="8" xfId="0" applyFont="1" applyFill="1" applyBorder="1" applyAlignment="1">
      <alignment horizontal="left" vertical="top" wrapText="1"/>
    </xf>
    <xf numFmtId="0" fontId="3" fillId="0" borderId="8" xfId="0" applyNumberFormat="1" applyFont="1" applyFill="1" applyBorder="1" applyAlignment="1">
      <alignment horizontal="left" vertical="top" wrapText="1"/>
    </xf>
    <xf numFmtId="0" fontId="3" fillId="0" borderId="8" xfId="0" applyFont="1" applyFill="1" applyBorder="1" applyAlignment="1">
      <alignment horizontal="distributed" vertical="top" wrapText="1"/>
    </xf>
    <xf numFmtId="0" fontId="2" fillId="0" borderId="0" xfId="0" applyFont="1" applyFill="1" applyBorder="1" applyAlignment="1">
      <alignment horizontal="center" vertical="top" shrinkToFit="1"/>
    </xf>
    <xf numFmtId="0" fontId="2" fillId="0" borderId="11" xfId="0" applyFont="1" applyFill="1" applyBorder="1" applyAlignment="1">
      <alignment horizontal="center" vertical="top" shrinkToFit="1"/>
    </xf>
    <xf numFmtId="0" fontId="2" fillId="0" borderId="9" xfId="0" applyFont="1" applyFill="1" applyBorder="1" applyAlignment="1">
      <alignment horizontal="center" vertical="top" shrinkToFit="1"/>
    </xf>
    <xf numFmtId="0" fontId="3" fillId="0" borderId="8" xfId="0" applyFont="1" applyFill="1" applyBorder="1" applyAlignment="1">
      <alignment vertical="center" wrapText="1"/>
    </xf>
    <xf numFmtId="0" fontId="2" fillId="0" borderId="8" xfId="0" applyFont="1" applyFill="1" applyBorder="1" applyAlignment="1">
      <alignment horizontal="distributed" vertical="center" wrapText="1"/>
    </xf>
    <xf numFmtId="0" fontId="2" fillId="0" borderId="8" xfId="0" applyFont="1" applyFill="1" applyBorder="1" applyAlignment="1">
      <alignment horizontal="left" vertical="top" wrapText="1"/>
    </xf>
    <xf numFmtId="0" fontId="6" fillId="0" borderId="0" xfId="0" applyFont="1" applyFill="1" applyBorder="1" applyAlignment="1">
      <alignment horizontal="center" vertical="center"/>
    </xf>
    <xf numFmtId="0" fontId="2" fillId="0" borderId="2" xfId="0" applyFont="1" applyFill="1" applyBorder="1" applyAlignment="1">
      <alignment horizontal="distributed" vertical="center" wrapText="1" shrinkToFit="1"/>
    </xf>
    <xf numFmtId="0" fontId="2" fillId="0" borderId="3" xfId="0" applyFont="1" applyFill="1" applyBorder="1" applyAlignment="1">
      <alignment horizontal="distributed" vertical="center" shrinkToFit="1"/>
    </xf>
    <xf numFmtId="0" fontId="2" fillId="0" borderId="4" xfId="0" applyFont="1" applyFill="1" applyBorder="1" applyAlignment="1">
      <alignment horizontal="distributed" vertical="center" shrinkToFit="1"/>
    </xf>
    <xf numFmtId="0" fontId="2" fillId="0" borderId="8" xfId="0" applyFont="1" applyFill="1" applyBorder="1" applyAlignment="1">
      <alignment vertical="top"/>
    </xf>
    <xf numFmtId="0" fontId="3" fillId="0" borderId="8" xfId="0" applyFont="1" applyFill="1" applyBorder="1" applyAlignment="1">
      <alignment vertical="top" wrapText="1"/>
    </xf>
    <xf numFmtId="0" fontId="2" fillId="0" borderId="8" xfId="0" applyFont="1" applyFill="1" applyBorder="1" applyAlignment="1">
      <alignment vertical="top" wrapText="1"/>
    </xf>
    <xf numFmtId="0" fontId="0" fillId="0" borderId="8" xfId="0" applyBorder="1" applyAlignment="1">
      <alignment horizontal="left" vertical="top" wrapText="1"/>
    </xf>
    <xf numFmtId="0" fontId="3" fillId="0" borderId="8" xfId="0" applyFont="1" applyFill="1" applyBorder="1" applyAlignment="1">
      <alignment horizontal="distributed" vertical="center"/>
    </xf>
    <xf numFmtId="180" fontId="4" fillId="0" borderId="0" xfId="0" applyNumberFormat="1" applyFont="1" applyFill="1" applyAlignment="1">
      <alignment horizontal="right" vertical="center" shrinkToFit="1"/>
    </xf>
    <xf numFmtId="0" fontId="4" fillId="0" borderId="0" xfId="0" applyFont="1" applyFill="1" applyAlignment="1">
      <alignment horizontal="left" vertical="center" shrinkToFit="1"/>
    </xf>
    <xf numFmtId="49" fontId="2" fillId="0" borderId="0" xfId="0" applyNumberFormat="1" applyFont="1" applyFill="1" applyAlignment="1">
      <alignment horizontal="center" vertical="center"/>
    </xf>
    <xf numFmtId="49" fontId="2" fillId="0" borderId="0" xfId="0" applyNumberFormat="1" applyFont="1" applyFill="1" applyBorder="1" applyAlignment="1">
      <alignment horizontal="center" vertical="center"/>
    </xf>
    <xf numFmtId="0" fontId="4" fillId="0" borderId="0" xfId="0" applyFont="1" applyFill="1" applyBorder="1" applyAlignment="1">
      <alignment horizontal="left" vertical="center" shrinkToFit="1"/>
    </xf>
    <xf numFmtId="0" fontId="2" fillId="0" borderId="0" xfId="0" applyFont="1" applyFill="1" applyBorder="1" applyAlignment="1">
      <alignment horizontal="right" vertical="center"/>
    </xf>
    <xf numFmtId="0" fontId="3" fillId="0" borderId="8" xfId="0" applyFont="1" applyFill="1" applyBorder="1" applyAlignment="1">
      <alignment horizontal="distributed" vertical="center" wrapText="1" shrinkToFit="1"/>
    </xf>
    <xf numFmtId="0" fontId="3" fillId="0" borderId="8" xfId="0" applyFont="1" applyFill="1" applyBorder="1" applyAlignment="1">
      <alignment horizontal="distributed" vertical="center" shrinkToFit="1"/>
    </xf>
    <xf numFmtId="0" fontId="3" fillId="0" borderId="8" xfId="0" applyFont="1" applyFill="1" applyBorder="1" applyAlignment="1">
      <alignment horizontal="left" vertical="top" wrapText="1" shrinkToFit="1"/>
    </xf>
    <xf numFmtId="0" fontId="3" fillId="0" borderId="8" xfId="0" applyFont="1" applyFill="1" applyBorder="1" applyAlignment="1">
      <alignment vertical="center" shrinkToFit="1"/>
    </xf>
    <xf numFmtId="183" fontId="3" fillId="0" borderId="8" xfId="0" applyNumberFormat="1" applyFont="1" applyFill="1" applyBorder="1" applyAlignment="1">
      <alignment horizontal="distributed" vertical="center" wrapText="1"/>
    </xf>
    <xf numFmtId="0" fontId="2" fillId="0" borderId="8" xfId="0" applyFont="1" applyFill="1" applyBorder="1" applyAlignment="1">
      <alignment horizontal="distributed" vertical="center"/>
    </xf>
    <xf numFmtId="0" fontId="3" fillId="0" borderId="8" xfId="0" applyFont="1" applyFill="1" applyBorder="1" applyAlignment="1">
      <alignment horizontal="left" vertical="center" wrapText="1"/>
    </xf>
    <xf numFmtId="0" fontId="3" fillId="0" borderId="8" xfId="0" applyFont="1" applyFill="1" applyBorder="1" applyAlignment="1">
      <alignment horizontal="distributed" vertical="top" wrapText="1" shrinkToFit="1"/>
    </xf>
    <xf numFmtId="183" fontId="3" fillId="0" borderId="8" xfId="0" applyNumberFormat="1" applyFont="1" applyFill="1" applyBorder="1" applyAlignment="1">
      <alignment horizontal="distributed" vertical="center"/>
    </xf>
    <xf numFmtId="3" fontId="4" fillId="0" borderId="0" xfId="0" applyNumberFormat="1" applyFont="1" applyFill="1" applyBorder="1" applyAlignment="1">
      <alignment horizontal="left" vertical="center" wrapText="1"/>
    </xf>
    <xf numFmtId="0" fontId="3" fillId="0" borderId="8" xfId="0" applyFont="1" applyFill="1" applyBorder="1" applyAlignment="1">
      <alignment vertical="top" wrapText="1" shrinkToFit="1"/>
    </xf>
    <xf numFmtId="0" fontId="3" fillId="0" borderId="1" xfId="0" applyFont="1" applyFill="1" applyBorder="1" applyAlignment="1">
      <alignment horizontal="center" vertical="center"/>
    </xf>
    <xf numFmtId="0" fontId="3" fillId="0" borderId="8" xfId="0" applyFont="1" applyFill="1" applyBorder="1" applyAlignment="1">
      <alignment horizontal="left" vertical="center" wrapText="1" shrinkToFit="1"/>
    </xf>
    <xf numFmtId="0" fontId="3" fillId="0" borderId="8" xfId="0" applyFont="1" applyFill="1" applyBorder="1" applyAlignment="1">
      <alignment horizontal="left" vertical="center" shrinkToFit="1"/>
    </xf>
    <xf numFmtId="0" fontId="2" fillId="0" borderId="8" xfId="0" applyFont="1" applyFill="1" applyBorder="1" applyAlignment="1">
      <alignment horizontal="distributed" vertical="top" wrapText="1"/>
    </xf>
    <xf numFmtId="0" fontId="4" fillId="0" borderId="18" xfId="0" applyFont="1" applyFill="1" applyBorder="1" applyAlignment="1">
      <alignment horizontal="left" vertical="center" shrinkToFit="1"/>
    </xf>
    <xf numFmtId="0" fontId="4" fillId="0" borderId="32" xfId="0" applyFont="1" applyFill="1" applyBorder="1" applyAlignment="1">
      <alignment horizontal="left" vertical="center" shrinkToFit="1"/>
    </xf>
    <xf numFmtId="3" fontId="4" fillId="0" borderId="32" xfId="0" applyNumberFormat="1" applyFont="1" applyFill="1" applyBorder="1" applyAlignment="1">
      <alignment horizontal="center" vertical="center"/>
    </xf>
    <xf numFmtId="3" fontId="4" fillId="0" borderId="18" xfId="0" applyNumberFormat="1" applyFont="1" applyFill="1" applyBorder="1" applyAlignment="1">
      <alignment horizontal="center" vertical="center"/>
    </xf>
    <xf numFmtId="3" fontId="4" fillId="0" borderId="0" xfId="0" applyNumberFormat="1" applyFont="1" applyFill="1" applyBorder="1" applyAlignment="1">
      <alignment horizontal="left" vertical="center" shrinkToFit="1"/>
    </xf>
    <xf numFmtId="3" fontId="4" fillId="0" borderId="18" xfId="0" applyNumberFormat="1" applyFont="1" applyFill="1" applyBorder="1" applyAlignment="1">
      <alignment horizontal="left" vertical="center" shrinkToFit="1"/>
    </xf>
    <xf numFmtId="0" fontId="4" fillId="6" borderId="0" xfId="0" applyFont="1" applyFill="1" applyAlignment="1">
      <alignment horizontal="center" vertical="center"/>
    </xf>
    <xf numFmtId="0" fontId="4" fillId="0" borderId="0" xfId="0" applyNumberFormat="1" applyFont="1" applyFill="1" applyBorder="1" applyAlignment="1">
      <alignment horizontal="left" vertical="center" shrinkToFit="1"/>
    </xf>
    <xf numFmtId="0" fontId="4" fillId="0" borderId="32" xfId="0" applyNumberFormat="1" applyFont="1" applyFill="1" applyBorder="1" applyAlignment="1">
      <alignment horizontal="left" vertical="center" shrinkToFit="1"/>
    </xf>
    <xf numFmtId="0" fontId="4" fillId="0" borderId="18" xfId="0" applyNumberFormat="1" applyFont="1" applyFill="1" applyBorder="1" applyAlignment="1">
      <alignment horizontal="left" vertical="center" shrinkToFit="1"/>
    </xf>
    <xf numFmtId="0" fontId="20" fillId="0" borderId="0" xfId="0" applyFont="1" applyFill="1" applyAlignment="1">
      <alignment vertical="center" wrapText="1"/>
    </xf>
    <xf numFmtId="0" fontId="20" fillId="0" borderId="0" xfId="0" applyFont="1" applyFill="1" applyAlignment="1">
      <alignment vertical="center"/>
    </xf>
    <xf numFmtId="0" fontId="20" fillId="0" borderId="33" xfId="0" applyFont="1" applyFill="1" applyBorder="1" applyAlignment="1">
      <alignment vertical="center" wrapText="1"/>
    </xf>
    <xf numFmtId="0" fontId="20" fillId="0" borderId="0" xfId="0" applyFont="1" applyFill="1" applyAlignment="1">
      <alignment horizontal="center" vertical="center"/>
    </xf>
    <xf numFmtId="0" fontId="20" fillId="0" borderId="33" xfId="0" applyFont="1" applyFill="1" applyBorder="1" applyAlignment="1">
      <alignment vertical="center" shrinkToFit="1"/>
    </xf>
    <xf numFmtId="0" fontId="20" fillId="0" borderId="33" xfId="0" applyFont="1" applyFill="1" applyBorder="1" applyAlignment="1">
      <alignment vertical="center"/>
    </xf>
    <xf numFmtId="0" fontId="21" fillId="0" borderId="8" xfId="0" applyFont="1" applyFill="1" applyBorder="1" applyAlignment="1">
      <alignment horizontal="left" vertical="top" wrapText="1"/>
    </xf>
    <xf numFmtId="0" fontId="3" fillId="0" borderId="8" xfId="0" applyFont="1" applyFill="1" applyBorder="1" applyAlignment="1">
      <alignment horizontal="distributed" vertical="top"/>
    </xf>
    <xf numFmtId="0" fontId="6" fillId="0" borderId="0" xfId="0" applyFont="1" applyFill="1" applyAlignment="1">
      <alignment horizontal="center" vertical="center"/>
    </xf>
    <xf numFmtId="0" fontId="2" fillId="0" borderId="2" xfId="0" applyFont="1" applyFill="1" applyBorder="1" applyAlignment="1">
      <alignment horizontal="distributed" vertical="center" shrinkToFit="1"/>
    </xf>
    <xf numFmtId="49" fontId="3" fillId="0" borderId="0" xfId="0" applyNumberFormat="1" applyFont="1" applyFill="1" applyBorder="1" applyAlignment="1">
      <alignment horizontal="right" vertical="center"/>
    </xf>
    <xf numFmtId="0" fontId="3" fillId="0" borderId="1" xfId="0" applyFont="1" applyBorder="1" applyAlignment="1">
      <alignment horizontal="center" vertical="center"/>
    </xf>
    <xf numFmtId="49" fontId="3" fillId="4" borderId="0" xfId="0" applyNumberFormat="1" applyFont="1" applyFill="1" applyBorder="1" applyAlignment="1">
      <alignment horizontal="center" vertical="center"/>
    </xf>
    <xf numFmtId="49" fontId="3" fillId="4" borderId="11" xfId="0" applyNumberFormat="1" applyFont="1" applyFill="1" applyBorder="1" applyAlignment="1">
      <alignment horizontal="center" vertical="center"/>
    </xf>
    <xf numFmtId="0" fontId="0" fillId="0" borderId="8" xfId="0" applyFont="1" applyFill="1" applyBorder="1" applyAlignment="1">
      <alignment vertical="center"/>
    </xf>
    <xf numFmtId="0" fontId="0" fillId="0" borderId="8" xfId="0" applyFont="1" applyBorder="1" applyAlignment="1">
      <alignment horizontal="distributed" vertical="center"/>
    </xf>
    <xf numFmtId="0" fontId="0" fillId="0" borderId="8" xfId="0" applyFont="1" applyFill="1" applyBorder="1" applyAlignment="1">
      <alignment horizontal="distributed" vertical="center" wrapText="1"/>
    </xf>
    <xf numFmtId="0" fontId="3" fillId="4" borderId="8" xfId="0" applyFont="1" applyFill="1" applyBorder="1" applyAlignment="1">
      <alignment horizontal="left" vertical="top" wrapText="1"/>
    </xf>
    <xf numFmtId="0" fontId="0" fillId="0" borderId="8" xfId="0" applyFont="1" applyFill="1" applyBorder="1" applyAlignment="1">
      <alignment vertical="top"/>
    </xf>
    <xf numFmtId="0" fontId="0" fillId="0" borderId="8" xfId="0" applyFont="1" applyFill="1" applyBorder="1" applyAlignment="1">
      <alignment horizontal="left" vertical="top" wrapText="1"/>
    </xf>
    <xf numFmtId="0" fontId="3" fillId="4" borderId="8" xfId="0" applyFont="1" applyFill="1" applyBorder="1" applyAlignment="1">
      <alignment horizontal="left" vertical="center" wrapText="1"/>
    </xf>
    <xf numFmtId="0" fontId="0" fillId="0" borderId="8" xfId="0" applyFont="1" applyBorder="1" applyAlignment="1">
      <alignment horizontal="left" vertical="top" wrapText="1"/>
    </xf>
    <xf numFmtId="0" fontId="0" fillId="0" borderId="8" xfId="0" applyFont="1" applyFill="1" applyBorder="1" applyAlignment="1">
      <alignment vertical="top" wrapText="1"/>
    </xf>
    <xf numFmtId="0" fontId="0" fillId="0" borderId="8" xfId="0" applyFont="1" applyFill="1" applyBorder="1" applyAlignment="1">
      <alignment vertical="center" wrapText="1"/>
    </xf>
    <xf numFmtId="0" fontId="3" fillId="0" borderId="8" xfId="0" applyFont="1" applyFill="1" applyBorder="1">
      <alignment vertical="center"/>
    </xf>
    <xf numFmtId="0" fontId="3" fillId="4" borderId="0" xfId="0" applyFont="1" applyFill="1" applyBorder="1" applyAlignment="1">
      <alignment vertical="top" wrapText="1"/>
    </xf>
    <xf numFmtId="0" fontId="0" fillId="0" borderId="0" xfId="0" applyFont="1" applyAlignment="1">
      <alignment vertical="center"/>
    </xf>
    <xf numFmtId="0" fontId="3" fillId="0" borderId="0" xfId="0" applyFont="1" applyFill="1" applyBorder="1" applyAlignment="1">
      <alignment horizontal="left" vertical="top" wrapText="1"/>
    </xf>
    <xf numFmtId="38" fontId="3" fillId="0" borderId="9" xfId="1" applyFont="1" applyFill="1" applyBorder="1" applyAlignment="1">
      <alignment horizontal="center" vertical="center" shrinkToFit="1"/>
    </xf>
    <xf numFmtId="0" fontId="0" fillId="0" borderId="0" xfId="0" applyFont="1" applyFill="1" applyBorder="1" applyAlignment="1">
      <alignment horizontal="center" vertical="center" shrinkToFit="1"/>
    </xf>
    <xf numFmtId="0" fontId="0" fillId="0" borderId="11" xfId="0" applyFont="1" applyFill="1" applyBorder="1" applyAlignment="1">
      <alignment horizontal="center" vertical="center" shrinkToFit="1"/>
    </xf>
    <xf numFmtId="0" fontId="0" fillId="0" borderId="9" xfId="0" applyFont="1" applyFill="1" applyBorder="1" applyAlignment="1">
      <alignment horizontal="center" vertical="center" shrinkToFit="1"/>
    </xf>
    <xf numFmtId="0" fontId="3" fillId="0" borderId="12" xfId="0" applyFont="1" applyFill="1" applyBorder="1" applyAlignment="1">
      <alignment horizontal="left" vertical="top" wrapText="1"/>
    </xf>
    <xf numFmtId="0" fontId="3" fillId="4" borderId="8" xfId="0" applyFont="1" applyFill="1" applyBorder="1" applyAlignment="1">
      <alignment vertical="center" wrapText="1"/>
    </xf>
    <xf numFmtId="0" fontId="0" fillId="4" borderId="8" xfId="0" applyFont="1" applyFill="1" applyBorder="1" applyAlignment="1">
      <alignment vertical="center" wrapText="1"/>
    </xf>
  </cellXfs>
  <cellStyles count="5">
    <cellStyle name="桁区切り" xfId="1" builtinId="6"/>
    <cellStyle name="桁区切り 2" xfId="3" xr:uid="{00000000-0005-0000-0000-000001000000}"/>
    <cellStyle name="標準" xfId="0" builtinId="0"/>
    <cellStyle name="標準 2" xfId="2" xr:uid="{00000000-0005-0000-0000-000003000000}"/>
    <cellStyle name="標準 3" xfId="4" xr:uid="{165DF9D1-DA5F-435E-BB77-CE30F78DD356}"/>
  </cellStyles>
  <dxfs count="0"/>
  <tableStyles count="0" defaultTableStyle="TableStyleMedium9"/>
  <colors>
    <mruColors>
      <color rgb="FFFFFF99"/>
      <color rgb="FF0000CC"/>
      <color rgb="FFFF99FF"/>
      <color rgb="FF66FF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3" Type="http://schemas.openxmlformats.org/officeDocument/2006/relationships/image" Target="../media/image3.emf"/><Relationship Id="rId7" Type="http://schemas.openxmlformats.org/officeDocument/2006/relationships/image" Target="../media/image7.emf"/><Relationship Id="rId12" Type="http://schemas.openxmlformats.org/officeDocument/2006/relationships/image" Target="../media/image12.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5" Type="http://schemas.openxmlformats.org/officeDocument/2006/relationships/image" Target="../media/image5.emf"/><Relationship Id="rId10" Type="http://schemas.openxmlformats.org/officeDocument/2006/relationships/image" Target="../media/image10.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s>
</file>

<file path=xl/drawings/_rels/drawing3.xml.rels><?xml version="1.0" encoding="UTF-8" standalone="yes"?>
<Relationships xmlns="http://schemas.openxmlformats.org/package/2006/relationships"><Relationship Id="rId8" Type="http://schemas.openxmlformats.org/officeDocument/2006/relationships/image" Target="../media/image22.emf"/><Relationship Id="rId13" Type="http://schemas.openxmlformats.org/officeDocument/2006/relationships/image" Target="../media/image27.emf"/><Relationship Id="rId3" Type="http://schemas.openxmlformats.org/officeDocument/2006/relationships/image" Target="../media/image17.emf"/><Relationship Id="rId7" Type="http://schemas.openxmlformats.org/officeDocument/2006/relationships/image" Target="../media/image21.emf"/><Relationship Id="rId12" Type="http://schemas.openxmlformats.org/officeDocument/2006/relationships/image" Target="../media/image26.emf"/><Relationship Id="rId2" Type="http://schemas.openxmlformats.org/officeDocument/2006/relationships/image" Target="../media/image16.emf"/><Relationship Id="rId1" Type="http://schemas.openxmlformats.org/officeDocument/2006/relationships/image" Target="../media/image15.emf"/><Relationship Id="rId6" Type="http://schemas.openxmlformats.org/officeDocument/2006/relationships/image" Target="../media/image20.emf"/><Relationship Id="rId11" Type="http://schemas.openxmlformats.org/officeDocument/2006/relationships/image" Target="../media/image25.emf"/><Relationship Id="rId5" Type="http://schemas.openxmlformats.org/officeDocument/2006/relationships/image" Target="../media/image19.emf"/><Relationship Id="rId10" Type="http://schemas.openxmlformats.org/officeDocument/2006/relationships/image" Target="../media/image24.emf"/><Relationship Id="rId4" Type="http://schemas.openxmlformats.org/officeDocument/2006/relationships/image" Target="../media/image18.emf"/><Relationship Id="rId9" Type="http://schemas.openxmlformats.org/officeDocument/2006/relationships/image" Target="../media/image23.emf"/><Relationship Id="rId14" Type="http://schemas.openxmlformats.org/officeDocument/2006/relationships/image" Target="../media/image28.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9.emf"/></Relationships>
</file>

<file path=xl/drawings/drawing1.xml><?xml version="1.0" encoding="utf-8"?>
<xdr:wsDr xmlns:xdr="http://schemas.openxmlformats.org/drawingml/2006/spreadsheetDrawing" xmlns:a="http://schemas.openxmlformats.org/drawingml/2006/main">
  <xdr:twoCellAnchor>
    <xdr:from>
      <xdr:col>1</xdr:col>
      <xdr:colOff>217712</xdr:colOff>
      <xdr:row>0</xdr:row>
      <xdr:rowOff>180975</xdr:rowOff>
    </xdr:from>
    <xdr:to>
      <xdr:col>7</xdr:col>
      <xdr:colOff>4272640</xdr:colOff>
      <xdr:row>3</xdr:row>
      <xdr:rowOff>304800</xdr:rowOff>
    </xdr:to>
    <xdr:sp macro="" textlink="">
      <xdr:nvSpPr>
        <xdr:cNvPr id="2" name="AutoShape 1">
          <a:extLst>
            <a:ext uri="{FF2B5EF4-FFF2-40B4-BE49-F238E27FC236}">
              <a16:creationId xmlns:a16="http://schemas.microsoft.com/office/drawing/2014/main" id="{00000000-0008-0000-0200-000002000000}"/>
            </a:ext>
          </a:extLst>
        </xdr:cNvPr>
        <xdr:cNvSpPr>
          <a:spLocks noChangeArrowheads="1"/>
        </xdr:cNvSpPr>
      </xdr:nvSpPr>
      <xdr:spPr bwMode="auto">
        <a:xfrm>
          <a:off x="1351187" y="180975"/>
          <a:ext cx="30486803" cy="923925"/>
        </a:xfrm>
        <a:prstGeom prst="hexagon">
          <a:avLst>
            <a:gd name="adj" fmla="val 105079"/>
            <a:gd name="vf" fmla="val 115470"/>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91440" tIns="0" rIns="91440" bIns="0" anchor="ctr" upright="1"/>
        <a:lstStyle/>
        <a:p>
          <a:pPr algn="ctr" rtl="0">
            <a:defRPr sz="1000"/>
          </a:pPr>
          <a:r>
            <a:rPr lang="ja-JP" altLang="en-US" sz="4500" b="0" i="0" u="none" strike="noStrike" baseline="0">
              <a:solidFill>
                <a:sysClr val="windowText" lastClr="000000"/>
              </a:solidFill>
              <a:latin typeface="HG丸ｺﾞｼｯｸM-PRO"/>
              <a:ea typeface="HG丸ｺﾞｼｯｸM-PRO"/>
            </a:rPr>
            <a:t>令和５年度　教育庁予算（案）の主な事業</a:t>
          </a:r>
          <a:endParaRPr lang="ja-JP" altLang="en-US" sz="2500" b="0" i="0" u="none" strike="noStrike" baseline="0">
            <a:solidFill>
              <a:sysClr val="windowText" lastClr="000000"/>
            </a:solidFill>
            <a:latin typeface="Times New Roman"/>
            <a:ea typeface="HG丸ｺﾞｼｯｸM-PRO"/>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2714625</xdr:colOff>
      <xdr:row>372</xdr:row>
      <xdr:rowOff>0</xdr:rowOff>
    </xdr:from>
    <xdr:to>
      <xdr:col>5</xdr:col>
      <xdr:colOff>5105400</xdr:colOff>
      <xdr:row>375</xdr:row>
      <xdr:rowOff>152399</xdr:rowOff>
    </xdr:to>
    <xdr:sp macro="" textlink="">
      <xdr:nvSpPr>
        <xdr:cNvPr id="2" name="四角形吹き出し 1">
          <a:extLst>
            <a:ext uri="{FF2B5EF4-FFF2-40B4-BE49-F238E27FC236}">
              <a16:creationId xmlns:a16="http://schemas.microsoft.com/office/drawing/2014/main" id="{00000000-0008-0000-0300-000002000000}"/>
            </a:ext>
          </a:extLst>
        </xdr:cNvPr>
        <xdr:cNvSpPr/>
      </xdr:nvSpPr>
      <xdr:spPr bwMode="auto">
        <a:xfrm>
          <a:off x="6886575" y="86258400"/>
          <a:ext cx="2390775" cy="838199"/>
        </a:xfrm>
        <a:prstGeom prst="wedgeRectCallout">
          <a:avLst>
            <a:gd name="adj1" fmla="val -27139"/>
            <a:gd name="adj2" fmla="val 59582"/>
          </a:avLst>
        </a:prstGeom>
        <a:solidFill>
          <a:srgbClr val="FFFF99"/>
        </a:solidFill>
        <a:ln w="9525" cap="flat" cmpd="sng" algn="ctr">
          <a:solidFill>
            <a:srgbClr val="000000"/>
          </a:solidFill>
          <a:prstDash val="solid"/>
          <a:round/>
          <a:headEnd type="none" w="med" len="med"/>
          <a:tailEnd type="none" w="med" len="med"/>
        </a:ln>
      </xdr:spPr>
      <xdr:txBody>
        <a:bodyPr vertOverflow="clip" horzOverflow="clip" wrap="square" lIns="27432" tIns="18288" rIns="0" bIns="0" rtlCol="0" anchor="t"/>
        <a:lstStyle/>
        <a:p>
          <a:pPr algn="l"/>
          <a:endParaRPr kumimoji="1" lang="ja-JP" altLang="en-US" sz="1100"/>
        </a:p>
      </xdr:txBody>
    </xdr:sp>
    <xdr:clientData/>
  </xdr:twoCellAnchor>
  <xdr:twoCellAnchor>
    <xdr:from>
      <xdr:col>1</xdr:col>
      <xdr:colOff>38660</xdr:colOff>
      <xdr:row>101</xdr:row>
      <xdr:rowOff>75640</xdr:rowOff>
    </xdr:from>
    <xdr:to>
      <xdr:col>4</xdr:col>
      <xdr:colOff>27454</xdr:colOff>
      <xdr:row>108</xdr:row>
      <xdr:rowOff>0</xdr:rowOff>
    </xdr:to>
    <xdr:sp macro="" textlink="">
      <xdr:nvSpPr>
        <xdr:cNvPr id="3" name="AutoShape 225">
          <a:extLst>
            <a:ext uri="{FF2B5EF4-FFF2-40B4-BE49-F238E27FC236}">
              <a16:creationId xmlns:a16="http://schemas.microsoft.com/office/drawing/2014/main" id="{00000000-0008-0000-0300-000003000000}"/>
            </a:ext>
          </a:extLst>
        </xdr:cNvPr>
        <xdr:cNvSpPr>
          <a:spLocks noChangeArrowheads="1"/>
        </xdr:cNvSpPr>
      </xdr:nvSpPr>
      <xdr:spPr>
        <a:xfrm>
          <a:off x="724460" y="24069115"/>
          <a:ext cx="3370169" cy="1524560"/>
        </a:xfrm>
        <a:prstGeom prst="wedgeRectCallout">
          <a:avLst>
            <a:gd name="adj1" fmla="val 12653"/>
            <a:gd name="adj2" fmla="val 7616"/>
          </a:avLst>
        </a:prstGeom>
        <a:solidFill>
          <a:srgbClr val="FFFF99"/>
        </a:solidFill>
        <a:ln w="9525">
          <a:solidFill>
            <a:srgbClr val="000000"/>
          </a:solidFill>
          <a:miter lim="800000"/>
        </a:ln>
      </xdr:spPr>
      <xdr:txBody>
        <a:bodyPr vertOverflow="clip" wrap="square" lIns="27432" tIns="18288" rIns="0" bIns="18288" anchor="ctr" upright="1"/>
        <a:lstStyle/>
        <a:p>
          <a:pPr rtl="0"/>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cs typeface="+mn-cs"/>
            </a:rPr>
            <a:t>Native English teacher</a:t>
          </a:r>
          <a:r>
            <a:rPr lang="ja-JP" altLang="ja-JP" sz="900" b="0" i="0" u="none" strike="noStrike" baseline="0">
              <a:solidFill>
                <a:sysClr val="windowText" lastClr="000000"/>
              </a:solidFill>
              <a:latin typeface="ＭＳ Ｐゴシック" panose="020B0600070205080204" charset="-128"/>
              <a:ea typeface="ＭＳ Ｐゴシック" panose="020B0600070205080204" charset="-128"/>
              <a:cs typeface="+mn-cs"/>
            </a:rPr>
            <a:t>　（府立高校８６名＋府立中学２名）</a:t>
          </a:r>
        </a:p>
        <a:p>
          <a:pPr rtl="0"/>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cs typeface="+mn-cs"/>
            </a:rPr>
            <a:t>Native Korean teacher</a:t>
          </a:r>
          <a:r>
            <a:rPr lang="ja-JP" altLang="ja-JP" sz="900" b="0" i="0" u="none" strike="noStrike" baseline="0">
              <a:solidFill>
                <a:sysClr val="windowText" lastClr="000000"/>
              </a:solidFill>
              <a:latin typeface="ＭＳ Ｐゴシック" panose="020B0600070205080204" charset="-128"/>
              <a:ea typeface="ＭＳ Ｐゴシック" panose="020B0600070205080204" charset="-128"/>
              <a:cs typeface="+mn-cs"/>
            </a:rPr>
            <a:t>　（府立高校　１名）</a:t>
          </a:r>
        </a:p>
        <a:p>
          <a:pPr rtl="0"/>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cs typeface="+mn-cs"/>
            </a:rPr>
            <a:t>Native Chinese teacher</a:t>
          </a:r>
          <a:r>
            <a:rPr lang="ja-JP" altLang="ja-JP" sz="900" b="0" i="0" u="none" strike="noStrike" baseline="0">
              <a:solidFill>
                <a:sysClr val="windowText" lastClr="000000"/>
              </a:solidFill>
              <a:latin typeface="ＭＳ Ｐゴシック" panose="020B0600070205080204" charset="-128"/>
              <a:ea typeface="ＭＳ Ｐゴシック" panose="020B0600070205080204" charset="-128"/>
              <a:cs typeface="+mn-cs"/>
            </a:rPr>
            <a:t>　（府立高校　２名）</a:t>
          </a:r>
        </a:p>
        <a:p>
          <a:r>
            <a:rPr lang="ja-JP" altLang="ja-JP" sz="900" b="0" i="0" u="none" strike="noStrike" baseline="0">
              <a:solidFill>
                <a:sysClr val="windowText" lastClr="000000"/>
              </a:solidFill>
              <a:latin typeface="ＭＳ Ｐゴシック" panose="020B0600070205080204" charset="-128"/>
              <a:ea typeface="ＭＳ Ｐゴシック" panose="020B0600070205080204" charset="-128"/>
              <a:cs typeface="+mn-cs"/>
            </a:rPr>
            <a:t>　　　　　　　　　　　　　　　　（府が直接雇用）　　　   </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cs typeface="+mn-cs"/>
            </a:rPr>
            <a:t>484,115</a:t>
          </a:r>
          <a:r>
            <a:rPr lang="ja-JP" altLang="ja-JP" sz="900" b="0" i="0" u="none" strike="noStrike" baseline="0">
              <a:solidFill>
                <a:sysClr val="windowText" lastClr="000000"/>
              </a:solidFill>
              <a:latin typeface="ＭＳ Ｐゴシック" panose="020B0600070205080204" charset="-128"/>
              <a:ea typeface="ＭＳ Ｐゴシック" panose="020B0600070205080204" charset="-128"/>
              <a:cs typeface="+mn-cs"/>
            </a:rPr>
            <a:t>千円</a:t>
          </a:r>
          <a:r>
            <a:rPr lang="ja-JP" altLang="ja-JP" sz="900" b="0" i="0" baseline="0">
              <a:effectLst/>
              <a:latin typeface="+mn-lt"/>
              <a:ea typeface="+mn-ea"/>
              <a:cs typeface="+mn-cs"/>
            </a:rPr>
            <a:t>　</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a:t>
          </a: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Temporary native English teacher</a:t>
          </a: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（業務委託による派遣)  　</a:t>
          </a:r>
          <a:r>
            <a:rPr lang="en-US" altLang="ja-JP" sz="900" b="0" i="0" u="none" strike="noStrike" baseline="0">
              <a:solidFill>
                <a:sysClr val="windowText" lastClr="000000"/>
              </a:solidFill>
              <a:latin typeface="ＭＳ Ｐゴシック" panose="020B0600070205080204" charset="-128"/>
              <a:ea typeface="+mn-ea"/>
            </a:rPr>
            <a:t>96,910</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千円</a:t>
          </a:r>
        </a:p>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22年度以降、順次ＡＬＴをＮＥＴ、Ｔ－ＮＥＴに切り替えてき</a:t>
          </a: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たことから、25年度で０人となった。</a:t>
          </a:r>
          <a:endParaRPr lang="ja-JP" altLang="en-US">
            <a:solidFill>
              <a:sysClr val="windowText" lastClr="000000"/>
            </a:solidFill>
          </a:endParaRPr>
        </a:p>
      </xdr:txBody>
    </xdr:sp>
    <xdr:clientData/>
  </xdr:twoCellAnchor>
  <xdr:twoCellAnchor>
    <xdr:from>
      <xdr:col>5</xdr:col>
      <xdr:colOff>1723571</xdr:colOff>
      <xdr:row>25</xdr:row>
      <xdr:rowOff>22412</xdr:rowOff>
    </xdr:from>
    <xdr:to>
      <xdr:col>5</xdr:col>
      <xdr:colOff>5123889</xdr:colOff>
      <xdr:row>30</xdr:row>
      <xdr:rowOff>14224</xdr:rowOff>
    </xdr:to>
    <xdr:sp macro="" textlink="">
      <xdr:nvSpPr>
        <xdr:cNvPr id="4" name="AutoShape 287">
          <a:extLst>
            <a:ext uri="{FF2B5EF4-FFF2-40B4-BE49-F238E27FC236}">
              <a16:creationId xmlns:a16="http://schemas.microsoft.com/office/drawing/2014/main" id="{00000000-0008-0000-0300-000004000000}"/>
            </a:ext>
          </a:extLst>
        </xdr:cNvPr>
        <xdr:cNvSpPr>
          <a:spLocks noChangeArrowheads="1"/>
        </xdr:cNvSpPr>
      </xdr:nvSpPr>
      <xdr:spPr>
        <a:xfrm>
          <a:off x="5895521" y="6642287"/>
          <a:ext cx="3400318" cy="1134812"/>
        </a:xfrm>
        <a:prstGeom prst="wedgeRectCallout">
          <a:avLst>
            <a:gd name="adj1" fmla="val -4181"/>
            <a:gd name="adj2" fmla="val 20644"/>
          </a:avLst>
        </a:prstGeom>
        <a:solidFill>
          <a:srgbClr val="FFFF99"/>
        </a:solidFill>
        <a:ln w="9525">
          <a:solidFill>
            <a:srgbClr val="000000"/>
          </a:solidFill>
          <a:miter lim="800000"/>
        </a:ln>
      </xdr:spPr>
      <xdr:txBody>
        <a:bodyPr vertOverflow="clip" wrap="square" lIns="27432" tIns="18288" rIns="0" bIns="0" anchor="t" upright="1"/>
        <a:lstStyle/>
        <a:p>
          <a:pPr algn="l" rtl="0">
            <a:lnSpc>
              <a:spcPts val="1200"/>
            </a:lnSpc>
            <a:defRPr sz="1000"/>
          </a:pPr>
          <a:r>
            <a:rPr lang="ja-JP" altLang="en-US" sz="1000" b="0" i="0" u="none" strike="noStrike" baseline="0">
              <a:solidFill>
                <a:sysClr val="windowText" lastClr="000000"/>
              </a:solidFill>
              <a:latin typeface="ＭＳ Ｐゴシック" panose="020B0600070205080204" charset="-128"/>
              <a:ea typeface="+mn-ea"/>
            </a:rPr>
            <a:t>○実施教科</a:t>
          </a:r>
        </a:p>
        <a:p>
          <a:pPr algn="l" rtl="0">
            <a:lnSpc>
              <a:spcPts val="1200"/>
            </a:lnSpc>
            <a:defRPr sz="1000"/>
          </a:pPr>
          <a:r>
            <a:rPr lang="ja-JP" altLang="en-US" sz="1000" b="0" i="0" u="none" strike="noStrike" baseline="0">
              <a:solidFill>
                <a:sysClr val="windowText" lastClr="000000"/>
              </a:solidFill>
              <a:latin typeface="ＭＳ Ｐゴシック" panose="020B0600070205080204" charset="-128"/>
              <a:ea typeface="ＭＳ Ｐゴシック" panose="020B0600070205080204" charset="-128"/>
            </a:rPr>
            <a:t>　　中１　　　 ：国・数・英</a:t>
          </a:r>
          <a:endParaRPr lang="en-US" altLang="ja-JP" sz="10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lnSpc>
              <a:spcPts val="1200"/>
            </a:lnSpc>
            <a:defRPr sz="1000"/>
          </a:pPr>
          <a:r>
            <a:rPr lang="ja-JP" altLang="en-US" sz="1000" b="0" i="0" u="none" strike="noStrike" baseline="0">
              <a:solidFill>
                <a:sysClr val="windowText" lastClr="000000"/>
              </a:solidFill>
              <a:latin typeface="ＭＳ Ｐゴシック" panose="020B0600070205080204" charset="-128"/>
              <a:ea typeface="ＭＳ Ｐゴシック" panose="020B0600070205080204" charset="-128"/>
            </a:rPr>
            <a:t>　　中２、中３：国・社・数・理・英</a:t>
          </a:r>
        </a:p>
        <a:p>
          <a:pPr algn="l" rtl="0">
            <a:lnSpc>
              <a:spcPts val="1200"/>
            </a:lnSpc>
            <a:defRPr sz="1000"/>
          </a:pPr>
          <a:r>
            <a:rPr lang="ja-JP" altLang="en-US" sz="1000" b="0" i="0" u="none" strike="noStrike" baseline="0">
              <a:solidFill>
                <a:sysClr val="windowText" lastClr="000000"/>
              </a:solidFill>
              <a:latin typeface="ＭＳ Ｐゴシック" panose="020B0600070205080204" charset="-128"/>
              <a:ea typeface="ＭＳ Ｐゴシック" panose="020B0600070205080204" charset="-128"/>
            </a:rPr>
            <a:t>○実施時期</a:t>
          </a:r>
        </a:p>
        <a:p>
          <a:pPr algn="l" rtl="0">
            <a:lnSpc>
              <a:spcPts val="1200"/>
            </a:lnSpc>
            <a:defRPr sz="1000"/>
          </a:pPr>
          <a:r>
            <a:rPr lang="ja-JP" altLang="en-US" sz="1000" b="0" i="0" u="none" strike="noStrike" baseline="0">
              <a:solidFill>
                <a:sysClr val="windowText" lastClr="000000"/>
              </a:solidFill>
              <a:latin typeface="ＭＳ Ｐゴシック" panose="020B0600070205080204" charset="-128"/>
              <a:ea typeface="+mn-ea"/>
            </a:rPr>
            <a:t>    中３　　　 ：Ｒ５年９月</a:t>
          </a:r>
          <a:endParaRPr lang="en-US" altLang="ja-JP" sz="10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lnSpc>
              <a:spcPts val="1200"/>
            </a:lnSpc>
            <a:defRPr sz="1000"/>
          </a:pPr>
          <a:r>
            <a:rPr lang="ja-JP" altLang="en-US" sz="1000" b="0" i="0" u="none" strike="noStrike" baseline="0">
              <a:solidFill>
                <a:sysClr val="windowText" lastClr="000000"/>
              </a:solidFill>
              <a:latin typeface="ＭＳ Ｐゴシック" panose="020B0600070205080204" charset="-128"/>
              <a:ea typeface="ＭＳ Ｐゴシック" panose="020B0600070205080204" charset="-128"/>
            </a:rPr>
            <a:t>　　中１、中２：</a:t>
          </a:r>
          <a:r>
            <a:rPr lang="en-US" altLang="ja-JP" sz="1000" b="0" i="0" u="none" strike="noStrike" baseline="0">
              <a:solidFill>
                <a:sysClr val="windowText" lastClr="000000"/>
              </a:solidFill>
              <a:latin typeface="ＭＳ Ｐゴシック" panose="020B0600070205080204" charset="-128"/>
              <a:ea typeface="ＭＳ Ｐゴシック" panose="020B0600070205080204" charset="-128"/>
            </a:rPr>
            <a:t>R</a:t>
          </a:r>
          <a:r>
            <a:rPr lang="ja-JP" altLang="en-US" sz="1000" b="0" i="0" u="none" strike="noStrike" baseline="0">
              <a:solidFill>
                <a:sysClr val="windowText" lastClr="000000"/>
              </a:solidFill>
              <a:latin typeface="ＭＳ Ｐゴシック" panose="020B0600070205080204" charset="-128"/>
              <a:ea typeface="ＭＳ Ｐゴシック" panose="020B0600070205080204" charset="-128"/>
            </a:rPr>
            <a:t>６年１月</a:t>
          </a:r>
          <a:endParaRPr lang="en-US" altLang="ja-JP" sz="1000" b="0" i="0" u="none" strike="noStrike" baseline="0">
            <a:solidFill>
              <a:sysClr val="windowText" lastClr="000000"/>
            </a:solidFill>
            <a:latin typeface="ＭＳ Ｐゴシック" panose="020B0600070205080204" charset="-128"/>
            <a:ea typeface="ＭＳ Ｐゴシック" panose="020B0600070205080204" charset="-128"/>
          </a:endParaRPr>
        </a:p>
      </xdr:txBody>
    </xdr:sp>
    <xdr:clientData/>
  </xdr:twoCellAnchor>
  <xdr:twoCellAnchor>
    <xdr:from>
      <xdr:col>1</xdr:col>
      <xdr:colOff>100853</xdr:colOff>
      <xdr:row>0</xdr:row>
      <xdr:rowOff>78443</xdr:rowOff>
    </xdr:from>
    <xdr:to>
      <xdr:col>1</xdr:col>
      <xdr:colOff>1871383</xdr:colOff>
      <xdr:row>1</xdr:row>
      <xdr:rowOff>212913</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786653" y="78443"/>
          <a:ext cx="1770530" cy="496420"/>
        </a:xfrm>
        <a:prstGeom prst="rect">
          <a:avLst/>
        </a:prstGeom>
        <a:solidFill>
          <a:schemeClr val="bg1">
            <a:lumMod val="7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2000">
              <a:solidFill>
                <a:sysClr val="windowText" lastClr="000000"/>
              </a:solidFill>
              <a:latin typeface="ＭＳ ゴシック" panose="020B0609070205080204" pitchFamily="1" charset="-128"/>
              <a:ea typeface="ＭＳ ゴシック" panose="020B0609070205080204" pitchFamily="1" charset="-128"/>
            </a:rPr>
            <a:t>手持ち：クロ</a:t>
          </a:r>
        </a:p>
      </xdr:txBody>
    </xdr:sp>
    <xdr:clientData/>
  </xdr:twoCellAnchor>
  <xdr:twoCellAnchor>
    <xdr:from>
      <xdr:col>1</xdr:col>
      <xdr:colOff>1064559</xdr:colOff>
      <xdr:row>41</xdr:row>
      <xdr:rowOff>81243</xdr:rowOff>
    </xdr:from>
    <xdr:to>
      <xdr:col>5</xdr:col>
      <xdr:colOff>2893218</xdr:colOff>
      <xdr:row>47</xdr:row>
      <xdr:rowOff>127000</xdr:rowOff>
    </xdr:to>
    <xdr:sp macro="" textlink="">
      <xdr:nvSpPr>
        <xdr:cNvPr id="6" name="AutoShape 287">
          <a:extLst>
            <a:ext uri="{FF2B5EF4-FFF2-40B4-BE49-F238E27FC236}">
              <a16:creationId xmlns:a16="http://schemas.microsoft.com/office/drawing/2014/main" id="{00000000-0008-0000-0300-000006000000}"/>
            </a:ext>
          </a:extLst>
        </xdr:cNvPr>
        <xdr:cNvSpPr>
          <a:spLocks noChangeArrowheads="1"/>
        </xdr:cNvSpPr>
      </xdr:nvSpPr>
      <xdr:spPr>
        <a:xfrm>
          <a:off x="1750359" y="10358718"/>
          <a:ext cx="5314809" cy="1417357"/>
        </a:xfrm>
        <a:prstGeom prst="wedgeRectCallout">
          <a:avLst>
            <a:gd name="adj1" fmla="val 13061"/>
            <a:gd name="adj2" fmla="val 38464"/>
          </a:avLst>
        </a:prstGeom>
        <a:solidFill>
          <a:srgbClr val="FFFF99"/>
        </a:solidFill>
        <a:ln w="9525">
          <a:solidFill>
            <a:srgbClr val="000000"/>
          </a:solidFill>
          <a:miter lim="800000"/>
        </a:ln>
      </xdr:spPr>
      <xdr:txBody>
        <a:bodyPr vertOverflow="clip" wrap="square" lIns="27432" tIns="18288" rIns="0" bIns="0" anchor="t" upright="1"/>
        <a:lstStyle/>
        <a:p>
          <a:pPr algn="l" rtl="0">
            <a:lnSpc>
              <a:spcPts val="1200"/>
            </a:lnSpc>
            <a:defRPr sz="1000"/>
          </a:pPr>
          <a:r>
            <a:rPr lang="ja-JP" altLang="en-US" sz="1000" b="0" i="0" u="none" strike="noStrike" baseline="0">
              <a:solidFill>
                <a:sysClr val="windowText" lastClr="000000"/>
              </a:solidFill>
              <a:latin typeface="ＭＳ Ｐゴシック" panose="020B0600070205080204" charset="-128"/>
              <a:ea typeface="ＭＳ Ｐゴシック" panose="020B0600070205080204" charset="-128"/>
            </a:rPr>
            <a:t>（Ｒ５年度予定）</a:t>
          </a:r>
        </a:p>
        <a:p>
          <a:pPr algn="l" rtl="0">
            <a:defRPr sz="1000"/>
          </a:pPr>
          <a:r>
            <a:rPr lang="ja-JP" altLang="en-US" sz="1000" b="0" i="0" u="none" strike="noStrike" baseline="0">
              <a:solidFill>
                <a:sysClr val="windowText" lastClr="000000"/>
              </a:solidFill>
              <a:latin typeface="ＭＳ Ｐゴシック" panose="020B0600070205080204" charset="-128"/>
              <a:ea typeface="ＭＳ Ｐゴシック" panose="020B0600070205080204" charset="-128"/>
            </a:rPr>
            <a:t>○ 小学校　　</a:t>
          </a:r>
        </a:p>
        <a:p>
          <a:pPr algn="l" rtl="0">
            <a:lnSpc>
              <a:spcPts val="1100"/>
            </a:lnSpc>
            <a:defRPr sz="1000"/>
          </a:pPr>
          <a:r>
            <a:rPr lang="ja-JP" altLang="en-US" sz="1000" b="0" i="0" u="none" strike="noStrike" baseline="0">
              <a:solidFill>
                <a:sysClr val="windowText" lastClr="000000"/>
              </a:solidFill>
              <a:latin typeface="ＭＳ Ｐゴシック" panose="020B0600070205080204" charset="-128"/>
              <a:ea typeface="ＭＳ Ｐゴシック" panose="020B0600070205080204" charset="-128"/>
            </a:rPr>
            <a:t>　　　総数　８２１名の定数配置（参考：Ｒ４予算　７９３名）</a:t>
          </a:r>
        </a:p>
        <a:p>
          <a:pPr algn="l" rtl="0">
            <a:lnSpc>
              <a:spcPts val="1200"/>
            </a:lnSpc>
            <a:defRPr sz="1000"/>
          </a:pPr>
          <a:r>
            <a:rPr lang="ja-JP" altLang="en-US" sz="1000" b="0" i="0" u="none" strike="noStrike" baseline="0">
              <a:solidFill>
                <a:sysClr val="windowText" lastClr="000000"/>
              </a:solidFill>
              <a:latin typeface="ＭＳ Ｐゴシック" panose="020B0600070205080204" charset="-128"/>
              <a:ea typeface="ＭＳ Ｐゴシック" panose="020B0600070205080204" charset="-128"/>
            </a:rPr>
            <a:t>○ 中学校　</a:t>
          </a:r>
        </a:p>
        <a:p>
          <a:pPr marL="0" marR="0" lvl="0" indent="0" algn="l" defTabSz="914400" rtl="0" eaLnBrk="1" fontAlgn="auto" latinLnBrk="0" hangingPunct="1">
            <a:lnSpc>
              <a:spcPts val="1100"/>
            </a:lnSpc>
            <a:spcBef>
              <a:spcPts val="0"/>
            </a:spcBef>
            <a:spcAft>
              <a:spcPts val="0"/>
            </a:spcAft>
            <a:buClrTx/>
            <a:buSzTx/>
            <a:buFontTx/>
            <a:buNone/>
            <a:defRPr sz="1000"/>
          </a:pPr>
          <a:r>
            <a:rPr lang="ja-JP" altLang="en-US" sz="1000" b="0" i="0" u="none" strike="noStrike" baseline="0">
              <a:solidFill>
                <a:sysClr val="windowText" lastClr="000000"/>
              </a:solidFill>
              <a:latin typeface="ＭＳ Ｐゴシック" panose="020B0600070205080204" charset="-128"/>
              <a:ea typeface="ＭＳ Ｐゴシック" panose="020B0600070205080204" charset="-128"/>
            </a:rPr>
            <a:t>　　　総数　８０８名の定数配置</a:t>
          </a:r>
          <a:r>
            <a:rPr lang="ja-JP" altLang="ja-JP" sz="1000" b="0" i="0" baseline="0">
              <a:solidFill>
                <a:sysClr val="windowText" lastClr="000000"/>
              </a:solidFill>
              <a:effectLst/>
              <a:latin typeface="+mn-lt"/>
              <a:ea typeface="+mn-ea"/>
              <a:cs typeface="+mn-cs"/>
            </a:rPr>
            <a:t>（参考：Ｒ</a:t>
          </a:r>
          <a:r>
            <a:rPr lang="ja-JP" altLang="en-US" sz="1000" b="0" i="0" baseline="0">
              <a:solidFill>
                <a:sysClr val="windowText" lastClr="000000"/>
              </a:solidFill>
              <a:effectLst/>
              <a:latin typeface="+mn-lt"/>
              <a:ea typeface="+mn-ea"/>
              <a:cs typeface="+mn-cs"/>
            </a:rPr>
            <a:t>４</a:t>
          </a:r>
          <a:r>
            <a:rPr lang="ja-JP" altLang="ja-JP" sz="1000" b="0" i="0" baseline="0">
              <a:solidFill>
                <a:sysClr val="windowText" lastClr="000000"/>
              </a:solidFill>
              <a:effectLst/>
              <a:latin typeface="+mn-lt"/>
              <a:ea typeface="+mn-ea"/>
              <a:cs typeface="+mn-cs"/>
            </a:rPr>
            <a:t>予算　</a:t>
          </a:r>
          <a:r>
            <a:rPr lang="ja-JP" altLang="en-US" sz="1000" b="0" i="0" baseline="0">
              <a:solidFill>
                <a:sysClr val="windowText" lastClr="000000"/>
              </a:solidFill>
              <a:effectLst/>
              <a:latin typeface="+mn-lt"/>
              <a:ea typeface="+mn-ea"/>
              <a:cs typeface="+mn-cs"/>
            </a:rPr>
            <a:t>８１３</a:t>
          </a:r>
          <a:r>
            <a:rPr lang="ja-JP" altLang="ja-JP" sz="1000" b="0" i="0" baseline="0">
              <a:solidFill>
                <a:sysClr val="windowText" lastClr="000000"/>
              </a:solidFill>
              <a:effectLst/>
              <a:latin typeface="+mn-lt"/>
              <a:ea typeface="+mn-ea"/>
              <a:cs typeface="+mn-cs"/>
            </a:rPr>
            <a:t>名）</a:t>
          </a:r>
          <a:endParaRPr lang="en-US" altLang="ja-JP" sz="1000" b="0" i="0" baseline="0">
            <a:solidFill>
              <a:sysClr val="windowText" lastClr="000000"/>
            </a:solidFill>
            <a:effectLst/>
            <a:latin typeface="+mn-lt"/>
            <a:ea typeface="+mn-ea"/>
            <a:cs typeface="+mn-cs"/>
          </a:endParaRPr>
        </a:p>
        <a:p>
          <a:pPr marL="0" marR="0" lvl="0" indent="0" algn="l" defTabSz="914400" rtl="0" eaLnBrk="1" fontAlgn="auto" latinLnBrk="0" hangingPunct="1">
            <a:lnSpc>
              <a:spcPts val="1100"/>
            </a:lnSpc>
            <a:spcBef>
              <a:spcPts val="0"/>
            </a:spcBef>
            <a:spcAft>
              <a:spcPts val="0"/>
            </a:spcAft>
            <a:buClrTx/>
            <a:buSzTx/>
            <a:buFontTx/>
            <a:buNone/>
            <a:defRPr sz="1000"/>
          </a:pPr>
          <a:endParaRPr lang="en-US" altLang="ja-JP" sz="1000" b="0" i="0" baseline="0">
            <a:solidFill>
              <a:sysClr val="windowText" lastClr="000000"/>
            </a:solidFill>
            <a:effectLst/>
            <a:latin typeface="+mn-lt"/>
            <a:ea typeface="+mn-ea"/>
            <a:cs typeface="+mn-cs"/>
          </a:endParaRPr>
        </a:p>
        <a:p>
          <a:pPr marL="0" marR="0" lvl="0" indent="0" algn="l" defTabSz="914400" rtl="0" eaLnBrk="1" fontAlgn="auto" latinLnBrk="0" hangingPunct="1">
            <a:lnSpc>
              <a:spcPts val="1100"/>
            </a:lnSpc>
            <a:spcBef>
              <a:spcPts val="0"/>
            </a:spcBef>
            <a:spcAft>
              <a:spcPts val="0"/>
            </a:spcAft>
            <a:buClrTx/>
            <a:buSzTx/>
            <a:buFontTx/>
            <a:buNone/>
            <a:defRPr sz="1000"/>
          </a:pPr>
          <a:r>
            <a:rPr lang="ja-JP" altLang="en-US">
              <a:solidFill>
                <a:sysClr val="windowText" lastClr="000000"/>
              </a:solidFill>
              <a:effectLst/>
            </a:rPr>
            <a:t>　</a:t>
          </a:r>
          <a:r>
            <a:rPr lang="en-US" altLang="ja-JP">
              <a:solidFill>
                <a:sysClr val="windowText" lastClr="000000"/>
              </a:solidFill>
              <a:effectLst/>
            </a:rPr>
            <a:t>※</a:t>
          </a:r>
          <a:r>
            <a:rPr lang="ja-JP" altLang="en-US">
              <a:solidFill>
                <a:sysClr val="windowText" lastClr="000000"/>
              </a:solidFill>
              <a:effectLst/>
            </a:rPr>
            <a:t>３５人学級編制（小学校８３名、中学校１０５名（習熟度別指導推進事業の内数））</a:t>
          </a:r>
          <a:endParaRPr lang="en-US" altLang="ja-JP">
            <a:solidFill>
              <a:sysClr val="windowText" lastClr="000000"/>
            </a:solidFill>
            <a:effectLst/>
          </a:endParaRPr>
        </a:p>
        <a:p>
          <a:pPr marL="0" marR="0" lvl="0" indent="0" algn="l" defTabSz="914400" rtl="0" eaLnBrk="1" fontAlgn="auto" latinLnBrk="0" hangingPunct="1">
            <a:lnSpc>
              <a:spcPts val="1100"/>
            </a:lnSpc>
            <a:spcBef>
              <a:spcPts val="0"/>
            </a:spcBef>
            <a:spcAft>
              <a:spcPts val="0"/>
            </a:spcAft>
            <a:buClrTx/>
            <a:buSzTx/>
            <a:buFontTx/>
            <a:buNone/>
            <a:defRPr sz="1000"/>
          </a:pPr>
          <a:r>
            <a:rPr lang="ja-JP" altLang="en-US">
              <a:solidFill>
                <a:sysClr val="windowText" lastClr="000000"/>
              </a:solidFill>
              <a:effectLst/>
            </a:rPr>
            <a:t>　　　　　　　　　　　　（昨年度小中学校課にて記載）</a:t>
          </a:r>
        </a:p>
      </xdr:txBody>
    </xdr:sp>
    <xdr:clientData/>
  </xdr:twoCellAnchor>
  <xdr:twoCellAnchor>
    <xdr:from>
      <xdr:col>5</xdr:col>
      <xdr:colOff>3765177</xdr:colOff>
      <xdr:row>0</xdr:row>
      <xdr:rowOff>89648</xdr:rowOff>
    </xdr:from>
    <xdr:to>
      <xdr:col>5</xdr:col>
      <xdr:colOff>5248835</xdr:colOff>
      <xdr:row>1</xdr:row>
      <xdr:rowOff>302559</xdr:rowOff>
    </xdr:to>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7937127" y="89648"/>
          <a:ext cx="1483658" cy="57486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ctr"/>
        <a:lstStyle/>
        <a:p>
          <a:pPr algn="ctr"/>
          <a:r>
            <a:rPr kumimoji="1" lang="ja-JP" altLang="en-US" sz="1600" b="0">
              <a:solidFill>
                <a:sysClr val="windowText" lastClr="000000"/>
              </a:solidFill>
              <a:latin typeface="ＭＳ ゴシック" panose="020B0609070205080204" pitchFamily="1" charset="-128"/>
              <a:ea typeface="ＭＳ ゴシック" panose="020B0609070205080204" pitchFamily="1" charset="-128"/>
            </a:rPr>
            <a:t>資料１－２</a:t>
          </a:r>
        </a:p>
      </xdr:txBody>
    </xdr:sp>
    <xdr:clientData/>
  </xdr:twoCellAnchor>
  <xdr:twoCellAnchor>
    <xdr:from>
      <xdr:col>1</xdr:col>
      <xdr:colOff>56030</xdr:colOff>
      <xdr:row>551</xdr:row>
      <xdr:rowOff>3</xdr:rowOff>
    </xdr:from>
    <xdr:to>
      <xdr:col>4</xdr:col>
      <xdr:colOff>56030</xdr:colOff>
      <xdr:row>560</xdr:row>
      <xdr:rowOff>47625</xdr:rowOff>
    </xdr:to>
    <xdr:sp macro="" textlink="">
      <xdr:nvSpPr>
        <xdr:cNvPr id="8" name="AutoShape 260">
          <a:extLst>
            <a:ext uri="{FF2B5EF4-FFF2-40B4-BE49-F238E27FC236}">
              <a16:creationId xmlns:a16="http://schemas.microsoft.com/office/drawing/2014/main" id="{00000000-0008-0000-0300-000008000000}"/>
            </a:ext>
          </a:extLst>
        </xdr:cNvPr>
        <xdr:cNvSpPr>
          <a:spLocks noChangeArrowheads="1"/>
        </xdr:cNvSpPr>
      </xdr:nvSpPr>
      <xdr:spPr>
        <a:xfrm>
          <a:off x="741830" y="127130178"/>
          <a:ext cx="3381375" cy="2105022"/>
        </a:xfrm>
        <a:prstGeom prst="wedgeRectCallout">
          <a:avLst>
            <a:gd name="adj1" fmla="val -6737"/>
            <a:gd name="adj2" fmla="val -31396"/>
          </a:avLst>
        </a:prstGeom>
        <a:solidFill>
          <a:srgbClr val="FFFF99"/>
        </a:solidFill>
        <a:ln w="9525">
          <a:solidFill>
            <a:srgbClr val="000000"/>
          </a:solidFill>
          <a:miter lim="800000"/>
        </a:ln>
      </xdr:spPr>
      <xdr:txBody>
        <a:bodyPr vertOverflow="clip" wrap="square" lIns="27432" tIns="18288" rIns="0" bIns="0" anchor="t" upright="1"/>
        <a:lstStyle/>
        <a:p>
          <a:pPr algn="l" rtl="0">
            <a:lnSpc>
              <a:spcPts val="600"/>
            </a:lnSpc>
            <a:defRPr sz="1000"/>
          </a:pPr>
          <a:endParaRPr lang="ja-JP" altLang="en-US">
            <a:solidFill>
              <a:sysClr val="windowText" lastClr="000000"/>
            </a:solidFill>
          </a:endParaRPr>
        </a:p>
      </xdr:txBody>
    </xdr:sp>
    <xdr:clientData/>
  </xdr:twoCellAnchor>
  <xdr:twoCellAnchor>
    <xdr:from>
      <xdr:col>5</xdr:col>
      <xdr:colOff>457201</xdr:colOff>
      <xdr:row>700</xdr:row>
      <xdr:rowOff>100853</xdr:rowOff>
    </xdr:from>
    <xdr:to>
      <xdr:col>5</xdr:col>
      <xdr:colOff>5092513</xdr:colOff>
      <xdr:row>703</xdr:row>
      <xdr:rowOff>76200</xdr:rowOff>
    </xdr:to>
    <xdr:sp macro="" textlink="">
      <xdr:nvSpPr>
        <xdr:cNvPr id="9" name="AutoShape 281">
          <a:extLst>
            <a:ext uri="{FF2B5EF4-FFF2-40B4-BE49-F238E27FC236}">
              <a16:creationId xmlns:a16="http://schemas.microsoft.com/office/drawing/2014/main" id="{00000000-0008-0000-0300-000009000000}"/>
            </a:ext>
          </a:extLst>
        </xdr:cNvPr>
        <xdr:cNvSpPr>
          <a:spLocks noChangeArrowheads="1"/>
        </xdr:cNvSpPr>
      </xdr:nvSpPr>
      <xdr:spPr>
        <a:xfrm>
          <a:off x="4629151" y="161387678"/>
          <a:ext cx="4635312" cy="661147"/>
        </a:xfrm>
        <a:prstGeom prst="wedgeRectCallout">
          <a:avLst>
            <a:gd name="adj1" fmla="val -43784"/>
            <a:gd name="adj2" fmla="val -81250"/>
          </a:avLst>
        </a:prstGeom>
        <a:solidFill>
          <a:srgbClr val="FFFF99"/>
        </a:solidFill>
        <a:ln w="9525">
          <a:solidFill>
            <a:srgbClr val="000000"/>
          </a:solidFill>
          <a:miter lim="800000"/>
        </a:ln>
      </xdr:spPr>
      <xdr:txBody>
        <a:bodyPr vertOverflow="clip" wrap="square" lIns="27432" tIns="18288" rIns="0" bIns="18288" anchor="ctr" upright="1"/>
        <a:lstStyle/>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・地域学校安全指導員（ｽｸｰﾙｶﾞｰﾄﾞﾘｰﾀﾞｰ）の配置 （警察</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OB</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）３４人</a:t>
          </a:r>
        </a:p>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・国・府・市町村　各1/3</a:t>
          </a:r>
        </a:p>
      </xdr:txBody>
    </xdr:sp>
    <xdr:clientData/>
  </xdr:twoCellAnchor>
  <xdr:twoCellAnchor>
    <xdr:from>
      <xdr:col>1</xdr:col>
      <xdr:colOff>67234</xdr:colOff>
      <xdr:row>718</xdr:row>
      <xdr:rowOff>22412</xdr:rowOff>
    </xdr:from>
    <xdr:to>
      <xdr:col>4</xdr:col>
      <xdr:colOff>44823</xdr:colOff>
      <xdr:row>725</xdr:row>
      <xdr:rowOff>156882</xdr:rowOff>
    </xdr:to>
    <xdr:sp macro="" textlink="">
      <xdr:nvSpPr>
        <xdr:cNvPr id="10" name="AutoShape 214">
          <a:extLst>
            <a:ext uri="{FF2B5EF4-FFF2-40B4-BE49-F238E27FC236}">
              <a16:creationId xmlns:a16="http://schemas.microsoft.com/office/drawing/2014/main" id="{00000000-0008-0000-0300-00000A000000}"/>
            </a:ext>
          </a:extLst>
        </xdr:cNvPr>
        <xdr:cNvSpPr>
          <a:spLocks noChangeArrowheads="1"/>
        </xdr:cNvSpPr>
      </xdr:nvSpPr>
      <xdr:spPr>
        <a:xfrm>
          <a:off x="753034" y="165424037"/>
          <a:ext cx="3358964" cy="1734670"/>
        </a:xfrm>
        <a:prstGeom prst="wedgeRectCallout">
          <a:avLst>
            <a:gd name="adj1" fmla="val -8145"/>
            <a:gd name="adj2" fmla="val -6613"/>
          </a:avLst>
        </a:prstGeom>
        <a:solidFill>
          <a:srgbClr val="FFFF99"/>
        </a:solidFill>
        <a:ln w="9525">
          <a:solidFill>
            <a:srgbClr val="000000"/>
          </a:solidFill>
          <a:miter lim="800000"/>
        </a:ln>
      </xdr:spPr>
      <xdr:txBody>
        <a:bodyPr vertOverflow="clip" wrap="square" lIns="27432" tIns="18288" rIns="0" bIns="0" anchor="t"/>
        <a:lstStyle/>
        <a:p>
          <a:pPr marL="0" marR="0" lvl="0" indent="0" algn="l" defTabSz="914400" rtl="0" eaLnBrk="1" fontAlgn="auto" latinLnBrk="0" hangingPunct="1">
            <a:lnSpc>
              <a:spcPts val="1100"/>
            </a:lnSpc>
            <a:spcBef>
              <a:spcPts val="0"/>
            </a:spcBef>
            <a:spcAft>
              <a:spcPts val="0"/>
            </a:spcAft>
            <a:buClrTx/>
            <a:buSzTx/>
            <a:buFontTx/>
            <a:buNone/>
            <a:defRPr sz="1000"/>
          </a:pP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2</xdr:col>
      <xdr:colOff>0</xdr:colOff>
      <xdr:row>444</xdr:row>
      <xdr:rowOff>218516</xdr:rowOff>
    </xdr:from>
    <xdr:to>
      <xdr:col>2</xdr:col>
      <xdr:colOff>0</xdr:colOff>
      <xdr:row>444</xdr:row>
      <xdr:rowOff>218516</xdr:rowOff>
    </xdr:to>
    <xdr:sp macro="" textlink="">
      <xdr:nvSpPr>
        <xdr:cNvPr id="11" name="AutoShape 259">
          <a:extLst>
            <a:ext uri="{FF2B5EF4-FFF2-40B4-BE49-F238E27FC236}">
              <a16:creationId xmlns:a16="http://schemas.microsoft.com/office/drawing/2014/main" id="{00000000-0008-0000-0300-00000B000000}"/>
            </a:ext>
          </a:extLst>
        </xdr:cNvPr>
        <xdr:cNvSpPr>
          <a:spLocks noChangeArrowheads="1"/>
        </xdr:cNvSpPr>
      </xdr:nvSpPr>
      <xdr:spPr>
        <a:xfrm>
          <a:off x="2752725" y="102859916"/>
          <a:ext cx="0" cy="0"/>
        </a:xfrm>
        <a:prstGeom prst="wedgeRectCallout">
          <a:avLst>
            <a:gd name="adj1" fmla="val 20296"/>
            <a:gd name="adj2" fmla="val -83333"/>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専門学科・各学科の専門性を活かした設備導入</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芸能文化科</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1</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校、音楽</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1</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、総合学科</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10〕</a:t>
          </a:r>
        </a:p>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特色づくりを積極的に推進する学校を集中的に支援</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１０校程度</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p>
      </xdr:txBody>
    </xdr:sp>
    <xdr:clientData/>
  </xdr:twoCellAnchor>
  <xdr:twoCellAnchor>
    <xdr:from>
      <xdr:col>5</xdr:col>
      <xdr:colOff>933449</xdr:colOff>
      <xdr:row>523</xdr:row>
      <xdr:rowOff>190499</xdr:rowOff>
    </xdr:from>
    <xdr:to>
      <xdr:col>5</xdr:col>
      <xdr:colOff>4981574</xdr:colOff>
      <xdr:row>527</xdr:row>
      <xdr:rowOff>57150</xdr:rowOff>
    </xdr:to>
    <xdr:sp macro="" textlink="">
      <xdr:nvSpPr>
        <xdr:cNvPr id="12" name="AutoShape 342">
          <a:extLst>
            <a:ext uri="{FF2B5EF4-FFF2-40B4-BE49-F238E27FC236}">
              <a16:creationId xmlns:a16="http://schemas.microsoft.com/office/drawing/2014/main" id="{00000000-0008-0000-0300-00000C000000}"/>
            </a:ext>
          </a:extLst>
        </xdr:cNvPr>
        <xdr:cNvSpPr>
          <a:spLocks noChangeArrowheads="1"/>
        </xdr:cNvSpPr>
      </xdr:nvSpPr>
      <xdr:spPr>
        <a:xfrm>
          <a:off x="5105399" y="120919874"/>
          <a:ext cx="4048125" cy="781051"/>
        </a:xfrm>
        <a:prstGeom prst="wedgeRectCallout">
          <a:avLst>
            <a:gd name="adj1" fmla="val 41776"/>
            <a:gd name="adj2" fmla="val 25138"/>
          </a:avLst>
        </a:prstGeom>
        <a:solidFill>
          <a:srgbClr val="FFFF99"/>
        </a:solidFill>
        <a:ln w="9525">
          <a:solidFill>
            <a:srgbClr val="000000"/>
          </a:solidFill>
          <a:miter lim="800000"/>
        </a:ln>
      </xdr:spPr>
      <xdr:txBody>
        <a:bodyPr vertOverflow="clip" wrap="square" lIns="27432" tIns="18288" rIns="0" bIns="0" anchor="t" upright="1"/>
        <a:lstStyle/>
        <a:p>
          <a:pPr marL="0" marR="0" lvl="0" indent="0" algn="l" defTabSz="914400" rtl="0" eaLnBrk="1" fontAlgn="auto" latinLnBrk="0" hangingPunct="1">
            <a:lnSpc>
              <a:spcPts val="1100"/>
            </a:lnSpc>
            <a:spcBef>
              <a:spcPts val="0"/>
            </a:spcBef>
            <a:spcAft>
              <a:spcPts val="0"/>
            </a:spcAft>
            <a:buClrTx/>
            <a:buSzTx/>
            <a:buFontTx/>
            <a:buNone/>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mn-ea"/>
            </a:rPr>
            <a:t>■</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mn-ea"/>
            </a:rPr>
            <a:t>SSW</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mn-ea"/>
            </a:rPr>
            <a:t>（市町村補助）　　政令市・中核市を除く３４市町村・１６１中学校区）</a:t>
          </a:r>
          <a:endPar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mn-ea"/>
          </a:endParaRPr>
        </a:p>
        <a:p>
          <a:pPr marL="0" marR="0" lvl="0" indent="0" algn="l" defTabSz="914400" rtl="0" eaLnBrk="1" fontAlgn="auto" latinLnBrk="0" hangingPunct="1">
            <a:lnSpc>
              <a:spcPts val="1100"/>
            </a:lnSpc>
            <a:spcBef>
              <a:spcPts val="0"/>
            </a:spcBef>
            <a:spcAft>
              <a:spcPts val="0"/>
            </a:spcAft>
            <a:buClrTx/>
            <a:buSzTx/>
            <a:buFontTx/>
            <a:buNone/>
            <a:defRPr sz="1000"/>
          </a:pP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mn-ea"/>
            </a:rPr>
            <a:t> </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mn-ea"/>
            </a:rPr>
            <a:t>　府補助率</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mn-ea"/>
            </a:rPr>
            <a:t>1/2</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mn-ea"/>
            </a:rPr>
            <a:t>（負担割合：国</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mn-ea"/>
            </a:rPr>
            <a:t>1/6</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mn-ea"/>
            </a:rPr>
            <a:t>、府</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mn-ea"/>
            </a:rPr>
            <a:t>2/6</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mn-ea"/>
            </a:rPr>
            <a:t>、市町村</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mn-ea"/>
            </a:rPr>
            <a:t>3/6</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mn-ea"/>
            </a:rPr>
            <a:t>）</a:t>
          </a:r>
          <a:endPar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mn-ea"/>
          </a:endParaRPr>
        </a:p>
        <a:p>
          <a:pPr marL="0" marR="0" lvl="0" indent="0" algn="l" defTabSz="914400" rtl="0" eaLnBrk="1" fontAlgn="auto" latinLnBrk="0" hangingPunct="1">
            <a:lnSpc>
              <a:spcPts val="1100"/>
            </a:lnSpc>
            <a:spcBef>
              <a:spcPts val="0"/>
            </a:spcBef>
            <a:spcAft>
              <a:spcPts val="0"/>
            </a:spcAft>
            <a:buClrTx/>
            <a:buSzTx/>
            <a:buFontTx/>
            <a:buNone/>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mn-ea"/>
            </a:rPr>
            <a:t>■ｽｰﾊﾟｰﾊﾞｲｻﾞｰ（府雇用）　 ７地区</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mn-ea"/>
            </a:rPr>
            <a:t>×</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mn-ea"/>
            </a:rPr>
            <a:t>２人</a:t>
          </a:r>
        </a:p>
        <a:p>
          <a:pPr marL="0" marR="0" lvl="0" indent="0" algn="l" defTabSz="914400" rtl="0" eaLnBrk="1" fontAlgn="auto" latinLnBrk="0" hangingPunct="1">
            <a:lnSpc>
              <a:spcPts val="1100"/>
            </a:lnSpc>
            <a:spcBef>
              <a:spcPts val="0"/>
            </a:spcBef>
            <a:spcAft>
              <a:spcPts val="0"/>
            </a:spcAft>
            <a:buClrTx/>
            <a:buSzTx/>
            <a:buFontTx/>
            <a:buNone/>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mn-ea"/>
            </a:rPr>
            <a:t>　 国</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mn-ea"/>
            </a:rPr>
            <a:t>1/3</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mn-ea"/>
            </a:rPr>
            <a:t>　府</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mn-ea"/>
            </a:rPr>
            <a:t>2/3</a:t>
          </a:r>
          <a:endParaRPr kumimoji="0" lang="ja-JP" altLang="en-US" sz="900" b="1" i="0" u="none" strike="noStrike" kern="0" cap="none" spc="0" normalizeH="0" baseline="0" noProof="0">
            <a:ln>
              <a:noFill/>
            </a:ln>
            <a:solidFill>
              <a:sysClr val="windowText" lastClr="000000"/>
            </a:solidFill>
            <a:effectLst/>
            <a:uLnTx/>
            <a:uFillTx/>
            <a:latin typeface="ＭＳ Ｐゴシック" panose="020B0600070205080204" charset="-128"/>
            <a:ea typeface="+mn-ea"/>
          </a:endParaRPr>
        </a:p>
      </xdr:txBody>
    </xdr:sp>
    <xdr:clientData/>
  </xdr:twoCellAnchor>
  <xdr:twoCellAnchor>
    <xdr:from>
      <xdr:col>1</xdr:col>
      <xdr:colOff>154206</xdr:colOff>
      <xdr:row>529</xdr:row>
      <xdr:rowOff>70908</xdr:rowOff>
    </xdr:from>
    <xdr:to>
      <xdr:col>3</xdr:col>
      <xdr:colOff>333499</xdr:colOff>
      <xdr:row>534</xdr:row>
      <xdr:rowOff>104775</xdr:rowOff>
    </xdr:to>
    <xdr:sp macro="" textlink="">
      <xdr:nvSpPr>
        <xdr:cNvPr id="13" name="AutoShape 285">
          <a:extLst>
            <a:ext uri="{FF2B5EF4-FFF2-40B4-BE49-F238E27FC236}">
              <a16:creationId xmlns:a16="http://schemas.microsoft.com/office/drawing/2014/main" id="{00000000-0008-0000-0300-00000D000000}"/>
            </a:ext>
          </a:extLst>
        </xdr:cNvPr>
        <xdr:cNvSpPr>
          <a:spLocks noChangeArrowheads="1"/>
        </xdr:cNvSpPr>
      </xdr:nvSpPr>
      <xdr:spPr>
        <a:xfrm>
          <a:off x="840006" y="122171883"/>
          <a:ext cx="2341468" cy="1176867"/>
        </a:xfrm>
        <a:prstGeom prst="wedgeRectCallout">
          <a:avLst>
            <a:gd name="adj1" fmla="val 14685"/>
            <a:gd name="adj2" fmla="val 3407"/>
          </a:avLst>
        </a:prstGeom>
        <a:solidFill>
          <a:srgbClr val="FFFF99"/>
        </a:solidFill>
        <a:ln w="9525">
          <a:solidFill>
            <a:srgbClr val="000000"/>
          </a:solidFill>
          <a:miter lim="800000"/>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defRPr sz="1000"/>
          </a:pPr>
          <a:endPar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endParaRPr>
        </a:p>
      </xdr:txBody>
    </xdr:sp>
    <xdr:clientData/>
  </xdr:twoCellAnchor>
  <xdr:twoCellAnchor>
    <xdr:from>
      <xdr:col>5</xdr:col>
      <xdr:colOff>2981325</xdr:colOff>
      <xdr:row>780</xdr:row>
      <xdr:rowOff>57150</xdr:rowOff>
    </xdr:from>
    <xdr:to>
      <xdr:col>5</xdr:col>
      <xdr:colOff>5221605</xdr:colOff>
      <xdr:row>786</xdr:row>
      <xdr:rowOff>179070</xdr:rowOff>
    </xdr:to>
    <xdr:sp macro="" textlink="">
      <xdr:nvSpPr>
        <xdr:cNvPr id="14" name="AutoShape 285">
          <a:extLst>
            <a:ext uri="{FF2B5EF4-FFF2-40B4-BE49-F238E27FC236}">
              <a16:creationId xmlns:a16="http://schemas.microsoft.com/office/drawing/2014/main" id="{00000000-0008-0000-0300-00000E000000}"/>
            </a:ext>
          </a:extLst>
        </xdr:cNvPr>
        <xdr:cNvSpPr>
          <a:spLocks noChangeArrowheads="1"/>
        </xdr:cNvSpPr>
      </xdr:nvSpPr>
      <xdr:spPr>
        <a:xfrm>
          <a:off x="7153275" y="179908200"/>
          <a:ext cx="2240280" cy="1493520"/>
        </a:xfrm>
        <a:prstGeom prst="wedgeRectCallout">
          <a:avLst>
            <a:gd name="adj1" fmla="val 14685"/>
            <a:gd name="adj2" fmla="val 3407"/>
          </a:avLst>
        </a:prstGeom>
        <a:solidFill>
          <a:srgbClr val="FFFF99"/>
        </a:solidFill>
        <a:ln w="9525">
          <a:solidFill>
            <a:srgbClr val="000000"/>
          </a:solidFill>
          <a:miter lim="800000"/>
        </a:ln>
      </xdr:spPr>
      <xdr:txBody>
        <a:bodyPr vertOverflow="clip" wrap="square" lIns="27432" tIns="18288" rIns="0" bIns="0" anchor="t" upright="1"/>
        <a:lstStyle/>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a:t>
          </a:r>
          <a:endParaRPr lang="ja-JP" altLang="en-US">
            <a:solidFill>
              <a:sysClr val="windowText" lastClr="000000"/>
            </a:solidFill>
          </a:endParaRPr>
        </a:p>
      </xdr:txBody>
    </xdr:sp>
    <xdr:clientData/>
  </xdr:twoCellAnchor>
  <xdr:oneCellAnchor>
    <xdr:from>
      <xdr:col>1</xdr:col>
      <xdr:colOff>294589</xdr:colOff>
      <xdr:row>502</xdr:row>
      <xdr:rowOff>112770</xdr:rowOff>
    </xdr:from>
    <xdr:ext cx="6687236" cy="573989"/>
    <xdr:sp macro="" textlink="">
      <xdr:nvSpPr>
        <xdr:cNvPr id="15" name="AutoShape 193">
          <a:extLst>
            <a:ext uri="{FF2B5EF4-FFF2-40B4-BE49-F238E27FC236}">
              <a16:creationId xmlns:a16="http://schemas.microsoft.com/office/drawing/2014/main" id="{00000000-0008-0000-0300-00000F000000}"/>
            </a:ext>
          </a:extLst>
        </xdr:cNvPr>
        <xdr:cNvSpPr>
          <a:spLocks noChangeArrowheads="1"/>
        </xdr:cNvSpPr>
      </xdr:nvSpPr>
      <xdr:spPr>
        <a:xfrm>
          <a:off x="980389" y="116041545"/>
          <a:ext cx="6687236" cy="573989"/>
        </a:xfrm>
        <a:prstGeom prst="wedgeRectCallout">
          <a:avLst>
            <a:gd name="adj1" fmla="val 47861"/>
            <a:gd name="adj2" fmla="val -14926"/>
          </a:avLst>
        </a:prstGeom>
        <a:solidFill>
          <a:srgbClr val="FFFF99"/>
        </a:solidFill>
        <a:ln w="9525">
          <a:solidFill>
            <a:srgbClr val="000000"/>
          </a:solidFill>
          <a:miter lim="800000"/>
        </a:ln>
      </xdr:spPr>
      <xdr:txBody>
        <a:bodyPr vertOverflow="clip" wrap="square" lIns="27432" tIns="18288" rIns="0" bIns="0" anchor="t">
          <a:noAutofit/>
        </a:bodyPr>
        <a:lstStyle/>
        <a:p>
          <a:pPr marL="0" marR="0" lvl="0" indent="0" algn="l" defTabSz="914400" rtl="0" eaLnBrk="1" fontAlgn="auto" latinLnBrk="0" hangingPunct="1">
            <a:lnSpc>
              <a:spcPts val="1100"/>
            </a:lnSpc>
            <a:spcBef>
              <a:spcPts val="0"/>
            </a:spcBef>
            <a:spcAft>
              <a:spcPts val="0"/>
            </a:spcAft>
            <a:buClrTx/>
            <a:buSzTx/>
            <a:buFontTx/>
            <a:buNone/>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○事業期間　</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H</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２８～</a:t>
          </a:r>
          <a:endPar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endParaRPr>
        </a:p>
        <a:p>
          <a:pPr marL="0" marR="0" lvl="0" indent="0" algn="l" defTabSz="914400" rtl="0" eaLnBrk="1" fontAlgn="auto" latinLnBrk="0" hangingPunct="1">
            <a:lnSpc>
              <a:spcPts val="1100"/>
            </a:lnSpc>
            <a:spcBef>
              <a:spcPts val="0"/>
            </a:spcBef>
            <a:spcAft>
              <a:spcPts val="0"/>
            </a:spcAft>
            <a:buClrTx/>
            <a:buSzTx/>
            <a:buFontTx/>
            <a:buNone/>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○Ｒ５対象（対前年度比）　　①居場所設置型　　：高校１５校（</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０）</a:t>
          </a:r>
        </a:p>
        <a:p>
          <a:pPr marL="0" marR="0" lvl="0" indent="0" algn="l" defTabSz="914400" rtl="0" eaLnBrk="1" fontAlgn="auto" latinLnBrk="0" hangingPunct="1">
            <a:lnSpc>
              <a:spcPts val="1100"/>
            </a:lnSpc>
            <a:spcBef>
              <a:spcPts val="0"/>
            </a:spcBef>
            <a:spcAft>
              <a:spcPts val="0"/>
            </a:spcAft>
            <a:buClrTx/>
            <a:buSzTx/>
            <a:buFontTx/>
            <a:buNone/>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                                       ②</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SSW</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集中配置型 ：合計２０校（</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０）＝（高校１４校</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０）＋支援５校（</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０）＋富中１校（</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０））</a:t>
          </a:r>
        </a:p>
      </xdr:txBody>
    </xdr:sp>
    <xdr:clientData/>
  </xdr:oneCellAnchor>
  <xdr:twoCellAnchor>
    <xdr:from>
      <xdr:col>5</xdr:col>
      <xdr:colOff>3118597</xdr:colOff>
      <xdr:row>33</xdr:row>
      <xdr:rowOff>147916</xdr:rowOff>
    </xdr:from>
    <xdr:to>
      <xdr:col>5</xdr:col>
      <xdr:colOff>5108202</xdr:colOff>
      <xdr:row>36</xdr:row>
      <xdr:rowOff>171450</xdr:rowOff>
    </xdr:to>
    <xdr:sp macro="" textlink="">
      <xdr:nvSpPr>
        <xdr:cNvPr id="16" name="AutoShape 287">
          <a:extLst>
            <a:ext uri="{FF2B5EF4-FFF2-40B4-BE49-F238E27FC236}">
              <a16:creationId xmlns:a16="http://schemas.microsoft.com/office/drawing/2014/main" id="{00000000-0008-0000-0300-000010000000}"/>
            </a:ext>
          </a:extLst>
        </xdr:cNvPr>
        <xdr:cNvSpPr>
          <a:spLocks noChangeArrowheads="1"/>
        </xdr:cNvSpPr>
      </xdr:nvSpPr>
      <xdr:spPr>
        <a:xfrm>
          <a:off x="7290547" y="8596591"/>
          <a:ext cx="1989605" cy="709334"/>
        </a:xfrm>
        <a:prstGeom prst="wedgeRectCallout">
          <a:avLst>
            <a:gd name="adj1" fmla="val -4181"/>
            <a:gd name="adj2" fmla="val 20644"/>
          </a:avLst>
        </a:prstGeom>
        <a:solidFill>
          <a:srgbClr val="FFFF99"/>
        </a:solidFill>
        <a:ln w="9525">
          <a:solidFill>
            <a:srgbClr val="000000"/>
          </a:solidFill>
          <a:miter lim="800000"/>
        </a:ln>
      </xdr:spPr>
      <xdr:txBody>
        <a:bodyPr vertOverflow="clip" wrap="square" lIns="27432" tIns="18288" rIns="0" bIns="0" anchor="t" upright="1"/>
        <a:lstStyle/>
        <a:p>
          <a:pPr rtl="0" eaLnBrk="1" fontAlgn="auto" latinLnBrk="0" hangingPunct="1"/>
          <a:r>
            <a:rPr lang="ja-JP" altLang="ja-JP" sz="1000" b="0" i="0" baseline="0">
              <a:solidFill>
                <a:sysClr val="windowText" lastClr="000000"/>
              </a:solidFill>
              <a:effectLst/>
              <a:latin typeface="+mn-lt"/>
              <a:ea typeface="+mn-ea"/>
              <a:cs typeface="+mn-cs"/>
            </a:rPr>
            <a:t>○校内研究支援</a:t>
          </a:r>
          <a:endParaRPr lang="ja-JP" altLang="ja-JP" sz="1000">
            <a:solidFill>
              <a:sysClr val="windowText" lastClr="000000"/>
            </a:solidFill>
            <a:effectLst/>
          </a:endParaRPr>
        </a:p>
        <a:p>
          <a:pPr rtl="0" eaLnBrk="1" fontAlgn="auto" latinLnBrk="0" hangingPunct="1"/>
          <a:r>
            <a:rPr lang="ja-JP" altLang="ja-JP" sz="1000" b="0" i="0" baseline="0">
              <a:solidFill>
                <a:sysClr val="windowText" lastClr="000000"/>
              </a:solidFill>
              <a:effectLst/>
              <a:latin typeface="+mn-lt"/>
              <a:ea typeface="+mn-ea"/>
              <a:cs typeface="+mn-cs"/>
            </a:rPr>
            <a:t>○</a:t>
          </a:r>
          <a:r>
            <a:rPr lang="ja-JP" altLang="en-US" sz="1000" b="0" i="0" baseline="0">
              <a:solidFill>
                <a:sysClr val="windowText" lastClr="000000"/>
              </a:solidFill>
              <a:effectLst/>
              <a:latin typeface="+mn-lt"/>
              <a:ea typeface="+mn-ea"/>
              <a:cs typeface="+mn-cs"/>
            </a:rPr>
            <a:t>学識等の派遣</a:t>
          </a:r>
          <a:endParaRPr lang="ja-JP" altLang="ja-JP" sz="1000">
            <a:solidFill>
              <a:sysClr val="windowText" lastClr="000000"/>
            </a:solidFill>
            <a:effectLst/>
          </a:endParaRPr>
        </a:p>
        <a:p>
          <a:r>
            <a:rPr lang="ja-JP" altLang="ja-JP" sz="1000" b="0" i="0" baseline="0">
              <a:solidFill>
                <a:sysClr val="windowText" lastClr="000000"/>
              </a:solidFill>
              <a:effectLst/>
              <a:latin typeface="+mn-lt"/>
              <a:ea typeface="+mn-ea"/>
              <a:cs typeface="+mn-cs"/>
            </a:rPr>
            <a:t>○</a:t>
          </a:r>
          <a:r>
            <a:rPr lang="ja-JP" altLang="en-US" sz="1000" b="0" i="0" baseline="0">
              <a:solidFill>
                <a:sysClr val="windowText" lastClr="000000"/>
              </a:solidFill>
              <a:effectLst/>
              <a:latin typeface="+mn-lt"/>
              <a:ea typeface="+mn-ea"/>
              <a:cs typeface="+mn-cs"/>
            </a:rPr>
            <a:t>好事例の収集・発信</a:t>
          </a:r>
          <a:endParaRPr kumimoji="0" lang="ja-JP" altLang="en-US" sz="10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endParaRPr>
        </a:p>
      </xdr:txBody>
    </xdr:sp>
    <xdr:clientData/>
  </xdr:twoCellAnchor>
  <xdr:twoCellAnchor>
    <xdr:from>
      <xdr:col>1</xdr:col>
      <xdr:colOff>168088</xdr:colOff>
      <xdr:row>854</xdr:row>
      <xdr:rowOff>118908</xdr:rowOff>
    </xdr:from>
    <xdr:to>
      <xdr:col>3</xdr:col>
      <xdr:colOff>1028700</xdr:colOff>
      <xdr:row>859</xdr:row>
      <xdr:rowOff>142876</xdr:rowOff>
    </xdr:to>
    <xdr:sp macro="" textlink="">
      <xdr:nvSpPr>
        <xdr:cNvPr id="17" name="AutoShape 281">
          <a:extLst>
            <a:ext uri="{FF2B5EF4-FFF2-40B4-BE49-F238E27FC236}">
              <a16:creationId xmlns:a16="http://schemas.microsoft.com/office/drawing/2014/main" id="{00000000-0008-0000-0300-000011000000}"/>
            </a:ext>
          </a:extLst>
        </xdr:cNvPr>
        <xdr:cNvSpPr>
          <a:spLocks noChangeArrowheads="1"/>
        </xdr:cNvSpPr>
      </xdr:nvSpPr>
      <xdr:spPr>
        <a:xfrm>
          <a:off x="853888" y="196886358"/>
          <a:ext cx="3022787" cy="1166968"/>
        </a:xfrm>
        <a:prstGeom prst="wedgeRectCallout">
          <a:avLst>
            <a:gd name="adj1" fmla="val 19756"/>
            <a:gd name="adj2" fmla="val -56196"/>
          </a:avLst>
        </a:prstGeom>
        <a:solidFill>
          <a:srgbClr val="FFFF99"/>
        </a:solidFill>
        <a:ln w="9525">
          <a:solidFill>
            <a:srgbClr val="000000"/>
          </a:solidFill>
          <a:miter lim="800000"/>
        </a:ln>
      </xdr:spPr>
      <xdr:txBody>
        <a:bodyPr vertOverflow="clip" wrap="square" lIns="27432" tIns="18288" rIns="0" bIns="18288" anchor="t" upright="1"/>
        <a:lstStyle/>
        <a:p>
          <a:pPr algn="l" rtl="0">
            <a:lnSpc>
              <a:spcPts val="1100"/>
            </a:lnSpc>
            <a:defRPr sz="1000"/>
          </a:pPr>
          <a:endParaRPr lang="en-US" altLang="ja-JP" sz="9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lnSpc>
              <a:spcPts val="1100"/>
            </a:lnSpc>
            <a:defRPr sz="1000"/>
          </a:pPr>
          <a:endParaRPr lang="en-US" altLang="ja-JP" sz="9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lnSpc>
              <a:spcPts val="1100"/>
            </a:lnSpc>
            <a:defRPr sz="1000"/>
          </a:pP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内訳</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○授業料支援補助金　：</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15,582,180</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千円</a:t>
          </a:r>
          <a:endParaRPr lang="en-US" altLang="ja-JP" sz="9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○減免補助金・事務費：　　　</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22,618</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千円</a:t>
          </a:r>
          <a:endParaRPr lang="en-US" altLang="ja-JP" sz="9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lnSpc>
              <a:spcPts val="1100"/>
            </a:lnSpc>
            <a:defRPr sz="1000"/>
          </a:pPr>
          <a:endParaRPr lang="en-US" altLang="ja-JP" sz="9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lnSpc>
              <a:spcPts val="1100"/>
            </a:lnSpc>
            <a:defRPr sz="1000"/>
          </a:pPr>
          <a:endParaRPr lang="en-US" altLang="ja-JP" sz="900" b="0" i="0" u="none" strike="noStrike" baseline="0">
            <a:solidFill>
              <a:sysClr val="windowText" lastClr="000000"/>
            </a:solidFill>
            <a:latin typeface="ＭＳ Ｐゴシック" panose="020B0600070205080204" charset="-128"/>
            <a:ea typeface="ＭＳ Ｐゴシック" panose="020B0600070205080204" charset="-128"/>
          </a:endParaRPr>
        </a:p>
      </xdr:txBody>
    </xdr:sp>
    <xdr:clientData/>
  </xdr:twoCellAnchor>
  <xdr:twoCellAnchor>
    <xdr:from>
      <xdr:col>5</xdr:col>
      <xdr:colOff>1121834</xdr:colOff>
      <xdr:row>732</xdr:row>
      <xdr:rowOff>124460</xdr:rowOff>
    </xdr:from>
    <xdr:to>
      <xdr:col>5</xdr:col>
      <xdr:colOff>5181600</xdr:colOff>
      <xdr:row>739</xdr:row>
      <xdr:rowOff>55880</xdr:rowOff>
    </xdr:to>
    <xdr:sp macro="" textlink="">
      <xdr:nvSpPr>
        <xdr:cNvPr id="18" name="AutoShape 214">
          <a:extLst>
            <a:ext uri="{FF2B5EF4-FFF2-40B4-BE49-F238E27FC236}">
              <a16:creationId xmlns:a16="http://schemas.microsoft.com/office/drawing/2014/main" id="{00000000-0008-0000-0300-000012000000}"/>
            </a:ext>
          </a:extLst>
        </xdr:cNvPr>
        <xdr:cNvSpPr>
          <a:spLocks noChangeArrowheads="1"/>
        </xdr:cNvSpPr>
      </xdr:nvSpPr>
      <xdr:spPr>
        <a:xfrm>
          <a:off x="5293784" y="168726485"/>
          <a:ext cx="4059766" cy="1531620"/>
        </a:xfrm>
        <a:prstGeom prst="wedgeRectCallout">
          <a:avLst>
            <a:gd name="adj1" fmla="val -10930"/>
            <a:gd name="adj2" fmla="val -43015"/>
          </a:avLst>
        </a:prstGeom>
        <a:solidFill>
          <a:srgbClr val="FFFF99"/>
        </a:solidFill>
        <a:ln w="9525">
          <a:solidFill>
            <a:srgbClr val="000000"/>
          </a:solidFill>
          <a:miter lim="800000"/>
        </a:ln>
      </xdr:spPr>
      <xdr:txBody>
        <a:bodyPr vertOverflow="clip" wrap="square" lIns="27432" tIns="18288" rIns="0" bIns="0" anchor="t"/>
        <a:lstStyle/>
        <a:p>
          <a:pPr marL="0" marR="0" lvl="0" indent="0" algn="l" defTabSz="914400" rtl="0" eaLnBrk="1" fontAlgn="auto" latinLnBrk="0" hangingPunct="1">
            <a:lnSpc>
              <a:spcPts val="1100"/>
            </a:lnSpc>
            <a:spcBef>
              <a:spcPts val="0"/>
            </a:spcBef>
            <a:spcAft>
              <a:spcPts val="0"/>
            </a:spcAft>
            <a:buClrTx/>
            <a:buSzTx/>
            <a:buFontTx/>
            <a:buNone/>
            <a:defRPr sz="1000"/>
          </a:pP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editAs="oneCell">
    <xdr:from>
      <xdr:col>6</xdr:col>
      <xdr:colOff>145677</xdr:colOff>
      <xdr:row>0</xdr:row>
      <xdr:rowOff>324971</xdr:rowOff>
    </xdr:from>
    <xdr:to>
      <xdr:col>12</xdr:col>
      <xdr:colOff>187576</xdr:colOff>
      <xdr:row>13</xdr:row>
      <xdr:rowOff>145676</xdr:rowOff>
    </xdr:to>
    <xdr:sp macro="" textlink="">
      <xdr:nvSpPr>
        <xdr:cNvPr id="19" name="正方形/長方形 18">
          <a:extLst>
            <a:ext uri="{FF2B5EF4-FFF2-40B4-BE49-F238E27FC236}">
              <a16:creationId xmlns:a16="http://schemas.microsoft.com/office/drawing/2014/main" id="{00000000-0008-0000-0300-000013000000}"/>
            </a:ext>
          </a:extLst>
        </xdr:cNvPr>
        <xdr:cNvSpPr/>
      </xdr:nvSpPr>
      <xdr:spPr>
        <a:xfrm>
          <a:off x="9604002" y="324971"/>
          <a:ext cx="4442449" cy="3697380"/>
        </a:xfrm>
        <a:prstGeom prst="rect">
          <a:avLst/>
        </a:prstGeom>
        <a:solidFill>
          <a:srgbClr xmlns:mc="http://schemas.openxmlformats.org/markup-compatibility/2006" xmlns:a14="http://schemas.microsoft.com/office/drawing/2010/main" val="FFFF00" mc:Ignorable="a14" a14:legacySpreadsheetColorIndex="13"/>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27432" tIns="18288" rIns="0" bIns="0"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＜政調会資料の算額＞</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（反映するもの）</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　■課長内示</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　■課長後調整要求</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　■部長復活要求</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　■</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人件費</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部長トータル</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　</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（反映しないもの（記者発表時に反映するもの））</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　■部長</a:t>
          </a:r>
          <a:r>
            <a:rPr kumimoji="1" lang="ja-JP" altLang="ja-JP" sz="1100">
              <a:solidFill>
                <a:sysClr val="windowText" lastClr="000000"/>
              </a:solidFill>
              <a:effectLst/>
              <a:latin typeface="Meiryo UI" panose="020B0604030504040204" pitchFamily="50" charset="-128"/>
              <a:ea typeface="Meiryo UI" panose="020B0604030504040204" pitchFamily="50" charset="-128"/>
              <a:cs typeface="+mn-cs"/>
            </a:rPr>
            <a:t>後調整要求</a:t>
          </a:r>
          <a:endParaRPr kumimoji="1" lang="en-US" altLang="ja-JP" sz="1100">
            <a:solidFill>
              <a:sysClr val="windowText" lastClr="000000"/>
            </a:solidFill>
            <a:effectLst/>
            <a:latin typeface="Meiryo UI" panose="020B0604030504040204" pitchFamily="50" charset="-128"/>
            <a:ea typeface="Meiryo UI" panose="020B0604030504040204" pitchFamily="50" charset="-128"/>
            <a:cs typeface="+mn-cs"/>
          </a:endParaRPr>
        </a:p>
        <a:p>
          <a:pPr algn="l"/>
          <a:r>
            <a:rPr kumimoji="1" lang="ja-JP" altLang="en-US" sz="1100">
              <a:solidFill>
                <a:sysClr val="windowText" lastClr="000000"/>
              </a:solidFill>
              <a:effectLst/>
              <a:latin typeface="Meiryo UI" panose="020B0604030504040204" pitchFamily="50" charset="-128"/>
              <a:ea typeface="Meiryo UI" panose="020B0604030504040204" pitchFamily="50" charset="-128"/>
              <a:cs typeface="+mn-cs"/>
            </a:rPr>
            <a:t>　■知事復活要求</a:t>
          </a:r>
          <a:endParaRPr kumimoji="1" lang="en-US" altLang="ja-JP" sz="1100">
            <a:solidFill>
              <a:sysClr val="windowText" lastClr="000000"/>
            </a:solidFill>
            <a:effectLst/>
            <a:latin typeface="Meiryo UI" panose="020B0604030504040204" pitchFamily="50" charset="-128"/>
            <a:ea typeface="Meiryo UI" panose="020B0604030504040204" pitchFamily="50" charset="-128"/>
            <a:cs typeface="+mn-cs"/>
          </a:endParaRPr>
        </a:p>
        <a:p>
          <a:pPr algn="l"/>
          <a:r>
            <a:rPr kumimoji="1" lang="ja-JP" altLang="en-US" sz="1100">
              <a:solidFill>
                <a:sysClr val="windowText" lastClr="000000"/>
              </a:solidFill>
              <a:effectLst/>
              <a:latin typeface="Meiryo UI" panose="020B0604030504040204" pitchFamily="50" charset="-128"/>
              <a:ea typeface="Meiryo UI" panose="020B0604030504040204" pitchFamily="50" charset="-128"/>
              <a:cs typeface="+mn-cs"/>
            </a:rPr>
            <a:t>　■</a:t>
          </a:r>
          <a:r>
            <a:rPr kumimoji="1" lang="en-US" altLang="ja-JP" sz="1100">
              <a:solidFill>
                <a:sysClr val="windowText" lastClr="000000"/>
              </a:solidFill>
              <a:effectLst/>
              <a:latin typeface="Meiryo UI" panose="020B0604030504040204" pitchFamily="50" charset="-128"/>
              <a:ea typeface="Meiryo UI" panose="020B0604030504040204" pitchFamily="50" charset="-128"/>
              <a:cs typeface="+mn-cs"/>
            </a:rPr>
            <a:t>(</a:t>
          </a:r>
          <a:r>
            <a:rPr kumimoji="1" lang="ja-JP" altLang="en-US" sz="1100">
              <a:solidFill>
                <a:sysClr val="windowText" lastClr="000000"/>
              </a:solidFill>
              <a:effectLst/>
              <a:latin typeface="Meiryo UI" panose="020B0604030504040204" pitchFamily="50" charset="-128"/>
              <a:ea typeface="Meiryo UI" panose="020B0604030504040204" pitchFamily="50" charset="-128"/>
              <a:cs typeface="+mn-cs"/>
            </a:rPr>
            <a:t>人件費</a:t>
          </a:r>
          <a:r>
            <a:rPr kumimoji="1" lang="en-US" altLang="ja-JP" sz="1100">
              <a:solidFill>
                <a:sysClr val="windowText" lastClr="000000"/>
              </a:solidFill>
              <a:effectLst/>
              <a:latin typeface="Meiryo UI" panose="020B0604030504040204" pitchFamily="50" charset="-128"/>
              <a:ea typeface="Meiryo UI" panose="020B0604030504040204" pitchFamily="50" charset="-128"/>
              <a:cs typeface="+mn-cs"/>
            </a:rPr>
            <a:t>)</a:t>
          </a:r>
          <a:r>
            <a:rPr kumimoji="1" lang="ja-JP" altLang="en-US" sz="1100">
              <a:solidFill>
                <a:sysClr val="windowText" lastClr="000000"/>
              </a:solidFill>
              <a:effectLst/>
              <a:latin typeface="Meiryo UI" panose="020B0604030504040204" pitchFamily="50" charset="-128"/>
              <a:ea typeface="Meiryo UI" panose="020B0604030504040204" pitchFamily="50" charset="-128"/>
              <a:cs typeface="+mn-cs"/>
            </a:rPr>
            <a:t>最終トータル</a:t>
          </a:r>
          <a:endParaRPr kumimoji="1" lang="en-US" altLang="ja-JP" sz="1100">
            <a:solidFill>
              <a:sysClr val="windowText" lastClr="000000"/>
            </a:solidFill>
            <a:effectLst/>
            <a:latin typeface="Meiryo UI" panose="020B0604030504040204" pitchFamily="50" charset="-128"/>
            <a:ea typeface="Meiryo UI" panose="020B0604030504040204" pitchFamily="50" charset="-128"/>
            <a:cs typeface="+mn-cs"/>
          </a:endParaRPr>
        </a:p>
        <a:p>
          <a:pPr algn="l"/>
          <a:r>
            <a:rPr kumimoji="1" lang="ja-JP" altLang="en-US" sz="1100">
              <a:solidFill>
                <a:sysClr val="windowText" lastClr="000000"/>
              </a:solidFill>
              <a:effectLst/>
              <a:latin typeface="Meiryo UI" panose="020B0604030504040204" pitchFamily="50" charset="-128"/>
              <a:ea typeface="Meiryo UI" panose="020B0604030504040204" pitchFamily="50" charset="-128"/>
              <a:cs typeface="+mn-cs"/>
            </a:rPr>
            <a:t>　■前年度予算は最終予算</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5</xdr:col>
      <xdr:colOff>990600</xdr:colOff>
      <xdr:row>13</xdr:row>
      <xdr:rowOff>80749</xdr:rowOff>
    </xdr:from>
    <xdr:to>
      <xdr:col>5</xdr:col>
      <xdr:colOff>5100593</xdr:colOff>
      <xdr:row>18</xdr:row>
      <xdr:rowOff>74020</xdr:rowOff>
    </xdr:to>
    <xdr:sp macro="" textlink="">
      <xdr:nvSpPr>
        <xdr:cNvPr id="20" name="AutoShape 287">
          <a:extLst>
            <a:ext uri="{FF2B5EF4-FFF2-40B4-BE49-F238E27FC236}">
              <a16:creationId xmlns:a16="http://schemas.microsoft.com/office/drawing/2014/main" id="{00000000-0008-0000-0300-000014000000}"/>
            </a:ext>
          </a:extLst>
        </xdr:cNvPr>
        <xdr:cNvSpPr>
          <a:spLocks noChangeArrowheads="1"/>
        </xdr:cNvSpPr>
      </xdr:nvSpPr>
      <xdr:spPr>
        <a:xfrm>
          <a:off x="5162550" y="3957424"/>
          <a:ext cx="4109993" cy="1136271"/>
        </a:xfrm>
        <a:prstGeom prst="wedgeRectCallout">
          <a:avLst>
            <a:gd name="adj1" fmla="val -4181"/>
            <a:gd name="adj2" fmla="val 20644"/>
          </a:avLst>
        </a:prstGeom>
        <a:solidFill>
          <a:srgbClr val="FFFF99"/>
        </a:solidFill>
        <a:ln w="9525">
          <a:solidFill>
            <a:srgbClr val="000000"/>
          </a:solidFill>
          <a:miter lim="800000"/>
        </a:ln>
      </xdr:spPr>
      <xdr:txBody>
        <a:bodyPr vertOverflow="clip" wrap="square" lIns="27432" tIns="18288" rIns="0" bIns="0" anchor="t" upright="1"/>
        <a:lstStyle/>
        <a:p>
          <a:pPr algn="l" rtl="0">
            <a:lnSpc>
              <a:spcPts val="1200"/>
            </a:lnSpc>
            <a:defRPr sz="1000"/>
          </a:pPr>
          <a:r>
            <a:rPr lang="ja-JP" altLang="en-US" sz="1000" b="0" i="0" u="none" strike="noStrike" baseline="0">
              <a:solidFill>
                <a:sysClr val="windowText" lastClr="000000"/>
              </a:solidFill>
              <a:latin typeface="ＭＳ Ｐゴシック" panose="020B0600070205080204" charset="-128"/>
              <a:ea typeface="+mn-ea"/>
            </a:rPr>
            <a:t>○実施教科</a:t>
          </a:r>
        </a:p>
        <a:p>
          <a:pPr algn="l" rtl="0">
            <a:lnSpc>
              <a:spcPts val="1200"/>
            </a:lnSpc>
            <a:defRPr sz="1000"/>
          </a:pPr>
          <a:r>
            <a:rPr lang="ja-JP" altLang="en-US" sz="1000" b="0" i="0" u="none" strike="noStrike" baseline="0">
              <a:solidFill>
                <a:sysClr val="windowText" lastClr="000000"/>
              </a:solidFill>
              <a:latin typeface="ＭＳ Ｐゴシック" panose="020B0600070205080204" charset="-128"/>
              <a:ea typeface="+mn-ea"/>
            </a:rPr>
            <a:t>　　小５：国・算・理及び教科横断型問題、アンケート</a:t>
          </a:r>
        </a:p>
        <a:p>
          <a:pPr algn="l" rtl="0">
            <a:lnSpc>
              <a:spcPts val="1200"/>
            </a:lnSpc>
            <a:defRPr sz="1000"/>
          </a:pPr>
          <a:r>
            <a:rPr lang="ja-JP" altLang="en-US" sz="1000" b="0" i="0" u="none" strike="noStrike" baseline="0">
              <a:solidFill>
                <a:sysClr val="windowText" lastClr="000000"/>
              </a:solidFill>
              <a:latin typeface="ＭＳ Ｐゴシック" panose="020B0600070205080204" charset="-128"/>
              <a:ea typeface="+mn-ea"/>
            </a:rPr>
            <a:t>　　小６：理</a:t>
          </a:r>
          <a:r>
            <a:rPr lang="en-US" altLang="ja-JP" sz="1000" b="0" i="0" u="none" strike="noStrike" baseline="0">
              <a:solidFill>
                <a:sysClr val="windowText" lastClr="000000"/>
              </a:solidFill>
              <a:latin typeface="ＭＳ Ｐゴシック" panose="020B0600070205080204" charset="-128"/>
              <a:ea typeface="+mn-ea"/>
            </a:rPr>
            <a:t>(※</a:t>
          </a:r>
          <a:r>
            <a:rPr lang="ja-JP" altLang="en-US" sz="1000" b="0" i="0" u="none" strike="noStrike" baseline="0">
              <a:solidFill>
                <a:sysClr val="windowText" lastClr="000000"/>
              </a:solidFill>
              <a:latin typeface="ＭＳ Ｐゴシック" panose="020B0600070205080204" charset="-128"/>
              <a:ea typeface="+mn-ea"/>
            </a:rPr>
            <a:t>）及び教科横断型問題、アンケート</a:t>
          </a:r>
        </a:p>
        <a:p>
          <a:pPr algn="l" rtl="0">
            <a:lnSpc>
              <a:spcPts val="1200"/>
            </a:lnSpc>
            <a:defRPr sz="1000"/>
          </a:pPr>
          <a:r>
            <a:rPr lang="ja-JP" altLang="en-US" sz="1000" b="0" i="0" u="none" strike="noStrike" baseline="0">
              <a:solidFill>
                <a:sysClr val="windowText" lastClr="000000"/>
              </a:solidFill>
              <a:latin typeface="ＭＳ Ｐゴシック" panose="020B0600070205080204" charset="-128"/>
              <a:ea typeface="+mn-ea"/>
            </a:rPr>
            <a:t>　　　　　（</a:t>
          </a:r>
          <a:r>
            <a:rPr lang="en-US" altLang="ja-JP" sz="1000" b="0" i="0" u="none" strike="noStrike" baseline="0">
              <a:solidFill>
                <a:sysClr val="windowText" lastClr="000000"/>
              </a:solidFill>
              <a:latin typeface="ＭＳ Ｐゴシック" panose="020B0600070205080204" charset="-128"/>
              <a:ea typeface="+mn-ea"/>
            </a:rPr>
            <a:t>※</a:t>
          </a:r>
          <a:r>
            <a:rPr lang="ja-JP" altLang="en-US" sz="1000" b="0" i="0" u="none" strike="noStrike" baseline="0">
              <a:solidFill>
                <a:sysClr val="windowText" lastClr="000000"/>
              </a:solidFill>
              <a:latin typeface="ＭＳ Ｐゴシック" panose="020B0600070205080204" charset="-128"/>
              <a:ea typeface="+mn-ea"/>
            </a:rPr>
            <a:t>全国学力テストで実施する場合を除く）</a:t>
          </a:r>
        </a:p>
        <a:p>
          <a:pPr algn="l" rtl="0">
            <a:lnSpc>
              <a:spcPts val="1200"/>
            </a:lnSpc>
            <a:defRPr sz="1000"/>
          </a:pPr>
          <a:r>
            <a:rPr lang="ja-JP" altLang="en-US" sz="1000" b="0" i="0" u="none" strike="noStrike" baseline="0">
              <a:solidFill>
                <a:sysClr val="windowText" lastClr="000000"/>
              </a:solidFill>
              <a:latin typeface="ＭＳ Ｐゴシック" panose="020B0600070205080204" charset="-128"/>
              <a:ea typeface="+mn-ea"/>
            </a:rPr>
            <a:t>○実施期間</a:t>
          </a:r>
        </a:p>
        <a:p>
          <a:pPr algn="l" rtl="0">
            <a:lnSpc>
              <a:spcPts val="1200"/>
            </a:lnSpc>
            <a:defRPr sz="1000"/>
          </a:pPr>
          <a:r>
            <a:rPr lang="ja-JP" altLang="en-US" sz="1000" b="0" i="0" u="none" strike="noStrike" baseline="0">
              <a:solidFill>
                <a:sysClr val="windowText" lastClr="000000"/>
              </a:solidFill>
              <a:latin typeface="ＭＳ Ｐゴシック" panose="020B0600070205080204" charset="-128"/>
              <a:ea typeface="+mn-ea"/>
            </a:rPr>
            <a:t>   </a:t>
          </a:r>
          <a:r>
            <a:rPr lang="en-US" altLang="ja-JP" sz="1000" b="0" i="0" u="none" strike="noStrike" baseline="0">
              <a:solidFill>
                <a:sysClr val="windowText" lastClr="000000"/>
              </a:solidFill>
              <a:latin typeface="ＭＳ Ｐゴシック" panose="020B0600070205080204" charset="-128"/>
              <a:ea typeface="+mn-ea"/>
            </a:rPr>
            <a:t>R</a:t>
          </a:r>
          <a:r>
            <a:rPr lang="ja-JP" altLang="en-US" sz="1000" b="0" i="0" u="none" strike="noStrike" baseline="0">
              <a:solidFill>
                <a:sysClr val="windowText" lastClr="000000"/>
              </a:solidFill>
              <a:latin typeface="ＭＳ Ｐゴシック" panose="020B0600070205080204" charset="-128"/>
              <a:ea typeface="+mn-ea"/>
            </a:rPr>
            <a:t>５年４月</a:t>
          </a:r>
          <a:r>
            <a:rPr lang="en-US" altLang="ja-JP" sz="1000" b="0" i="0" u="none" strike="noStrike" baseline="0">
              <a:solidFill>
                <a:sysClr val="windowText" lastClr="000000"/>
              </a:solidFill>
              <a:latin typeface="ＭＳ Ｐゴシック" panose="020B0600070205080204" charset="-128"/>
              <a:ea typeface="+mn-ea"/>
            </a:rPr>
            <a:t>17</a:t>
          </a:r>
          <a:r>
            <a:rPr lang="ja-JP" altLang="en-US" sz="1000" b="0" i="0" u="none" strike="noStrike" baseline="0">
              <a:solidFill>
                <a:sysClr val="windowText" lastClr="000000"/>
              </a:solidFill>
              <a:latin typeface="ＭＳ Ｐゴシック" panose="020B0600070205080204" charset="-128"/>
              <a:ea typeface="+mn-ea"/>
            </a:rPr>
            <a:t>日～</a:t>
          </a:r>
          <a:r>
            <a:rPr lang="en-US" altLang="ja-JP" sz="1000" b="0" i="0" u="none" strike="noStrike" baseline="0">
              <a:solidFill>
                <a:sysClr val="windowText" lastClr="000000"/>
              </a:solidFill>
              <a:latin typeface="ＭＳ Ｐゴシック" panose="020B0600070205080204" charset="-128"/>
              <a:ea typeface="+mn-ea"/>
            </a:rPr>
            <a:t>25</a:t>
          </a:r>
          <a:r>
            <a:rPr lang="ja-JP" altLang="en-US" sz="1000" b="0" i="0" u="none" strike="noStrike" baseline="0">
              <a:solidFill>
                <a:sysClr val="windowText" lastClr="000000"/>
              </a:solidFill>
              <a:latin typeface="ＭＳ Ｐゴシック" panose="020B0600070205080204" charset="-128"/>
              <a:ea typeface="+mn-ea"/>
            </a:rPr>
            <a:t>日（全国学力テスト</a:t>
          </a:r>
          <a:r>
            <a:rPr lang="en-US" altLang="ja-JP" sz="1000" b="0" i="0" u="none" strike="noStrike" baseline="0">
              <a:solidFill>
                <a:sysClr val="windowText" lastClr="000000"/>
              </a:solidFill>
              <a:latin typeface="ＭＳ Ｐゴシック" panose="020B0600070205080204" charset="-128"/>
              <a:ea typeface="+mn-ea"/>
            </a:rPr>
            <a:t>(4/18</a:t>
          </a:r>
          <a:r>
            <a:rPr lang="ja-JP" altLang="en-US" sz="1000" b="0" i="0" u="none" strike="noStrike" baseline="0">
              <a:solidFill>
                <a:sysClr val="windowText" lastClr="000000"/>
              </a:solidFill>
              <a:latin typeface="ＭＳ Ｐゴシック" panose="020B0600070205080204" charset="-128"/>
              <a:ea typeface="+mn-ea"/>
            </a:rPr>
            <a:t>）と同じ時期）</a:t>
          </a:r>
        </a:p>
      </xdr:txBody>
    </xdr:sp>
    <xdr:clientData/>
  </xdr:twoCellAnchor>
  <xdr:twoCellAnchor>
    <xdr:from>
      <xdr:col>1</xdr:col>
      <xdr:colOff>266700</xdr:colOff>
      <xdr:row>914</xdr:row>
      <xdr:rowOff>98425</xdr:rowOff>
    </xdr:from>
    <xdr:to>
      <xdr:col>3</xdr:col>
      <xdr:colOff>804582</xdr:colOff>
      <xdr:row>917</xdr:row>
      <xdr:rowOff>0</xdr:rowOff>
    </xdr:to>
    <xdr:sp macro="" textlink="">
      <xdr:nvSpPr>
        <xdr:cNvPr id="21" name="AutoShape 281">
          <a:extLst>
            <a:ext uri="{FF2B5EF4-FFF2-40B4-BE49-F238E27FC236}">
              <a16:creationId xmlns:a16="http://schemas.microsoft.com/office/drawing/2014/main" id="{00000000-0008-0000-0300-000015000000}"/>
            </a:ext>
          </a:extLst>
        </xdr:cNvPr>
        <xdr:cNvSpPr>
          <a:spLocks noChangeArrowheads="1"/>
        </xdr:cNvSpPr>
      </xdr:nvSpPr>
      <xdr:spPr>
        <a:xfrm>
          <a:off x="952500" y="210581875"/>
          <a:ext cx="2700057" cy="587375"/>
        </a:xfrm>
        <a:prstGeom prst="wedgeRectCallout">
          <a:avLst>
            <a:gd name="adj1" fmla="val -24555"/>
            <a:gd name="adj2" fmla="val -104428"/>
          </a:avLst>
        </a:prstGeom>
        <a:solidFill>
          <a:srgbClr val="FFFF99"/>
        </a:solidFill>
        <a:ln w="9525">
          <a:solidFill>
            <a:srgbClr val="000000"/>
          </a:solidFill>
          <a:miter lim="800000"/>
        </a:ln>
      </xdr:spPr>
      <xdr:txBody>
        <a:bodyPr vertOverflow="clip" wrap="square" lIns="27432" tIns="18288" rIns="0" bIns="18288" anchor="ctr" upright="1"/>
        <a:lstStyle/>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授業料等減免補助金　：</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5,274,272</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千円</a:t>
          </a:r>
          <a:endParaRPr lang="en-US" altLang="ja-JP" sz="9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事務費  ：    </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23,360</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千円</a:t>
          </a:r>
        </a:p>
        <a:p>
          <a:pPr algn="l" rtl="0">
            <a:lnSpc>
              <a:spcPts val="1100"/>
            </a:lnSpc>
            <a:defRPr sz="1000"/>
          </a:pPr>
          <a:endParaRPr lang="ja-JP" altLang="en-US">
            <a:solidFill>
              <a:sysClr val="windowText" lastClr="000000"/>
            </a:solidFill>
          </a:endParaRPr>
        </a:p>
      </xdr:txBody>
    </xdr:sp>
    <xdr:clientData/>
  </xdr:twoCellAnchor>
  <xdr:twoCellAnchor>
    <xdr:from>
      <xdr:col>5</xdr:col>
      <xdr:colOff>172508</xdr:colOff>
      <xdr:row>449</xdr:row>
      <xdr:rowOff>58769</xdr:rowOff>
    </xdr:from>
    <xdr:to>
      <xdr:col>5</xdr:col>
      <xdr:colOff>5020733</xdr:colOff>
      <xdr:row>453</xdr:row>
      <xdr:rowOff>148167</xdr:rowOff>
    </xdr:to>
    <xdr:sp macro="" textlink="">
      <xdr:nvSpPr>
        <xdr:cNvPr id="22" name="AutoShape 227">
          <a:extLst>
            <a:ext uri="{FF2B5EF4-FFF2-40B4-BE49-F238E27FC236}">
              <a16:creationId xmlns:a16="http://schemas.microsoft.com/office/drawing/2014/main" id="{00000000-0008-0000-0300-000016000000}"/>
            </a:ext>
          </a:extLst>
        </xdr:cNvPr>
        <xdr:cNvSpPr>
          <a:spLocks noChangeArrowheads="1"/>
        </xdr:cNvSpPr>
      </xdr:nvSpPr>
      <xdr:spPr>
        <a:xfrm>
          <a:off x="4344458" y="103843169"/>
          <a:ext cx="4848225" cy="1003798"/>
        </a:xfrm>
        <a:prstGeom prst="wedgeRectCallout">
          <a:avLst>
            <a:gd name="adj1" fmla="val -16037"/>
            <a:gd name="adj2" fmla="val -35726"/>
          </a:avLst>
        </a:prstGeom>
        <a:solidFill>
          <a:srgbClr val="FFFF99"/>
        </a:solidFill>
        <a:ln w="9525">
          <a:solidFill>
            <a:srgbClr val="000000"/>
          </a:solidFill>
          <a:miter lim="800000"/>
        </a:ln>
      </xdr:spPr>
      <xdr:txBody>
        <a:bodyPr vertOverflow="clip" wrap="square" lIns="27432" tIns="18288" rIns="0" bIns="0" anchor="t"/>
        <a:lstStyle/>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○雇用人数：Ｒ５年度は計７名（将来的には１５名を予定）</a:t>
          </a:r>
          <a:endParaRPr lang="en-US" altLang="ja-JP" sz="9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○指導員：Ｒ５年度は３名（将来的には必要に応じて指導員を</a:t>
          </a:r>
          <a:r>
            <a:rPr lang="ja-JP" altLang="en-US" sz="900" b="1" i="0" u="none" strike="noStrike" baseline="0">
              <a:solidFill>
                <a:sysClr val="windowText" lastClr="000000"/>
              </a:solidFill>
              <a:latin typeface="ＭＳ Ｐゴシック" panose="020B0600070205080204" charset="-128"/>
              <a:ea typeface="ＭＳ Ｐゴシック" panose="020B0600070205080204" charset="-128"/>
            </a:rPr>
            <a:t>増員</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予定）</a:t>
          </a:r>
          <a:endParaRPr lang="en-US" altLang="ja-JP" sz="9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defRPr sz="1000"/>
          </a:pPr>
          <a:r>
            <a:rPr lang="ja-JP" altLang="en-US" sz="900" b="0" i="0" u="none" strike="noStrike" baseline="0">
              <a:solidFill>
                <a:schemeClr val="tx1"/>
              </a:solidFill>
              <a:latin typeface="ＭＳ Ｐゴシック" panose="020B0600070205080204" charset="-128"/>
              <a:ea typeface="ＭＳ Ｐゴシック" panose="020B0600070205080204" charset="-128"/>
            </a:rPr>
            <a:t>○福祉部ハートフルオフィス</a:t>
          </a:r>
          <a:endParaRPr lang="en-US" altLang="ja-JP" sz="900" b="0" i="0" u="none" strike="noStrike" baseline="0">
            <a:solidFill>
              <a:schemeClr val="tx1"/>
            </a:solidFill>
            <a:latin typeface="ＭＳ Ｐゴシック" panose="020B0600070205080204" charset="-128"/>
            <a:ea typeface="ＭＳ Ｐゴシック" panose="020B0600070205080204" charset="-128"/>
          </a:endParaRPr>
        </a:p>
        <a:p>
          <a:pPr algn="l" rtl="0">
            <a:defRPr sz="1000"/>
          </a:pPr>
          <a:r>
            <a:rPr lang="ja-JP" altLang="en-US" sz="900" b="0" i="0" u="none" strike="noStrike" baseline="0">
              <a:solidFill>
                <a:schemeClr val="tx1"/>
              </a:solidFill>
              <a:latin typeface="ＭＳ Ｐゴシック" panose="020B0600070205080204" charset="-128"/>
              <a:ea typeface="ＭＳ Ｐゴシック" panose="020B0600070205080204" charset="-128"/>
            </a:rPr>
            <a:t>　・Ｒ５は３７名を予定（指導員７名）</a:t>
          </a:r>
          <a:endParaRPr lang="en-US" altLang="ja-JP" sz="900" b="0" i="0" u="none" strike="noStrike" baseline="0">
            <a:solidFill>
              <a:schemeClr val="tx1"/>
            </a:solidFill>
            <a:latin typeface="ＭＳ Ｐゴシック" panose="020B0600070205080204" charset="-128"/>
            <a:ea typeface="ＭＳ Ｐゴシック" panose="020B0600070205080204" charset="-128"/>
          </a:endParaRPr>
        </a:p>
        <a:p>
          <a:pPr algn="l" rtl="0">
            <a:defRPr sz="1000"/>
          </a:pPr>
          <a:r>
            <a:rPr lang="ja-JP" altLang="en-US" sz="900" b="0" i="0" u="none" strike="noStrike" baseline="0">
              <a:solidFill>
                <a:schemeClr val="tx1"/>
              </a:solidFill>
              <a:latin typeface="ＭＳ Ｐゴシック" panose="020B0600070205080204" charset="-128"/>
              <a:ea typeface="ＭＳ Ｐゴシック" panose="020B0600070205080204" charset="-128"/>
            </a:rPr>
            <a:t>　・対象者は「知的障がいのある者（府内居住者）」、雇用期間は約３年（２年７か月）</a:t>
          </a:r>
          <a:endParaRPr lang="ja-JP" altLang="en-US">
            <a:solidFill>
              <a:schemeClr val="tx1"/>
            </a:solidFill>
          </a:endParaRPr>
        </a:p>
      </xdr:txBody>
    </xdr:sp>
    <xdr:clientData/>
  </xdr:twoCellAnchor>
  <xdr:twoCellAnchor>
    <xdr:from>
      <xdr:col>5</xdr:col>
      <xdr:colOff>266700</xdr:colOff>
      <xdr:row>748</xdr:row>
      <xdr:rowOff>0</xdr:rowOff>
    </xdr:from>
    <xdr:to>
      <xdr:col>5</xdr:col>
      <xdr:colOff>5182235</xdr:colOff>
      <xdr:row>753</xdr:row>
      <xdr:rowOff>132080</xdr:rowOff>
    </xdr:to>
    <xdr:sp macro="" textlink="">
      <xdr:nvSpPr>
        <xdr:cNvPr id="23" name="AutoShape 214">
          <a:extLst>
            <a:ext uri="{FF2B5EF4-FFF2-40B4-BE49-F238E27FC236}">
              <a16:creationId xmlns:a16="http://schemas.microsoft.com/office/drawing/2014/main" id="{00000000-0008-0000-0300-000017000000}"/>
            </a:ext>
          </a:extLst>
        </xdr:cNvPr>
        <xdr:cNvSpPr>
          <a:spLocks noChangeArrowheads="1"/>
        </xdr:cNvSpPr>
      </xdr:nvSpPr>
      <xdr:spPr>
        <a:xfrm>
          <a:off x="4438650" y="172259625"/>
          <a:ext cx="4915535" cy="1275080"/>
        </a:xfrm>
        <a:prstGeom prst="wedgeRectCallout">
          <a:avLst>
            <a:gd name="adj1" fmla="val -10930"/>
            <a:gd name="adj2" fmla="val -43015"/>
          </a:avLst>
        </a:prstGeom>
        <a:solidFill>
          <a:srgbClr val="FFFF99"/>
        </a:solidFill>
        <a:ln w="9525">
          <a:solidFill>
            <a:srgbClr val="000000"/>
          </a:solidFill>
          <a:miter lim="800000"/>
        </a:ln>
      </xdr:spPr>
      <xdr:txBody>
        <a:bodyPr vertOverflow="clip" wrap="square" lIns="27432" tIns="18288" rIns="0" bIns="0" anchor="t"/>
        <a:lstStyle/>
        <a:p>
          <a:pPr marL="0" marR="0" lvl="0" indent="0" algn="l" defTabSz="914400" rtl="0" eaLnBrk="1" fontAlgn="auto" latinLnBrk="0" hangingPunct="1">
            <a:lnSpc>
              <a:spcPts val="1100"/>
            </a:lnSpc>
            <a:spcBef>
              <a:spcPts val="0"/>
            </a:spcBef>
            <a:spcAft>
              <a:spcPts val="0"/>
            </a:spcAft>
            <a:buClrTx/>
            <a:buSzTx/>
            <a:buFontTx/>
            <a:buNone/>
            <a:defRPr sz="1000"/>
          </a:pP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5</xdr:col>
      <xdr:colOff>142875</xdr:colOff>
      <xdr:row>894</xdr:row>
      <xdr:rowOff>209550</xdr:rowOff>
    </xdr:from>
    <xdr:to>
      <xdr:col>5</xdr:col>
      <xdr:colOff>5020310</xdr:colOff>
      <xdr:row>896</xdr:row>
      <xdr:rowOff>200025</xdr:rowOff>
    </xdr:to>
    <xdr:sp macro="" textlink="">
      <xdr:nvSpPr>
        <xdr:cNvPr id="24" name="正方形/長方形 122">
          <a:extLst>
            <a:ext uri="{FF2B5EF4-FFF2-40B4-BE49-F238E27FC236}">
              <a16:creationId xmlns:a16="http://schemas.microsoft.com/office/drawing/2014/main" id="{00000000-0008-0000-0300-000018000000}"/>
            </a:ext>
          </a:extLst>
        </xdr:cNvPr>
        <xdr:cNvSpPr/>
      </xdr:nvSpPr>
      <xdr:spPr>
        <a:xfrm>
          <a:off x="4314825" y="206121000"/>
          <a:ext cx="4877435" cy="447675"/>
        </a:xfrm>
        <a:prstGeom prst="rect">
          <a:avLst/>
        </a:prstGeom>
        <a:solidFill>
          <a:srgbClr val="FFFF99"/>
        </a:solidFill>
        <a:ln w="9525" cap="flat" cmpd="sng" algn="ctr">
          <a:solidFill>
            <a:srgbClr val="000000"/>
          </a:solidFill>
          <a:prstDash val="solid"/>
          <a:round/>
          <a:headEnd type="none" w="med" len="med"/>
          <a:tailEnd type="none" w="med" len="med"/>
        </a:ln>
        <a:effectLst/>
      </xdr:spPr>
      <xdr:txBody>
        <a:bodyPr vertOverflow="clip" horzOverflow="clip" wrap="square" lIns="27432" tIns="18288" rIns="0" bIns="0" rtlCol="0" anchor="t"/>
        <a:lstStyle>
          <a:defPPr>
            <a:defRPr lang="ja-JP"/>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r>
            <a:rPr kumimoji="1" lang="ja-JP" altLang="en-US" sz="1100">
              <a:solidFill>
                <a:sysClr val="windowText" lastClr="000000"/>
              </a:solidFill>
            </a:rPr>
            <a:t>○３～５歳児　１号認定　３５，２１９人（見込み）　　</a:t>
          </a:r>
        </a:p>
      </xdr:txBody>
    </xdr:sp>
    <xdr:clientData/>
  </xdr:twoCellAnchor>
  <xdr:twoCellAnchor>
    <xdr:from>
      <xdr:col>5</xdr:col>
      <xdr:colOff>190500</xdr:colOff>
      <xdr:row>904</xdr:row>
      <xdr:rowOff>57150</xdr:rowOff>
    </xdr:from>
    <xdr:to>
      <xdr:col>5</xdr:col>
      <xdr:colOff>5067300</xdr:colOff>
      <xdr:row>909</xdr:row>
      <xdr:rowOff>142875</xdr:rowOff>
    </xdr:to>
    <xdr:sp macro="" textlink="">
      <xdr:nvSpPr>
        <xdr:cNvPr id="25" name="正方形/長方形 16">
          <a:extLst>
            <a:ext uri="{FF2B5EF4-FFF2-40B4-BE49-F238E27FC236}">
              <a16:creationId xmlns:a16="http://schemas.microsoft.com/office/drawing/2014/main" id="{00000000-0008-0000-0300-000019000000}"/>
            </a:ext>
          </a:extLst>
        </xdr:cNvPr>
        <xdr:cNvSpPr/>
      </xdr:nvSpPr>
      <xdr:spPr>
        <a:xfrm>
          <a:off x="4362450" y="208254600"/>
          <a:ext cx="4876800" cy="1228725"/>
        </a:xfrm>
        <a:prstGeom prst="rect">
          <a:avLst/>
        </a:prstGeom>
        <a:solidFill>
          <a:srgbClr val="FFFF99"/>
        </a:solidFill>
        <a:ln w="9525" cap="flat" cmpd="sng" algn="ctr">
          <a:solidFill>
            <a:srgbClr val="000000"/>
          </a:solidFill>
          <a:prstDash val="solid"/>
          <a:round/>
          <a:headEnd type="none" w="med" len="med"/>
          <a:tailEnd type="none" w="med" len="med"/>
        </a:ln>
        <a:effectLst/>
      </xdr:spPr>
      <xdr:txBody>
        <a:bodyPr vertOverflow="clip" horzOverflow="clip" wrap="square" lIns="27432" tIns="18288" rIns="0" bIns="0" rtlCol="0" anchor="t"/>
        <a:lstStyle>
          <a:defPPr>
            <a:defRPr lang="ja-JP"/>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r>
            <a:rPr kumimoji="1" lang="ja-JP" altLang="en-US" sz="1100">
              <a:solidFill>
                <a:sysClr val="windowText" lastClr="000000"/>
              </a:solidFill>
            </a:rPr>
            <a:t>○子育て支援施設等利用給付費負担金　２，９８９，６９１千円</a:t>
          </a:r>
          <a:endParaRPr kumimoji="1" lang="en-US" altLang="ja-JP" sz="1100">
            <a:solidFill>
              <a:sysClr val="windowText" lastClr="000000"/>
            </a:solidFill>
          </a:endParaRPr>
        </a:p>
        <a:p>
          <a:pPr algn="l"/>
          <a:r>
            <a:rPr kumimoji="1" lang="ja-JP" altLang="en-US" sz="1100">
              <a:solidFill>
                <a:sysClr val="windowText" lastClr="000000"/>
              </a:solidFill>
            </a:rPr>
            <a:t>　　３～５歳児　  ３５，６４０人（見込み）</a:t>
          </a:r>
          <a:endParaRPr kumimoji="1" lang="en-US" altLang="ja-JP" sz="1100">
            <a:solidFill>
              <a:sysClr val="windowText" lastClr="000000"/>
            </a:solidFill>
          </a:endParaRPr>
        </a:p>
        <a:p>
          <a:pPr algn="l"/>
          <a:r>
            <a:rPr kumimoji="1" lang="ja-JP" altLang="en-US" sz="1100">
              <a:solidFill>
                <a:sysClr val="windowText" lastClr="000000"/>
              </a:solidFill>
            </a:rPr>
            <a:t>　　預かり保育　１６，９３５人（見込み）</a:t>
          </a:r>
        </a:p>
        <a:p>
          <a:pPr algn="l"/>
          <a:r>
            <a:rPr kumimoji="1" lang="ja-JP" altLang="en-US" sz="1100">
              <a:solidFill>
                <a:sysClr val="windowText" lastClr="000000"/>
              </a:solidFill>
            </a:rPr>
            <a:t>　　（※預かり保育は認定こども園に係る１号認定園児を含む。）</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○実費徴収に係る補足給付事業　７８，３０４千円（６，０１０人（見込み））</a:t>
          </a:r>
          <a:endParaRPr kumimoji="1" lang="en-US" altLang="ja-JP" sz="1100">
            <a:solidFill>
              <a:sysClr val="windowText" lastClr="000000"/>
            </a:solidFill>
          </a:endParaRPr>
        </a:p>
      </xdr:txBody>
    </xdr:sp>
    <xdr:clientData/>
  </xdr:twoCellAnchor>
  <xdr:twoCellAnchor>
    <xdr:from>
      <xdr:col>5</xdr:col>
      <xdr:colOff>1873126</xdr:colOff>
      <xdr:row>51</xdr:row>
      <xdr:rowOff>40215</xdr:rowOff>
    </xdr:from>
    <xdr:to>
      <xdr:col>5</xdr:col>
      <xdr:colOff>5085292</xdr:colOff>
      <xdr:row>56</xdr:row>
      <xdr:rowOff>31750</xdr:rowOff>
    </xdr:to>
    <xdr:sp macro="" textlink="">
      <xdr:nvSpPr>
        <xdr:cNvPr id="26" name="AutoShape 287">
          <a:extLst>
            <a:ext uri="{FF2B5EF4-FFF2-40B4-BE49-F238E27FC236}">
              <a16:creationId xmlns:a16="http://schemas.microsoft.com/office/drawing/2014/main" id="{00000000-0008-0000-0300-00001A000000}"/>
            </a:ext>
          </a:extLst>
        </xdr:cNvPr>
        <xdr:cNvSpPr>
          <a:spLocks noChangeArrowheads="1"/>
        </xdr:cNvSpPr>
      </xdr:nvSpPr>
      <xdr:spPr bwMode="auto">
        <a:xfrm>
          <a:off x="6045076" y="12603690"/>
          <a:ext cx="3212166" cy="1134535"/>
        </a:xfrm>
        <a:prstGeom prst="wedgeRectCallout">
          <a:avLst>
            <a:gd name="adj1" fmla="val -4181"/>
            <a:gd name="adj2" fmla="val 20644"/>
          </a:avLst>
        </a:prstGeom>
        <a:solidFill>
          <a:srgbClr val="FFFF99"/>
        </a:solidFill>
        <a:ln w="9525">
          <a:solidFill>
            <a:srgbClr val="000000"/>
          </a:solidFill>
          <a:miter lim="800000"/>
          <a:headEnd/>
          <a:tailEnd/>
        </a:ln>
      </xdr:spPr>
      <xdr:txBody>
        <a:bodyPr vertOverflow="clip" wrap="square" lIns="27432" tIns="18288" rIns="0" bIns="0" anchor="t" upright="1"/>
        <a:lstStyle/>
        <a:p>
          <a:pPr rtl="0" eaLnBrk="1" fontAlgn="auto" latinLnBrk="0" hangingPunct="1"/>
          <a:r>
            <a:rPr lang="ja-JP" altLang="en-US" sz="1000" b="0" i="0" baseline="0">
              <a:solidFill>
                <a:sysClr val="windowText" lastClr="000000"/>
              </a:solidFill>
              <a:effectLst/>
              <a:latin typeface="+mn-lt"/>
              <a:ea typeface="+mn-ea"/>
              <a:cs typeface="+mn-cs"/>
            </a:rPr>
            <a:t>○国庫委託事業</a:t>
          </a:r>
          <a:endParaRPr lang="en-US" altLang="ja-JP" sz="1000" b="0" i="0" baseline="0">
            <a:solidFill>
              <a:sysClr val="windowText" lastClr="000000"/>
            </a:solidFill>
            <a:effectLst/>
            <a:latin typeface="+mn-lt"/>
            <a:ea typeface="+mn-ea"/>
            <a:cs typeface="+mn-cs"/>
          </a:endParaRPr>
        </a:p>
        <a:p>
          <a:pPr rtl="0" eaLnBrk="1" fontAlgn="auto" latinLnBrk="0" hangingPunct="1"/>
          <a:r>
            <a:rPr lang="ja-JP" altLang="en-US" sz="1000" b="0" i="0" baseline="0">
              <a:solidFill>
                <a:sysClr val="windowText" lastClr="000000"/>
              </a:solidFill>
              <a:effectLst/>
              <a:latin typeface="+mn-lt"/>
              <a:ea typeface="+mn-ea"/>
              <a:cs typeface="+mn-cs"/>
            </a:rPr>
            <a:t>○学校図書館活用運営委員会設置</a:t>
          </a:r>
          <a:endParaRPr lang="en-US" altLang="ja-JP" sz="1000" b="0" i="0" baseline="0">
            <a:solidFill>
              <a:sysClr val="windowText" lastClr="000000"/>
            </a:solidFill>
            <a:effectLst/>
            <a:latin typeface="+mn-lt"/>
            <a:ea typeface="+mn-ea"/>
            <a:cs typeface="+mn-cs"/>
          </a:endParaRPr>
        </a:p>
        <a:p>
          <a:pPr rtl="0" eaLnBrk="1" fontAlgn="auto" latinLnBrk="0" hangingPunct="1"/>
          <a:r>
            <a:rPr lang="ja-JP" altLang="en-US" sz="1000" b="0" i="0" baseline="0">
              <a:solidFill>
                <a:sysClr val="windowText" lastClr="000000"/>
              </a:solidFill>
              <a:effectLst/>
              <a:latin typeface="+mn-lt"/>
              <a:ea typeface="+mn-ea"/>
              <a:cs typeface="+mn-cs"/>
            </a:rPr>
            <a:t>○スーパーバイザー派遣</a:t>
          </a:r>
          <a:endParaRPr lang="en-US" altLang="ja-JP" sz="1000" b="0" i="0" baseline="0">
            <a:solidFill>
              <a:sysClr val="windowText" lastClr="000000"/>
            </a:solidFill>
            <a:effectLst/>
            <a:latin typeface="+mn-lt"/>
            <a:ea typeface="+mn-ea"/>
            <a:cs typeface="+mn-cs"/>
          </a:endParaRPr>
        </a:p>
        <a:p>
          <a:pPr rtl="0" eaLnBrk="1" fontAlgn="auto" latinLnBrk="0" hangingPunct="1"/>
          <a:r>
            <a:rPr lang="ja-JP" altLang="en-US" sz="1000" b="0" i="0" baseline="0">
              <a:solidFill>
                <a:sysClr val="windowText" lastClr="000000"/>
              </a:solidFill>
              <a:effectLst/>
              <a:latin typeface="+mn-lt"/>
              <a:ea typeface="+mn-ea"/>
              <a:cs typeface="+mn-cs"/>
            </a:rPr>
            <a:t>○事業実施校に学校図書館活用担当教員配置</a:t>
          </a:r>
          <a:endParaRPr lang="en-US" altLang="ja-JP" sz="1000" b="0" i="0" baseline="0">
            <a:solidFill>
              <a:sysClr val="windowText" lastClr="000000"/>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ysClr val="windowText" lastClr="000000"/>
              </a:solidFill>
              <a:effectLst/>
              <a:latin typeface="+mn-lt"/>
              <a:ea typeface="+mn-ea"/>
              <a:cs typeface="+mn-cs"/>
            </a:rPr>
            <a:t>○</a:t>
          </a:r>
          <a:r>
            <a:rPr lang="ja-JP" altLang="ja-JP" sz="1000" b="0" i="0" baseline="0">
              <a:solidFill>
                <a:sysClr val="windowText" lastClr="000000"/>
              </a:solidFill>
              <a:effectLst/>
              <a:latin typeface="+mn-lt"/>
              <a:ea typeface="+mn-ea"/>
              <a:cs typeface="+mn-cs"/>
            </a:rPr>
            <a:t>フォーラム</a:t>
          </a:r>
          <a:r>
            <a:rPr lang="ja-JP" altLang="en-US" sz="1000" b="0" i="0" baseline="0">
              <a:solidFill>
                <a:sysClr val="windowText" lastClr="000000"/>
              </a:solidFill>
              <a:effectLst/>
              <a:latin typeface="+mn-lt"/>
              <a:ea typeface="+mn-ea"/>
              <a:cs typeface="+mn-cs"/>
            </a:rPr>
            <a:t>の開催</a:t>
          </a:r>
          <a:endParaRPr lang="ja-JP" altLang="ja-JP" sz="1000">
            <a:solidFill>
              <a:sysClr val="windowText" lastClr="000000"/>
            </a:solidFill>
            <a:effectLst/>
          </a:endParaRPr>
        </a:p>
        <a:p>
          <a:pPr rtl="0" eaLnBrk="1" fontAlgn="auto" latinLnBrk="0" hangingPunct="1"/>
          <a:endParaRPr lang="ja-JP" altLang="ja-JP" sz="1000">
            <a:solidFill>
              <a:sysClr val="windowText" lastClr="000000"/>
            </a:solidFill>
            <a:effectLst/>
          </a:endParaRPr>
        </a:p>
        <a:p>
          <a:endParaRPr kumimoji="0" lang="ja-JP" altLang="en-US" sz="1000" b="0" i="0" u="none" strike="noStrike" kern="0" cap="none" spc="0" normalizeH="0" baseline="0" noProof="0">
            <a:ln>
              <a:noFill/>
            </a:ln>
            <a:solidFill>
              <a:sysClr val="windowText" lastClr="000000"/>
            </a:solidFill>
            <a:effectLst/>
            <a:uLnTx/>
            <a:uFillTx/>
            <a:latin typeface="ＭＳ Ｐゴシック"/>
            <a:ea typeface="ＭＳ Ｐゴシック"/>
          </a:endParaRPr>
        </a:p>
      </xdr:txBody>
    </xdr:sp>
    <xdr:clientData/>
  </xdr:twoCellAnchor>
  <xdr:twoCellAnchor>
    <xdr:from>
      <xdr:col>1</xdr:col>
      <xdr:colOff>148165</xdr:colOff>
      <xdr:row>809</xdr:row>
      <xdr:rowOff>98425</xdr:rowOff>
    </xdr:from>
    <xdr:to>
      <xdr:col>5</xdr:col>
      <xdr:colOff>5217584</xdr:colOff>
      <xdr:row>822</xdr:row>
      <xdr:rowOff>171450</xdr:rowOff>
    </xdr:to>
    <xdr:sp macro="" textlink="">
      <xdr:nvSpPr>
        <xdr:cNvPr id="27" name="AutoShape 243">
          <a:extLst>
            <a:ext uri="{FF2B5EF4-FFF2-40B4-BE49-F238E27FC236}">
              <a16:creationId xmlns:a16="http://schemas.microsoft.com/office/drawing/2014/main" id="{00000000-0008-0000-0300-00001B000000}"/>
            </a:ext>
          </a:extLst>
        </xdr:cNvPr>
        <xdr:cNvSpPr>
          <a:spLocks noChangeArrowheads="1"/>
        </xdr:cNvSpPr>
      </xdr:nvSpPr>
      <xdr:spPr>
        <a:xfrm>
          <a:off x="833965" y="186578875"/>
          <a:ext cx="8555569" cy="3044825"/>
        </a:xfrm>
        <a:prstGeom prst="wedgeRectCallout">
          <a:avLst>
            <a:gd name="adj1" fmla="val 23961"/>
            <a:gd name="adj2" fmla="val 5221"/>
          </a:avLst>
        </a:prstGeom>
        <a:solidFill>
          <a:srgbClr val="FFFF99"/>
        </a:solidFill>
        <a:ln w="9525">
          <a:solidFill>
            <a:srgbClr val="000000"/>
          </a:solidFill>
          <a:miter lim="800000"/>
        </a:ln>
      </xdr:spPr>
      <xdr:txBody>
        <a:bodyPr vertOverflow="clip" wrap="square" lIns="27432" tIns="54000" rIns="0" bIns="0" anchor="t" upright="1"/>
        <a:lstStyle/>
        <a:p>
          <a:pPr rtl="0"/>
          <a:r>
            <a:rPr lang="ja-JP" altLang="en-US" sz="1100" b="0" i="0" u="none" strike="noStrike" baseline="0">
              <a:solidFill>
                <a:sysClr val="windowText" lastClr="000000"/>
              </a:solidFill>
              <a:latin typeface="+mj-ea"/>
              <a:ea typeface="+mj-ea"/>
            </a:rPr>
            <a:t>スクールサポートスタッフ</a:t>
          </a:r>
          <a:endParaRPr lang="en-US" altLang="ja-JP" sz="1100" b="0" i="0" u="none" strike="noStrike" baseline="0">
            <a:solidFill>
              <a:sysClr val="windowText" lastClr="000000"/>
            </a:solidFill>
            <a:latin typeface="+mj-ea"/>
            <a:ea typeface="+mj-ea"/>
          </a:endParaRPr>
        </a:p>
        <a:p>
          <a:pPr rtl="0"/>
          <a:r>
            <a:rPr lang="ja-JP" altLang="en-US" sz="1100" b="0" i="0" u="none" strike="noStrike" baseline="0">
              <a:solidFill>
                <a:sysClr val="windowText" lastClr="000000"/>
              </a:solidFill>
              <a:latin typeface="+mj-ea"/>
              <a:ea typeface="+mj-ea"/>
            </a:rPr>
            <a:t>■対　　　象　　　</a:t>
          </a:r>
          <a:r>
            <a:rPr lang="ja-JP" altLang="ja-JP" sz="1100" b="0" i="0" baseline="0">
              <a:solidFill>
                <a:sysClr val="windowText" lastClr="000000"/>
              </a:solidFill>
              <a:effectLst/>
              <a:latin typeface="+mj-ea"/>
              <a:ea typeface="+mj-ea"/>
              <a:cs typeface="+mn-cs"/>
            </a:rPr>
            <a:t>小・中学校（政令市を除く）</a:t>
          </a:r>
          <a:endParaRPr lang="ja-JP" altLang="ja-JP" sz="1100">
            <a:solidFill>
              <a:sysClr val="windowText" lastClr="000000"/>
            </a:solidFill>
            <a:effectLst/>
            <a:latin typeface="+mj-ea"/>
            <a:ea typeface="+mj-ea"/>
          </a:endParaRPr>
        </a:p>
        <a:p>
          <a:pPr algn="l" rtl="0">
            <a:lnSpc>
              <a:spcPts val="1100"/>
            </a:lnSpc>
            <a:defRPr sz="1000"/>
          </a:pPr>
          <a:r>
            <a:rPr lang="ja-JP" altLang="en-US" sz="1100" b="0" i="0" u="none" strike="noStrike" baseline="0">
              <a:solidFill>
                <a:sysClr val="windowText" lastClr="000000"/>
              </a:solidFill>
              <a:latin typeface="+mj-ea"/>
              <a:ea typeface="+mj-ea"/>
            </a:rPr>
            <a:t>■積　　　算　　　</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報酬及び期末手当：</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149,853</a:t>
          </a:r>
          <a:r>
            <a:rPr kumimoji="0" lang="ja-JP" altLang="en-US" sz="1100" b="0" i="0" u="none" strike="noStrike" kern="0" cap="none" spc="0" normalizeH="0" baseline="0" noProof="0">
              <a:ln>
                <a:noFill/>
              </a:ln>
              <a:solidFill>
                <a:sysClr val="windowText" lastClr="000000"/>
              </a:solidFill>
              <a:effectLst/>
              <a:uLnTx/>
              <a:uFillTx/>
              <a:latin typeface="ＭＳ Ｐゴシック 見出し"/>
              <a:ea typeface="+mn-ea"/>
              <a:cs typeface="+mn-cs"/>
            </a:rPr>
            <a:t>千円</a:t>
          </a:r>
          <a:r>
            <a:rPr lang="ja-JP" altLang="en-US" sz="1100" b="0" i="0" u="none" strike="noStrike" baseline="0">
              <a:solidFill>
                <a:sysClr val="windowText" lastClr="000000"/>
              </a:solidFill>
              <a:latin typeface="ＭＳ Ｐゴシック 見出し"/>
              <a:ea typeface="+mj-ea"/>
            </a:rPr>
            <a:t>　</a:t>
          </a:r>
          <a:endParaRPr lang="en-US" altLang="ja-JP" sz="1100" b="0" i="0" u="none" strike="noStrike" baseline="0">
            <a:solidFill>
              <a:sysClr val="windowText" lastClr="000000"/>
            </a:solidFill>
            <a:latin typeface="ＭＳ Ｐゴシック 見出し"/>
            <a:ea typeface="+mj-ea"/>
          </a:endParaRPr>
        </a:p>
        <a:p>
          <a:pPr algn="l" rtl="0">
            <a:lnSpc>
              <a:spcPts val="1100"/>
            </a:lnSpc>
            <a:defRPr sz="1000"/>
          </a:pPr>
          <a:r>
            <a:rPr lang="ja-JP" altLang="en-US" sz="1100" b="0" i="0" u="none" strike="noStrike" baseline="0">
              <a:solidFill>
                <a:sysClr val="windowText" lastClr="000000"/>
              </a:solidFill>
              <a:latin typeface="ＭＳ Ｐゴシック 見出し"/>
              <a:ea typeface="+mj-ea"/>
            </a:rPr>
            <a:t>　　　　　　　　　　　（</a:t>
          </a:r>
          <a:r>
            <a:rPr lang="en-US" altLang="ja-JP" sz="1100" b="0" i="0" u="none" strike="noStrike" baseline="0">
              <a:solidFill>
                <a:sysClr val="windowText" lastClr="000000"/>
              </a:solidFill>
              <a:latin typeface="ＭＳ Ｐゴシック 見出し"/>
              <a:ea typeface="+mj-ea"/>
            </a:rPr>
            <a:t>1,000</a:t>
          </a:r>
          <a:r>
            <a:rPr lang="ja-JP" altLang="en-US" sz="1100" b="0" i="0" u="none" strike="noStrike" baseline="0">
              <a:solidFill>
                <a:sysClr val="windowText" lastClr="000000"/>
              </a:solidFill>
              <a:latin typeface="ＭＳ Ｐゴシック 見出し"/>
              <a:ea typeface="+mj-ea"/>
            </a:rPr>
            <a:t>円／時</a:t>
          </a:r>
          <a:r>
            <a:rPr lang="ja-JP" altLang="ja-JP" sz="1100" b="0" i="0" baseline="0">
              <a:solidFill>
                <a:sysClr val="windowText" lastClr="000000"/>
              </a:solidFill>
              <a:effectLst/>
              <a:latin typeface="ＭＳ Ｐゴシック 見出し"/>
              <a:ea typeface="+mj-ea"/>
              <a:cs typeface="+mn-cs"/>
            </a:rPr>
            <a:t>［国上限単価＠</a:t>
          </a:r>
          <a:r>
            <a:rPr lang="en-US" altLang="ja-JP" sz="1100" b="0" i="0" baseline="0">
              <a:solidFill>
                <a:sysClr val="windowText" lastClr="000000"/>
              </a:solidFill>
              <a:effectLst/>
              <a:latin typeface="ＭＳ Ｐゴシック 見出し"/>
              <a:ea typeface="+mj-ea"/>
              <a:cs typeface="+mn-cs"/>
            </a:rPr>
            <a:t>1,000</a:t>
          </a:r>
          <a:r>
            <a:rPr lang="ja-JP" altLang="ja-JP" sz="1100" b="0" i="0" baseline="0">
              <a:solidFill>
                <a:sysClr val="windowText" lastClr="000000"/>
              </a:solidFill>
              <a:effectLst/>
              <a:latin typeface="ＭＳ Ｐゴシック 見出し"/>
              <a:ea typeface="+mj-ea"/>
              <a:cs typeface="+mn-cs"/>
            </a:rPr>
            <a:t>円</a:t>
          </a:r>
          <a:r>
            <a:rPr lang="en-US" altLang="ja-JP" sz="1100" b="0" i="0" baseline="0">
              <a:solidFill>
                <a:sysClr val="windowText" lastClr="000000"/>
              </a:solidFill>
              <a:effectLst/>
              <a:latin typeface="ＭＳ Ｐゴシック 見出し"/>
              <a:ea typeface="+mj-ea"/>
              <a:cs typeface="+mn-cs"/>
            </a:rPr>
            <a:t>/</a:t>
          </a:r>
          <a:r>
            <a:rPr lang="ja-JP" altLang="ja-JP" sz="1100" b="0" i="0" baseline="0">
              <a:solidFill>
                <a:sysClr val="windowText" lastClr="000000"/>
              </a:solidFill>
              <a:effectLst/>
              <a:latin typeface="ＭＳ Ｐゴシック 見出し"/>
              <a:ea typeface="+mj-ea"/>
              <a:cs typeface="+mn-cs"/>
            </a:rPr>
            <a:t>時］</a:t>
          </a:r>
          <a:r>
            <a:rPr lang="en-US" altLang="ja-JP" sz="1100" b="0" i="0" baseline="0">
              <a:solidFill>
                <a:sysClr val="windowText" lastClr="000000"/>
              </a:solidFill>
              <a:effectLst/>
              <a:latin typeface="ＭＳ Ｐゴシック 見出し"/>
              <a:ea typeface="+mj-ea"/>
              <a:cs typeface="+mn-cs"/>
            </a:rPr>
            <a:t>×</a:t>
          </a:r>
          <a:r>
            <a:rPr lang="ja-JP" altLang="en-US" sz="1100" b="0" i="0" baseline="0">
              <a:solidFill>
                <a:sysClr val="windowText" lastClr="000000"/>
              </a:solidFill>
              <a:effectLst/>
              <a:latin typeface="ＭＳ Ｐゴシック 見出し"/>
              <a:ea typeface="+mj-ea"/>
              <a:cs typeface="+mn-cs"/>
            </a:rPr>
            <a:t>人</a:t>
          </a:r>
          <a:r>
            <a:rPr lang="en-US" altLang="ja-JP" sz="1100" b="0" i="0" baseline="0">
              <a:solidFill>
                <a:sysClr val="windowText" lastClr="000000"/>
              </a:solidFill>
              <a:effectLst/>
              <a:latin typeface="ＭＳ Ｐゴシック 見出し"/>
              <a:ea typeface="+mj-ea"/>
              <a:cs typeface="+mn-cs"/>
            </a:rPr>
            <a:t>(</a:t>
          </a:r>
          <a:r>
            <a:rPr lang="ja-JP" altLang="ja-JP" sz="1100" b="0" i="0" baseline="0">
              <a:solidFill>
                <a:sysClr val="windowText" lastClr="000000"/>
              </a:solidFill>
              <a:effectLst/>
              <a:latin typeface="ＭＳ Ｐゴシック 見出し"/>
              <a:ea typeface="+mn-ea"/>
              <a:cs typeface="+mn-cs"/>
            </a:rPr>
            <a:t>校</a:t>
          </a:r>
          <a:r>
            <a:rPr lang="en-US" altLang="ja-JP" sz="1100" b="0" i="0" baseline="0">
              <a:solidFill>
                <a:sysClr val="windowText" lastClr="000000"/>
              </a:solidFill>
              <a:effectLst/>
              <a:latin typeface="ＭＳ Ｐゴシック 見出し"/>
              <a:ea typeface="+mj-ea"/>
              <a:cs typeface="+mn-cs"/>
            </a:rPr>
            <a:t>)</a:t>
          </a:r>
          <a:r>
            <a:rPr lang="ja-JP" altLang="en-US" sz="1100" b="0" i="0" baseline="0">
              <a:solidFill>
                <a:sysClr val="windowText" lastClr="000000"/>
              </a:solidFill>
              <a:effectLst/>
              <a:latin typeface="ＭＳ Ｐゴシック 見出し"/>
              <a:ea typeface="+mj-ea"/>
              <a:cs typeface="+mn-cs"/>
            </a:rPr>
            <a:t>数</a:t>
          </a:r>
          <a:r>
            <a:rPr lang="en-US" altLang="ja-JP" sz="1100" b="0" i="0" baseline="0">
              <a:solidFill>
                <a:sysClr val="windowText" lastClr="000000"/>
              </a:solidFill>
              <a:effectLst/>
              <a:latin typeface="ＭＳ Ｐゴシック 見出し"/>
              <a:ea typeface="+mj-ea"/>
              <a:cs typeface="+mn-cs"/>
            </a:rPr>
            <a:t>×</a:t>
          </a:r>
          <a:r>
            <a:rPr lang="ja-JP" altLang="en-US" sz="1100" b="0" i="0" baseline="0">
              <a:solidFill>
                <a:sysClr val="windowText" lastClr="000000"/>
              </a:solidFill>
              <a:effectLst/>
              <a:latin typeface="ＭＳ Ｐゴシック 見出し"/>
              <a:ea typeface="+mj-ea"/>
              <a:cs typeface="+mn-cs"/>
            </a:rPr>
            <a:t>Ｈ／人）</a:t>
          </a:r>
          <a:endParaRPr lang="en-US" altLang="ja-JP" sz="1100" b="0" i="0" baseline="0">
            <a:solidFill>
              <a:sysClr val="windowText" lastClr="000000"/>
            </a:solidFill>
            <a:effectLst/>
            <a:latin typeface="ＭＳ Ｐゴシック 見出し"/>
            <a:ea typeface="+mj-ea"/>
            <a:cs typeface="+mn-cs"/>
          </a:endParaRPr>
        </a:p>
        <a:p>
          <a:pPr rtl="0"/>
          <a:r>
            <a:rPr lang="ja-JP" altLang="en-US" sz="1100" b="0" i="0" u="none" strike="noStrike" baseline="0">
              <a:solidFill>
                <a:sysClr val="windowText" lastClr="000000"/>
              </a:solidFill>
              <a:effectLst/>
              <a:latin typeface="ＭＳ Ｐゴシック 見出し"/>
              <a:ea typeface="+mj-ea"/>
              <a:cs typeface="+mn-cs"/>
            </a:rPr>
            <a:t>　　　　　　　　　　 </a:t>
          </a:r>
          <a:r>
            <a:rPr lang="ja-JP" altLang="ja-JP" sz="1100" b="0" i="0" baseline="0">
              <a:solidFill>
                <a:sysClr val="windowText" lastClr="000000"/>
              </a:solidFill>
              <a:effectLst/>
              <a:latin typeface="+mn-lt"/>
              <a:ea typeface="+mn-ea"/>
              <a:cs typeface="+mn-cs"/>
            </a:rPr>
            <a:t>報酬：</a:t>
          </a:r>
          <a:r>
            <a:rPr kumimoji="0" lang="en-US" altLang="ja-JP" sz="1100" b="0" i="0" u="none" strike="noStrike" kern="0" cap="none" spc="0" normalizeH="0" baseline="0" noProof="0">
              <a:ln>
                <a:noFill/>
              </a:ln>
              <a:solidFill>
                <a:sysClr val="windowText" lastClr="000000"/>
              </a:solidFill>
              <a:effectLst/>
              <a:uLnTx/>
              <a:uFillTx/>
              <a:latin typeface="ＭＳ Ｐゴシック 見出し"/>
              <a:ea typeface="+mn-ea"/>
              <a:cs typeface="+mn-cs"/>
            </a:rPr>
            <a:t>1,000</a:t>
          </a:r>
          <a:r>
            <a:rPr lang="ja-JP" altLang="ja-JP" sz="1100" b="0" i="0" baseline="0">
              <a:solidFill>
                <a:sysClr val="windowText" lastClr="000000"/>
              </a:solidFill>
              <a:effectLst/>
              <a:latin typeface="+mn-lt"/>
              <a:ea typeface="+mn-ea"/>
              <a:cs typeface="+mn-cs"/>
            </a:rPr>
            <a:t>円／時［国上限単価＠</a:t>
          </a:r>
          <a:r>
            <a:rPr kumimoji="0" lang="en-US" altLang="ja-JP" sz="1100" b="0" i="0" u="none" strike="noStrike" kern="0" cap="none" spc="0" normalizeH="0" baseline="0" noProof="0">
              <a:ln>
                <a:noFill/>
              </a:ln>
              <a:solidFill>
                <a:sysClr val="windowText" lastClr="000000"/>
              </a:solidFill>
              <a:effectLst/>
              <a:uLnTx/>
              <a:uFillTx/>
              <a:latin typeface="ＭＳ Ｐゴシック 見出し"/>
              <a:ea typeface="+mn-ea"/>
              <a:cs typeface="+mn-cs"/>
            </a:rPr>
            <a:t>1,000</a:t>
          </a:r>
          <a:r>
            <a:rPr lang="ja-JP" altLang="ja-JP" sz="1100" b="0" i="0" baseline="0">
              <a:solidFill>
                <a:sysClr val="windowText" lastClr="000000"/>
              </a:solidFill>
              <a:effectLst/>
              <a:latin typeface="+mn-lt"/>
              <a:ea typeface="+mn-ea"/>
              <a:cs typeface="+mn-cs"/>
            </a:rPr>
            <a:t>円</a:t>
          </a:r>
          <a:r>
            <a:rPr lang="en-US" altLang="ja-JP" sz="1100" b="0" i="0" baseline="0">
              <a:solidFill>
                <a:sysClr val="windowText" lastClr="000000"/>
              </a:solidFill>
              <a:effectLst/>
              <a:latin typeface="+mn-lt"/>
              <a:ea typeface="+mn-ea"/>
              <a:cs typeface="+mn-cs"/>
            </a:rPr>
            <a:t>/</a:t>
          </a:r>
          <a:r>
            <a:rPr lang="ja-JP" altLang="ja-JP" sz="1100" b="0" i="0" baseline="0">
              <a:solidFill>
                <a:sysClr val="windowText" lastClr="000000"/>
              </a:solidFill>
              <a:effectLst/>
              <a:latin typeface="+mn-lt"/>
              <a:ea typeface="+mn-ea"/>
              <a:cs typeface="+mn-cs"/>
            </a:rPr>
            <a:t>時］</a:t>
          </a:r>
          <a:r>
            <a:rPr lang="en-US" altLang="ja-JP" sz="1100" b="0" i="0" baseline="0">
              <a:solidFill>
                <a:sysClr val="windowText" lastClr="000000"/>
              </a:solidFill>
              <a:effectLst/>
              <a:latin typeface="+mn-lt"/>
              <a:ea typeface="+mn-ea"/>
              <a:cs typeface="+mn-cs"/>
            </a:rPr>
            <a:t>×</a:t>
          </a:r>
          <a:r>
            <a:rPr lang="ja-JP" altLang="ja-JP" sz="1100" b="0" i="0" baseline="0">
              <a:solidFill>
                <a:sysClr val="windowText" lastClr="000000"/>
              </a:solidFill>
              <a:effectLst/>
              <a:latin typeface="+mn-lt"/>
              <a:ea typeface="+mn-ea"/>
              <a:cs typeface="+mn-cs"/>
            </a:rPr>
            <a:t>人</a:t>
          </a:r>
          <a:r>
            <a:rPr lang="en-US" altLang="ja-JP" sz="1100" b="0" i="0" baseline="0">
              <a:solidFill>
                <a:sysClr val="windowText" lastClr="000000"/>
              </a:solidFill>
              <a:effectLst/>
              <a:latin typeface="+mn-lt"/>
              <a:ea typeface="+mn-ea"/>
              <a:cs typeface="+mn-cs"/>
            </a:rPr>
            <a:t>(</a:t>
          </a:r>
          <a:r>
            <a:rPr lang="ja-JP" altLang="ja-JP" sz="1100" b="0" i="0" baseline="0">
              <a:solidFill>
                <a:sysClr val="windowText" lastClr="000000"/>
              </a:solidFill>
              <a:effectLst/>
              <a:latin typeface="+mn-lt"/>
              <a:ea typeface="+mn-ea"/>
              <a:cs typeface="+mn-cs"/>
            </a:rPr>
            <a:t>校</a:t>
          </a:r>
          <a:r>
            <a:rPr lang="en-US" altLang="ja-JP" sz="1100" b="0" i="0" baseline="0">
              <a:solidFill>
                <a:sysClr val="windowText" lastClr="000000"/>
              </a:solidFill>
              <a:effectLst/>
              <a:latin typeface="+mn-lt"/>
              <a:ea typeface="+mn-ea"/>
              <a:cs typeface="+mn-cs"/>
            </a:rPr>
            <a:t>)</a:t>
          </a:r>
          <a:r>
            <a:rPr lang="ja-JP" altLang="ja-JP" sz="1100" b="0" i="0" baseline="0">
              <a:solidFill>
                <a:sysClr val="windowText" lastClr="000000"/>
              </a:solidFill>
              <a:effectLst/>
              <a:latin typeface="+mn-lt"/>
              <a:ea typeface="+mn-ea"/>
              <a:cs typeface="+mn-cs"/>
            </a:rPr>
            <a:t>数</a:t>
          </a:r>
          <a:r>
            <a:rPr lang="en-US" altLang="ja-JP" sz="1100" b="0" i="0" baseline="0">
              <a:solidFill>
                <a:sysClr val="windowText" lastClr="000000"/>
              </a:solidFill>
              <a:effectLst/>
              <a:latin typeface="+mn-lt"/>
              <a:ea typeface="+mn-ea"/>
              <a:cs typeface="+mn-cs"/>
            </a:rPr>
            <a:t>×</a:t>
          </a:r>
          <a:r>
            <a:rPr lang="ja-JP" altLang="ja-JP" sz="1100" b="0" i="0" baseline="0">
              <a:solidFill>
                <a:sysClr val="windowText" lastClr="000000"/>
              </a:solidFill>
              <a:effectLst/>
              <a:latin typeface="+mn-lt"/>
              <a:ea typeface="+mn-ea"/>
              <a:cs typeface="+mn-cs"/>
            </a:rPr>
            <a:t>Ｈ／人</a:t>
          </a:r>
          <a:endParaRPr lang="ja-JP" altLang="ja-JP" sz="1100">
            <a:solidFill>
              <a:sysClr val="windowText" lastClr="000000"/>
            </a:solidFill>
            <a:effectLst/>
          </a:endParaRPr>
        </a:p>
        <a:p>
          <a:pPr rtl="0"/>
          <a:r>
            <a:rPr lang="ja-JP" altLang="ja-JP" sz="1100" b="0" i="0" baseline="0">
              <a:solidFill>
                <a:sysClr val="windowText" lastClr="000000"/>
              </a:solidFill>
              <a:effectLst/>
              <a:latin typeface="+mn-lt"/>
              <a:ea typeface="+mn-ea"/>
              <a:cs typeface="+mn-cs"/>
            </a:rPr>
            <a:t>　　　　　　　　　</a:t>
          </a:r>
          <a:r>
            <a:rPr lang="ja-JP" altLang="en-US" sz="1100" b="0" i="0" baseline="0">
              <a:solidFill>
                <a:sysClr val="windowText" lastClr="000000"/>
              </a:solidFill>
              <a:effectLst/>
              <a:latin typeface="+mn-lt"/>
              <a:ea typeface="+mn-ea"/>
              <a:cs typeface="+mn-cs"/>
            </a:rPr>
            <a:t>　 </a:t>
          </a:r>
          <a:r>
            <a:rPr lang="ja-JP" altLang="ja-JP" sz="1100" b="0" i="0" baseline="0">
              <a:solidFill>
                <a:sysClr val="windowText" lastClr="000000"/>
              </a:solidFill>
              <a:effectLst/>
              <a:latin typeface="+mn-lt"/>
              <a:ea typeface="+mn-ea"/>
              <a:cs typeface="+mn-cs"/>
            </a:rPr>
            <a:t>期末手当：</a:t>
          </a:r>
          <a:r>
            <a:rPr lang="ja-JP" altLang="en-US" sz="1100" b="0" i="0" baseline="0">
              <a:solidFill>
                <a:sysClr val="windowText" lastClr="000000"/>
              </a:solidFill>
              <a:effectLst/>
              <a:latin typeface="+mn-lt"/>
              <a:ea typeface="+mn-ea"/>
              <a:cs typeface="+mn-cs"/>
            </a:rPr>
            <a:t>報酬</a:t>
          </a:r>
          <a:r>
            <a:rPr lang="en-US" altLang="ja-JP" sz="1100" b="0" i="0" baseline="0">
              <a:solidFill>
                <a:sysClr val="windowText" lastClr="000000"/>
              </a:solidFill>
              <a:effectLst/>
              <a:latin typeface="+mn-lt"/>
              <a:ea typeface="+mn-ea"/>
              <a:cs typeface="+mn-cs"/>
            </a:rPr>
            <a:t>×1.2</a:t>
          </a:r>
          <a:r>
            <a:rPr lang="ja-JP" altLang="ja-JP" sz="1100" b="0" i="0" baseline="0">
              <a:solidFill>
                <a:sysClr val="windowText" lastClr="000000"/>
              </a:solidFill>
              <a:effectLst/>
              <a:latin typeface="+mn-lt"/>
              <a:ea typeface="+mn-ea"/>
              <a:cs typeface="+mn-cs"/>
            </a:rPr>
            <a:t>（支給率）</a:t>
          </a:r>
          <a:r>
            <a:rPr lang="en-US" altLang="ja-JP" sz="1100" b="0" i="0" baseline="0">
              <a:solidFill>
                <a:sysClr val="windowText" lastClr="000000"/>
              </a:solidFill>
              <a:effectLst/>
              <a:latin typeface="+mn-lt"/>
              <a:ea typeface="+mn-ea"/>
              <a:cs typeface="+mn-cs"/>
            </a:rPr>
            <a:t>×</a:t>
          </a:r>
          <a:r>
            <a:rPr lang="ja-JP" altLang="ja-JP" sz="1100" b="0" i="0" baseline="0">
              <a:solidFill>
                <a:sysClr val="windowText" lastClr="000000"/>
              </a:solidFill>
              <a:effectLst/>
              <a:latin typeface="+mn-lt"/>
              <a:ea typeface="+mn-ea"/>
              <a:cs typeface="+mn-cs"/>
            </a:rPr>
            <a:t>勤務月数／６</a:t>
          </a:r>
          <a:endParaRPr lang="ja-JP" altLang="ja-JP" sz="1100">
            <a:solidFill>
              <a:sysClr val="windowText" lastClr="000000"/>
            </a:solidFill>
            <a:effectLst/>
          </a:endParaRPr>
        </a:p>
        <a:p>
          <a:pPr algn="l" rtl="0">
            <a:lnSpc>
              <a:spcPts val="1100"/>
            </a:lnSpc>
            <a:defRPr sz="1000"/>
          </a:pPr>
          <a:r>
            <a:rPr lang="ja-JP" altLang="en-US" sz="1100" b="0" i="0" u="none" strike="noStrike" baseline="0">
              <a:solidFill>
                <a:sysClr val="windowText" lastClr="000000"/>
              </a:solidFill>
              <a:effectLst/>
              <a:latin typeface="ＭＳ Ｐゴシック 見出し"/>
              <a:ea typeface="+mj-ea"/>
              <a:cs typeface="+mn-cs"/>
            </a:rPr>
            <a:t>　　　　　　　　　　 </a:t>
          </a:r>
          <a:r>
            <a:rPr lang="ja-JP" altLang="ja-JP" sz="1100" b="0" i="0" baseline="0">
              <a:effectLst/>
              <a:latin typeface="+mn-lt"/>
              <a:ea typeface="+mn-ea"/>
              <a:cs typeface="+mn-cs"/>
            </a:rPr>
            <a:t>配置希望調査で積算</a:t>
          </a:r>
          <a:r>
            <a:rPr lang="ja-JP" altLang="en-US" sz="1100" b="0" i="0" baseline="0">
              <a:effectLst/>
              <a:latin typeface="+mn-lt"/>
              <a:ea typeface="+mn-ea"/>
              <a:cs typeface="+mn-cs"/>
            </a:rPr>
            <a:t>（</a:t>
          </a:r>
          <a:r>
            <a:rPr lang="ja-JP" altLang="ja-JP" sz="1100" b="0" i="0" baseline="0">
              <a:effectLst/>
              <a:latin typeface="+mn-lt"/>
              <a:ea typeface="+mn-ea"/>
              <a:cs typeface="+mn-cs"/>
            </a:rPr>
            <a:t>希望</a:t>
          </a:r>
          <a:r>
            <a:rPr lang="ja-JP" altLang="ja-JP" sz="1100" b="0" i="0" baseline="0">
              <a:solidFill>
                <a:sysClr val="windowText" lastClr="000000"/>
              </a:solidFill>
              <a:effectLst/>
              <a:latin typeface="+mn-lt"/>
              <a:ea typeface="+mn-ea"/>
              <a:cs typeface="+mn-cs"/>
            </a:rPr>
            <a:t>市町村：</a:t>
          </a:r>
          <a:r>
            <a:rPr lang="ja-JP" altLang="en-US" sz="1100" b="0" i="0" baseline="0">
              <a:solidFill>
                <a:sysClr val="windowText" lastClr="000000"/>
              </a:solidFill>
              <a:effectLst/>
              <a:latin typeface="+mn-lt"/>
              <a:ea typeface="+mn-ea"/>
              <a:cs typeface="+mn-cs"/>
            </a:rPr>
            <a:t>２７</a:t>
          </a:r>
          <a:r>
            <a:rPr lang="ja-JP" altLang="ja-JP" sz="1100" b="0" i="0" baseline="0">
              <a:solidFill>
                <a:sysClr val="windowText" lastClr="000000"/>
              </a:solidFill>
              <a:effectLst/>
              <a:latin typeface="+mn-lt"/>
              <a:ea typeface="+mn-ea"/>
              <a:cs typeface="+mn-cs"/>
            </a:rPr>
            <a:t>市町</a:t>
          </a:r>
          <a:r>
            <a:rPr lang="ja-JP" altLang="en-US" sz="1100" b="0" i="0" baseline="0">
              <a:effectLst/>
              <a:latin typeface="+mn-lt"/>
              <a:ea typeface="+mn-ea"/>
              <a:cs typeface="+mn-cs"/>
            </a:rPr>
            <a:t>）、</a:t>
          </a:r>
          <a:r>
            <a:rPr lang="ja-JP" altLang="ja-JP" sz="1100" b="0" i="0" baseline="0">
              <a:effectLst/>
              <a:latin typeface="+mn-lt"/>
              <a:ea typeface="+mn-ea"/>
              <a:cs typeface="+mn-cs"/>
            </a:rPr>
            <a:t>各校１名程度配置（課程別、夜間中学は１校）</a:t>
          </a:r>
          <a:endParaRPr lang="ja-JP" altLang="ja-JP" sz="1100">
            <a:effectLst/>
          </a:endParaRPr>
        </a:p>
        <a:p>
          <a:pPr rtl="0"/>
          <a:r>
            <a:rPr lang="ja-JP" altLang="ja-JP" sz="1100" b="0" i="0" baseline="0">
              <a:effectLst/>
              <a:latin typeface="+mn-lt"/>
              <a:ea typeface="+mn-ea"/>
              <a:cs typeface="+mn-cs"/>
            </a:rPr>
            <a:t>■補  助  率</a:t>
          </a:r>
          <a:r>
            <a:rPr lang="ja-JP" altLang="en-US" sz="1100" b="0" i="0" baseline="0">
              <a:effectLst/>
              <a:latin typeface="+mn-lt"/>
              <a:ea typeface="+mn-ea"/>
              <a:cs typeface="+mn-cs"/>
            </a:rPr>
            <a:t>　　　</a:t>
          </a:r>
          <a:r>
            <a:rPr lang="ja-JP" altLang="en-US" sz="1100" b="0" i="0" baseline="0">
              <a:solidFill>
                <a:sysClr val="windowText" lastClr="000000"/>
              </a:solidFill>
              <a:effectLst/>
              <a:latin typeface="+mn-lt"/>
              <a:ea typeface="+mn-ea"/>
              <a:cs typeface="+mn-cs"/>
            </a:rPr>
            <a:t>国１／６、府２／６、市町村３／６　</a:t>
          </a:r>
          <a:r>
            <a:rPr lang="en-US" altLang="ja-JP" sz="1100" b="0" i="0" baseline="0">
              <a:solidFill>
                <a:sysClr val="windowText" lastClr="000000"/>
              </a:solidFill>
              <a:effectLst/>
              <a:latin typeface="+mn-lt"/>
              <a:ea typeface="+mn-ea"/>
              <a:cs typeface="+mn-cs"/>
            </a:rPr>
            <a:t>※</a:t>
          </a:r>
          <a:r>
            <a:rPr lang="ja-JP" altLang="en-US" sz="1100" b="0" i="0" baseline="0">
              <a:solidFill>
                <a:sysClr val="windowText" lastClr="000000"/>
              </a:solidFill>
              <a:effectLst/>
              <a:latin typeface="+mn-lt"/>
              <a:ea typeface="+mn-ea"/>
              <a:cs typeface="+mn-cs"/>
            </a:rPr>
            <a:t>府立学校は、府４／６、国２／６</a:t>
          </a:r>
        </a:p>
        <a:p>
          <a:pPr algn="l" rtl="0">
            <a:lnSpc>
              <a:spcPts val="1100"/>
            </a:lnSpc>
            <a:defRPr sz="1000"/>
          </a:pPr>
          <a:r>
            <a:rPr lang="ja-JP" altLang="en-US" sz="1100" b="0" i="0" u="none" strike="noStrike" baseline="0">
              <a:solidFill>
                <a:sysClr val="windowText" lastClr="000000"/>
              </a:solidFill>
              <a:latin typeface="ＭＳ Ｐゴシック 本文"/>
              <a:ea typeface="+mj-ea"/>
            </a:rPr>
            <a:t>■業務内容　　　家庭用教材等の印刷、健康管理等に係る学級担任等の補助など</a:t>
          </a:r>
          <a:endParaRPr lang="en-US" altLang="ja-JP" sz="1100" b="0" i="0" u="none" strike="noStrike" baseline="0">
            <a:solidFill>
              <a:sysClr val="windowText" lastClr="000000"/>
            </a:solidFill>
            <a:effectLst/>
            <a:latin typeface="ＭＳ Ｐゴシック 本文"/>
            <a:ea typeface="+mj-ea"/>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endParaRPr lang="en-US" altLang="ja-JP" sz="1100" b="0" i="0" u="none" strike="noStrike" baseline="0">
            <a:solidFill>
              <a:sysClr val="windowText" lastClr="000000"/>
            </a:solidFill>
            <a:effectLst/>
            <a:latin typeface="ＭＳ Ｐゴシック 本文"/>
            <a:ea typeface="+mj-ea"/>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□対　　　象　　　府立支援学校</a:t>
          </a:r>
          <a:r>
            <a:rPr kumimoji="0" lang="ja-JP" altLang="ja-JP" sz="1100" b="0" i="0" u="none" strike="noStrike" kern="0" cap="none" spc="0" normalizeH="0" baseline="0" noProof="0">
              <a:ln>
                <a:noFill/>
              </a:ln>
              <a:solidFill>
                <a:sysClr val="windowText" lastClr="000000"/>
              </a:solidFill>
              <a:effectLst/>
              <a:uLnTx/>
              <a:uFillTx/>
              <a:latin typeface="+mn-lt"/>
              <a:ea typeface="+mn-ea"/>
              <a:cs typeface="+mn-cs"/>
            </a:rPr>
            <a:t>（小・中学部及び高等部）　３７校（各部１名）</a:t>
          </a:r>
          <a:endPar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□積　　　算　　　報酬（</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１，０９０</a:t>
          </a:r>
          <a:r>
            <a:rPr kumimoji="0" lang="ja-JP" altLang="ja-JP" sz="1100" b="0" i="0" u="none" strike="noStrike" kern="0" cap="none" spc="0" normalizeH="0" baseline="0" noProof="0">
              <a:ln>
                <a:noFill/>
              </a:ln>
              <a:solidFill>
                <a:sysClr val="windowText" lastClr="000000"/>
              </a:solidFill>
              <a:effectLst/>
              <a:uLnTx/>
              <a:uFillTx/>
              <a:latin typeface="+mn-lt"/>
              <a:ea typeface="+mn-ea"/>
              <a:cs typeface="+mn-cs"/>
            </a:rPr>
            <a:t>円</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／時</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１５Ｈ／週</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３５週</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７１又は３６</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期末手当</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共済費及び旅費（交通費相当、</a:t>
          </a:r>
          <a:r>
            <a:rPr kumimoji="0" lang="ja-JP" altLang="ja-JP" sz="1100" b="0" i="0" u="none" strike="noStrike" kern="0" cap="none" spc="0" normalizeH="0" baseline="0" noProof="0">
              <a:ln>
                <a:noFill/>
              </a:ln>
              <a:solidFill>
                <a:sysClr val="windowText" lastClr="000000"/>
              </a:solidFill>
              <a:effectLst/>
              <a:uLnTx/>
              <a:uFillTx/>
              <a:latin typeface="+mn-lt"/>
              <a:ea typeface="+mn-ea"/>
              <a:cs typeface="+mn-cs"/>
            </a:rPr>
            <a:t>高等部</a:t>
          </a:r>
          <a:r>
            <a:rPr kumimoji="0" lang="ja-JP" altLang="en-US" sz="1100" b="0" i="0" u="none" strike="noStrike" kern="0" cap="none" spc="0" normalizeH="0" baseline="0" noProof="0">
              <a:ln>
                <a:noFill/>
              </a:ln>
              <a:solidFill>
                <a:sysClr val="windowText" lastClr="000000"/>
              </a:solidFill>
              <a:effectLst/>
              <a:uLnTx/>
              <a:uFillTx/>
              <a:latin typeface="+mn-lt"/>
              <a:ea typeface="+mn-ea"/>
              <a:cs typeface="+mn-cs"/>
            </a:rPr>
            <a:t>のみ</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a:t>
          </a:r>
          <a:endPar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□補  助  率　　　国１／３　［府２／３］</a:t>
          </a:r>
          <a:endPar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□業務内容　　　校内の消毒作業（机、椅子、ドアノブ等）及び換気</a:t>
          </a:r>
          <a:r>
            <a:rPr kumimoji="0" lang="ja-JP" altLang="ja-JP" sz="1100" b="0" i="0" u="none" strike="noStrike" kern="0" cap="none" spc="0" normalizeH="0" baseline="0" noProof="0">
              <a:ln>
                <a:noFill/>
              </a:ln>
              <a:solidFill>
                <a:sysClr val="windowText" lastClr="000000"/>
              </a:solidFill>
              <a:effectLst/>
              <a:uLnTx/>
              <a:uFillTx/>
              <a:latin typeface="+mn-lt"/>
              <a:ea typeface="+mn-ea"/>
              <a:cs typeface="+mn-cs"/>
            </a:rPr>
            <a:t>作業</a:t>
          </a:r>
          <a:r>
            <a:rPr kumimoji="0" lang="ja-JP" altLang="en-US" sz="1100" b="0" i="0" u="none" strike="noStrike" kern="0" cap="none" spc="0" normalizeH="0" baseline="0" noProof="0">
              <a:ln>
                <a:noFill/>
              </a:ln>
              <a:solidFill>
                <a:sysClr val="windowText" lastClr="000000"/>
              </a:solidFill>
              <a:effectLst/>
              <a:uLnTx/>
              <a:uFillTx/>
              <a:latin typeface="+mn-lt"/>
              <a:ea typeface="+mn-ea"/>
              <a:cs typeface="+mn-cs"/>
            </a:rPr>
            <a:t>、 給食時の見守り補助</a:t>
          </a:r>
          <a:endParaRPr kumimoji="0"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ysClr val="windowText" lastClr="000000"/>
              </a:solidFill>
              <a:effectLst/>
              <a:uLnTx/>
              <a:uFillTx/>
              <a:latin typeface="+mn-lt"/>
              <a:ea typeface="+mn-ea"/>
              <a:cs typeface="+mn-cs"/>
            </a:rPr>
            <a:t>                              </a:t>
          </a:r>
          <a:r>
            <a:rPr kumimoji="0" lang="ja-JP" altLang="en-US" sz="1100" b="0" i="0" u="none" strike="noStrike" kern="0" cap="none" spc="0" normalizeH="0" baseline="0" noProof="0">
              <a:ln>
                <a:noFill/>
              </a:ln>
              <a:solidFill>
                <a:sysClr val="windowText" lastClr="000000"/>
              </a:solidFill>
              <a:effectLst/>
              <a:uLnTx/>
              <a:uFillTx/>
              <a:latin typeface="+mn-lt"/>
              <a:ea typeface="+mn-ea"/>
              <a:cs typeface="+mn-cs"/>
            </a:rPr>
            <a:t>健康観察シート</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のとりまとめ補助</a:t>
          </a:r>
          <a:endPar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既存事業のスクールサポートスタッフ配置事業（</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75,901</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千円）は外数（含めていない）</a:t>
          </a:r>
          <a:endPar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endParaRPr>
        </a:p>
      </xdr:txBody>
    </xdr:sp>
    <xdr:clientData/>
  </xdr:twoCellAnchor>
  <xdr:twoCellAnchor>
    <xdr:from>
      <xdr:col>1</xdr:col>
      <xdr:colOff>110066</xdr:colOff>
      <xdr:row>823</xdr:row>
      <xdr:rowOff>17992</xdr:rowOff>
    </xdr:from>
    <xdr:to>
      <xdr:col>5</xdr:col>
      <xdr:colOff>5200650</xdr:colOff>
      <xdr:row>829</xdr:row>
      <xdr:rowOff>47626</xdr:rowOff>
    </xdr:to>
    <xdr:sp macro="" textlink="">
      <xdr:nvSpPr>
        <xdr:cNvPr id="28" name="AutoShape 243">
          <a:extLst>
            <a:ext uri="{FF2B5EF4-FFF2-40B4-BE49-F238E27FC236}">
              <a16:creationId xmlns:a16="http://schemas.microsoft.com/office/drawing/2014/main" id="{00000000-0008-0000-0300-00001C000000}"/>
            </a:ext>
          </a:extLst>
        </xdr:cNvPr>
        <xdr:cNvSpPr>
          <a:spLocks noChangeArrowheads="1"/>
        </xdr:cNvSpPr>
      </xdr:nvSpPr>
      <xdr:spPr>
        <a:xfrm>
          <a:off x="795866" y="189698842"/>
          <a:ext cx="8576734" cy="1401234"/>
        </a:xfrm>
        <a:prstGeom prst="wedgeRectCallout">
          <a:avLst>
            <a:gd name="adj1" fmla="val 21761"/>
            <a:gd name="adj2" fmla="val 21010"/>
          </a:avLst>
        </a:prstGeom>
        <a:solidFill>
          <a:srgbClr val="FFFF99"/>
        </a:solidFill>
        <a:ln w="9525">
          <a:solidFill>
            <a:srgbClr val="000000"/>
          </a:solidFill>
          <a:miter lim="800000"/>
        </a:ln>
      </xdr:spPr>
      <xdr:txBody>
        <a:bodyPr vertOverflow="clip" wrap="square" lIns="27432" tIns="54000" rIns="0" bIns="0" anchor="t" upright="1"/>
        <a:lstStyle/>
        <a:p>
          <a:pPr algn="l" rtl="0">
            <a:lnSpc>
              <a:spcPts val="1100"/>
            </a:lnSpc>
            <a:defRPr sz="1000"/>
          </a:pPr>
          <a:r>
            <a:rPr lang="ja-JP" altLang="en-US" sz="1100" b="0" i="0" u="none" strike="noStrike" baseline="0">
              <a:solidFill>
                <a:sysClr val="windowText" lastClr="000000"/>
              </a:solidFill>
              <a:latin typeface="+mj-ea"/>
              <a:ea typeface="+mj-ea"/>
            </a:rPr>
            <a:t>学習支援員</a:t>
          </a:r>
          <a:endParaRPr lang="en-US" altLang="ja-JP" sz="1100" b="0" i="0" u="none" strike="noStrike" baseline="0">
            <a:solidFill>
              <a:sysClr val="windowText" lastClr="000000"/>
            </a:solidFill>
            <a:latin typeface="+mj-ea"/>
            <a:ea typeface="+mj-ea"/>
          </a:endParaRPr>
        </a:p>
        <a:p>
          <a:pPr marL="0" marR="0" lvl="0" indent="0" algn="l" defTabSz="914400" rtl="0" eaLnBrk="1" fontAlgn="auto" latinLnBrk="0" hangingPunct="1">
            <a:lnSpc>
              <a:spcPts val="11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ja-JP" sz="1100" b="0" i="0" u="none" strike="noStrike" kern="0" cap="none" spc="0" normalizeH="0" baseline="0" noProof="0">
              <a:ln>
                <a:noFill/>
              </a:ln>
              <a:solidFill>
                <a:sysClr val="windowText" lastClr="000000"/>
              </a:solidFill>
              <a:effectLst/>
              <a:uLnTx/>
              <a:uFillTx/>
              <a:latin typeface="+mn-lt"/>
              <a:ea typeface="+mn-ea"/>
              <a:cs typeface="+mn-cs"/>
            </a:rPr>
            <a:t>対 　象　</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　　　  </a:t>
          </a:r>
          <a:r>
            <a:rPr kumimoji="1" lang="ja-JP" altLang="ja-JP" sz="1100" b="0" i="0" u="none" strike="noStrike" kern="0" cap="none" spc="0" normalizeH="0" baseline="0" noProof="0">
              <a:ln>
                <a:noFill/>
              </a:ln>
              <a:solidFill>
                <a:sysClr val="windowText" lastClr="000000"/>
              </a:solidFill>
              <a:effectLst/>
              <a:uLnTx/>
              <a:uFillTx/>
              <a:latin typeface="+mn-lt"/>
              <a:ea typeface="+mn-ea"/>
              <a:cs typeface="+mn-cs"/>
            </a:rPr>
            <a:t>府立支援学校</a:t>
          </a:r>
          <a:endParaRPr kumimoji="0" lang="ja-JP"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ja-JP" sz="1100" b="0" i="0" u="none" strike="noStrike" kern="0" cap="none" spc="0" normalizeH="0" baseline="0" noProof="0">
              <a:ln>
                <a:noFill/>
              </a:ln>
              <a:solidFill>
                <a:sysClr val="windowText" lastClr="000000"/>
              </a:solidFill>
              <a:effectLst/>
              <a:uLnTx/>
              <a:uFillTx/>
              <a:latin typeface="+mn-lt"/>
              <a:ea typeface="+mn-ea"/>
              <a:cs typeface="+mn-cs"/>
            </a:rPr>
            <a:t>配置数</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 </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　　　　 </a:t>
          </a:r>
          <a:r>
            <a:rPr kumimoji="1" lang="ja-JP" altLang="ja-JP" sz="1100" b="0" i="0" u="none" strike="noStrike" kern="0" cap="none" spc="0" normalizeH="0" baseline="0" noProof="0">
              <a:ln>
                <a:noFill/>
              </a:ln>
              <a:solidFill>
                <a:sysClr val="windowText" lastClr="000000"/>
              </a:solidFill>
              <a:effectLst/>
              <a:uLnTx/>
              <a:uFillTx/>
              <a:latin typeface="+mn-lt"/>
              <a:ea typeface="+mn-ea"/>
              <a:cs typeface="+mn-cs"/>
            </a:rPr>
            <a:t>１</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３０</a:t>
          </a:r>
          <a:r>
            <a:rPr kumimoji="1" lang="ja-JP" altLang="ja-JP" sz="1100" b="0" i="0" u="none" strike="noStrike" kern="0" cap="none" spc="0" normalizeH="0" baseline="0" noProof="0">
              <a:ln>
                <a:noFill/>
              </a:ln>
              <a:solidFill>
                <a:sysClr val="windowText" lastClr="000000"/>
              </a:solidFill>
              <a:effectLst/>
              <a:uLnTx/>
              <a:uFillTx/>
              <a:latin typeface="+mn-lt"/>
              <a:ea typeface="+mn-ea"/>
              <a:cs typeface="+mn-cs"/>
            </a:rPr>
            <a:t>人</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⇒重複学級数約</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15</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学級に</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1</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人、一般学級数約</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20</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学級に</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1</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人</a:t>
          </a:r>
        </a:p>
        <a:p>
          <a:pPr marL="0" marR="0" lvl="0" indent="0" defTabSz="914400" rtl="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ysClr val="windowText" lastClr="000000"/>
              </a:solidFill>
              <a:effectLst/>
              <a:uLnTx/>
              <a:uFillTx/>
              <a:latin typeface="+mn-lt"/>
              <a:ea typeface="+mn-ea"/>
              <a:cs typeface="+mn-cs"/>
            </a:rPr>
            <a:t>　　　　　　　</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　　　 </a:t>
          </a:r>
          <a:r>
            <a:rPr kumimoji="1" lang="ja-JP" altLang="ja-JP" sz="1100" b="0" i="0" u="none" strike="noStrike" kern="0" cap="none" spc="0" normalizeH="0" baseline="0" noProof="0">
              <a:ln>
                <a:noFill/>
              </a:ln>
              <a:solidFill>
                <a:sysClr val="windowText" lastClr="000000"/>
              </a:solidFill>
              <a:effectLst/>
              <a:uLnTx/>
              <a:uFillTx/>
              <a:latin typeface="+mn-lt"/>
              <a:ea typeface="+mn-ea"/>
              <a:cs typeface="+mn-cs"/>
            </a:rPr>
            <a:t>介護職員初任者研修終了程度（一般説：旧ヘルパー２級程度）を 非常勤特別嘱託員として配置</a:t>
          </a:r>
          <a:endParaRPr kumimoji="0" lang="ja-JP"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ja-JP" sz="1100" b="0" i="0" u="none" strike="noStrike" kern="0" cap="none" spc="0" normalizeH="0" baseline="0" noProof="0">
              <a:ln>
                <a:noFill/>
              </a:ln>
              <a:solidFill>
                <a:sysClr val="windowText" lastClr="000000"/>
              </a:solidFill>
              <a:effectLst/>
              <a:uLnTx/>
              <a:uFillTx/>
              <a:latin typeface="+mn-lt"/>
              <a:ea typeface="+mn-ea"/>
              <a:cs typeface="+mn-cs"/>
            </a:rPr>
            <a:t>積　 算　</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  　　  報酬（</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１，２００</a:t>
          </a:r>
          <a:r>
            <a:rPr kumimoji="0" lang="ja-JP" altLang="ja-JP" sz="1100" b="0" i="0" u="none" strike="noStrike" kern="0" cap="none" spc="0" normalizeH="0" baseline="0" noProof="0">
              <a:ln>
                <a:noFill/>
              </a:ln>
              <a:solidFill>
                <a:sysClr val="windowText" lastClr="000000"/>
              </a:solidFill>
              <a:effectLst/>
              <a:uLnTx/>
              <a:uFillTx/>
              <a:latin typeface="+mn-lt"/>
              <a:ea typeface="+mn-ea"/>
              <a:cs typeface="+mn-cs"/>
            </a:rPr>
            <a:t>円</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／時</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２０Ｈ／週</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３５週</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期末手当</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共済費及び旅費</a:t>
          </a:r>
          <a:endPar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◆業務内容　　　</a:t>
          </a:r>
          <a:r>
            <a:rPr kumimoji="1" lang="ja-JP" altLang="ja-JP" sz="1100" b="0" i="0" u="none" strike="noStrike" kern="0" cap="none" spc="0" normalizeH="0" baseline="0" noProof="0">
              <a:ln>
                <a:noFill/>
              </a:ln>
              <a:solidFill>
                <a:sysClr val="windowText" lastClr="000000"/>
              </a:solidFill>
              <a:effectLst/>
              <a:uLnTx/>
              <a:uFillTx/>
              <a:latin typeface="+mn-lt"/>
              <a:ea typeface="+mn-ea"/>
              <a:cs typeface="+mn-cs"/>
            </a:rPr>
            <a:t>児童生徒等に直接接する業務（摂食・更衣・排泄・移動・授業・医ケア時の補助）</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のサポート</a:t>
          </a:r>
          <a:endPar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endParaRPr>
        </a:p>
      </xdr:txBody>
    </xdr:sp>
    <xdr:clientData/>
  </xdr:twoCellAnchor>
  <xdr:twoCellAnchor>
    <xdr:from>
      <xdr:col>0</xdr:col>
      <xdr:colOff>380999</xdr:colOff>
      <xdr:row>797</xdr:row>
      <xdr:rowOff>206828</xdr:rowOff>
    </xdr:from>
    <xdr:to>
      <xdr:col>3</xdr:col>
      <xdr:colOff>1219199</xdr:colOff>
      <xdr:row>803</xdr:row>
      <xdr:rowOff>180975</xdr:rowOff>
    </xdr:to>
    <xdr:sp macro="" textlink="">
      <xdr:nvSpPr>
        <xdr:cNvPr id="29" name="AutoShape 285">
          <a:extLst>
            <a:ext uri="{FF2B5EF4-FFF2-40B4-BE49-F238E27FC236}">
              <a16:creationId xmlns:a16="http://schemas.microsoft.com/office/drawing/2014/main" id="{00000000-0008-0000-0300-00001D000000}"/>
            </a:ext>
          </a:extLst>
        </xdr:cNvPr>
        <xdr:cNvSpPr>
          <a:spLocks noChangeArrowheads="1"/>
        </xdr:cNvSpPr>
      </xdr:nvSpPr>
      <xdr:spPr>
        <a:xfrm>
          <a:off x="380999" y="183944078"/>
          <a:ext cx="3686175" cy="1345747"/>
        </a:xfrm>
        <a:prstGeom prst="wedgeRectCallout">
          <a:avLst>
            <a:gd name="adj1" fmla="val 14685"/>
            <a:gd name="adj2" fmla="val 3407"/>
          </a:avLst>
        </a:prstGeom>
        <a:solidFill>
          <a:srgbClr val="FFFF99"/>
        </a:solidFill>
        <a:ln w="9525">
          <a:solidFill>
            <a:srgbClr val="000000"/>
          </a:solidFill>
          <a:miter lim="800000"/>
        </a:ln>
      </xdr:spPr>
      <xdr:txBody>
        <a:bodyPr vertOverflow="clip" wrap="square" lIns="27432" tIns="18288" rIns="0" bIns="0" anchor="t" upright="1"/>
        <a:lstStyle/>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a:t>
          </a:r>
          <a:endParaRPr lang="ja-JP" altLang="en-US">
            <a:solidFill>
              <a:sysClr val="windowText" lastClr="000000"/>
            </a:solidFill>
          </a:endParaRPr>
        </a:p>
      </xdr:txBody>
    </xdr:sp>
    <xdr:clientData/>
  </xdr:twoCellAnchor>
  <xdr:twoCellAnchor>
    <xdr:from>
      <xdr:col>5</xdr:col>
      <xdr:colOff>1340642</xdr:colOff>
      <xdr:row>516</xdr:row>
      <xdr:rowOff>198205</xdr:rowOff>
    </xdr:from>
    <xdr:to>
      <xdr:col>5</xdr:col>
      <xdr:colOff>5110163</xdr:colOff>
      <xdr:row>519</xdr:row>
      <xdr:rowOff>147637</xdr:rowOff>
    </xdr:to>
    <xdr:sp macro="" textlink="">
      <xdr:nvSpPr>
        <xdr:cNvPr id="30" name="AutoShape 344">
          <a:extLst>
            <a:ext uri="{FF2B5EF4-FFF2-40B4-BE49-F238E27FC236}">
              <a16:creationId xmlns:a16="http://schemas.microsoft.com/office/drawing/2014/main" id="{00000000-0008-0000-0300-00001E000000}"/>
            </a:ext>
          </a:extLst>
        </xdr:cNvPr>
        <xdr:cNvSpPr>
          <a:spLocks noChangeArrowheads="1"/>
        </xdr:cNvSpPr>
      </xdr:nvSpPr>
      <xdr:spPr>
        <a:xfrm>
          <a:off x="5512592" y="119327380"/>
          <a:ext cx="3769521" cy="635232"/>
        </a:xfrm>
        <a:prstGeom prst="wedgeRectCallout">
          <a:avLst>
            <a:gd name="adj1" fmla="val -20682"/>
            <a:gd name="adj2" fmla="val 5109"/>
          </a:avLst>
        </a:prstGeom>
        <a:solidFill>
          <a:srgbClr val="FFFF99"/>
        </a:solidFill>
        <a:ln w="9525">
          <a:solidFill>
            <a:srgbClr val="000000"/>
          </a:solidFill>
          <a:miter lim="800000"/>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defRPr sz="1000"/>
          </a:pPr>
          <a:r>
            <a:rPr kumimoji="0" lang="ja-JP" altLang="en-US" sz="900" b="0" i="0" u="none" strike="noStrike" kern="0" cap="none" spc="0" normalizeH="0" baseline="0" noProof="0">
              <a:ln>
                <a:noFill/>
              </a:ln>
              <a:solidFill>
                <a:sysClr val="windowText" lastClr="000000"/>
              </a:solidFill>
              <a:effectLst/>
              <a:uLnTx/>
              <a:uFillTx/>
              <a:latin typeface="+mn-ea"/>
              <a:ea typeface="+mn-ea"/>
            </a:rPr>
            <a:t>国</a:t>
          </a:r>
          <a:r>
            <a:rPr kumimoji="0" lang="en-US" altLang="ja-JP" sz="900" b="0" i="0" u="none" strike="noStrike" kern="0" cap="none" spc="0" normalizeH="0" baseline="0" noProof="0">
              <a:ln>
                <a:noFill/>
              </a:ln>
              <a:solidFill>
                <a:sysClr val="windowText" lastClr="000000"/>
              </a:solidFill>
              <a:effectLst/>
              <a:uLnTx/>
              <a:uFillTx/>
              <a:latin typeface="+mn-ea"/>
              <a:ea typeface="+mn-ea"/>
            </a:rPr>
            <a:t>1/3</a:t>
          </a:r>
          <a:r>
            <a:rPr kumimoji="0" lang="ja-JP" altLang="en-US" sz="900" b="0" i="0" u="none" strike="noStrike" kern="0" cap="none" spc="0" normalizeH="0" baseline="0" noProof="0">
              <a:ln>
                <a:noFill/>
              </a:ln>
              <a:solidFill>
                <a:sysClr val="windowText" lastClr="000000"/>
              </a:solidFill>
              <a:effectLst/>
              <a:uLnTx/>
              <a:uFillTx/>
              <a:latin typeface="+mn-ea"/>
              <a:ea typeface="+mn-ea"/>
            </a:rPr>
            <a:t>　府</a:t>
          </a:r>
          <a:r>
            <a:rPr kumimoji="0" lang="en-US" altLang="ja-JP" sz="900" b="0" i="0" u="none" strike="noStrike" kern="0" cap="none" spc="0" normalizeH="0" baseline="0" noProof="0">
              <a:ln>
                <a:noFill/>
              </a:ln>
              <a:solidFill>
                <a:sysClr val="windowText" lastClr="000000"/>
              </a:solidFill>
              <a:effectLst/>
              <a:uLnTx/>
              <a:uFillTx/>
              <a:latin typeface="+mn-ea"/>
              <a:ea typeface="+mn-ea"/>
            </a:rPr>
            <a:t>2/3    </a:t>
          </a:r>
        </a:p>
        <a:p>
          <a:pPr marL="0" marR="0" lvl="0" indent="0" algn="l" defTabSz="914400" rtl="0" eaLnBrk="1" fontAlgn="auto" latinLnBrk="0" hangingPunct="1">
            <a:lnSpc>
              <a:spcPct val="100000"/>
            </a:lnSpc>
            <a:spcBef>
              <a:spcPts val="0"/>
            </a:spcBef>
            <a:spcAft>
              <a:spcPts val="0"/>
            </a:spcAft>
            <a:buClrTx/>
            <a:buSzTx/>
            <a:buFontTx/>
            <a:buNone/>
            <a:defRPr sz="1000"/>
          </a:pPr>
          <a:r>
            <a:rPr kumimoji="0" lang="ja-JP" altLang="en-US" sz="900" b="0" i="0" u="none" strike="noStrike" kern="0" cap="none" spc="0" normalizeH="0" baseline="0" noProof="0">
              <a:ln>
                <a:noFill/>
              </a:ln>
              <a:solidFill>
                <a:sysClr val="windowText" lastClr="000000"/>
              </a:solidFill>
              <a:effectLst/>
              <a:uLnTx/>
              <a:uFillTx/>
              <a:latin typeface="+mn-ea"/>
              <a:ea typeface="+mn-ea"/>
            </a:rPr>
            <a:t>中学校：週１回</a:t>
          </a:r>
          <a:r>
            <a:rPr kumimoji="0" lang="ja-JP" altLang="en-US" sz="900" b="0" i="0" u="none" strike="noStrike" kern="0" cap="none" spc="0" normalizeH="0" baseline="0" noProof="0">
              <a:ln>
                <a:noFill/>
              </a:ln>
              <a:solidFill>
                <a:sysClr val="windowText" lastClr="000000"/>
              </a:solidFill>
              <a:effectLst/>
              <a:uLnTx/>
              <a:uFillTx/>
              <a:latin typeface="+mn-ea"/>
              <a:ea typeface="+mn-ea"/>
              <a:cs typeface="+mn-cs"/>
            </a:rPr>
            <a:t>（</a:t>
          </a:r>
          <a:r>
            <a:rPr lang="en-US" altLang="ja-JP" sz="900" b="0" i="0" baseline="0">
              <a:effectLst/>
              <a:latin typeface="+mn-ea"/>
              <a:ea typeface="+mn-ea"/>
              <a:cs typeface="+mn-cs"/>
            </a:rPr>
            <a:t>6H/</a:t>
          </a:r>
          <a:r>
            <a:rPr lang="ja-JP" altLang="ja-JP" sz="900" b="0" i="0" baseline="0">
              <a:effectLst/>
              <a:latin typeface="+mn-ea"/>
              <a:ea typeface="+mn-ea"/>
              <a:cs typeface="+mn-cs"/>
            </a:rPr>
            <a:t>日）</a:t>
          </a:r>
          <a:r>
            <a:rPr lang="en-US" altLang="ja-JP" sz="900" b="0" i="0" baseline="0">
              <a:effectLst/>
              <a:latin typeface="+mn-ea"/>
              <a:ea typeface="+mn-ea"/>
              <a:cs typeface="+mn-cs"/>
            </a:rPr>
            <a:t>×</a:t>
          </a:r>
          <a:r>
            <a:rPr kumimoji="0" lang="en-US" altLang="ja-JP" sz="900" b="0" i="0" u="none" strike="noStrike" kern="0" cap="none" spc="0" normalizeH="0" baseline="0" noProof="0">
              <a:ln>
                <a:noFill/>
              </a:ln>
              <a:solidFill>
                <a:sysClr val="windowText" lastClr="000000"/>
              </a:solidFill>
              <a:effectLst/>
              <a:uLnTx/>
              <a:uFillTx/>
              <a:latin typeface="+mn-ea"/>
              <a:ea typeface="+mn-ea"/>
            </a:rPr>
            <a:t>35</a:t>
          </a:r>
          <a:r>
            <a:rPr kumimoji="0" lang="ja-JP" altLang="en-US" sz="900" b="0" i="0" u="none" strike="noStrike" kern="0" cap="none" spc="0" normalizeH="0" baseline="0" noProof="0">
              <a:ln>
                <a:noFill/>
              </a:ln>
              <a:solidFill>
                <a:sysClr val="windowText" lastClr="000000"/>
              </a:solidFill>
              <a:effectLst/>
              <a:uLnTx/>
              <a:uFillTx/>
              <a:latin typeface="+mn-ea"/>
              <a:ea typeface="+mn-ea"/>
            </a:rPr>
            <a:t>週　政令市を除く</a:t>
          </a:r>
          <a:r>
            <a:rPr kumimoji="0" lang="en-US" altLang="ja-JP" sz="900" b="0" i="0" u="none" strike="noStrike" kern="0" cap="none" spc="0" normalizeH="0" baseline="0" noProof="0">
              <a:ln>
                <a:noFill/>
              </a:ln>
              <a:solidFill>
                <a:sysClr val="windowText" lastClr="000000"/>
              </a:solidFill>
              <a:effectLst/>
              <a:uLnTx/>
              <a:uFillTx/>
              <a:latin typeface="+mn-ea"/>
              <a:ea typeface="+mn-ea"/>
            </a:rPr>
            <a:t>285</a:t>
          </a:r>
          <a:r>
            <a:rPr kumimoji="0" lang="ja-JP" altLang="en-US" sz="900" b="0" i="0" u="none" strike="noStrike" kern="0" cap="none" spc="0" normalizeH="0" baseline="0" noProof="0">
              <a:ln>
                <a:noFill/>
              </a:ln>
              <a:solidFill>
                <a:sysClr val="windowText" lastClr="000000"/>
              </a:solidFill>
              <a:effectLst/>
              <a:uLnTx/>
              <a:uFillTx/>
              <a:latin typeface="+mn-ea"/>
              <a:ea typeface="+mn-ea"/>
            </a:rPr>
            <a:t>校</a:t>
          </a:r>
          <a:endParaRPr kumimoji="0" lang="en-US" altLang="ja-JP" sz="900" b="0" i="0" u="none" strike="sngStrike" kern="0" cap="none" spc="0" normalizeH="0" baseline="0" noProof="0">
            <a:ln>
              <a:noFill/>
            </a:ln>
            <a:solidFill>
              <a:sysClr val="windowText" lastClr="000000"/>
            </a:solidFill>
            <a:effectLst/>
            <a:uLnTx/>
            <a:uFillTx/>
            <a:latin typeface="+mn-ea"/>
            <a:ea typeface="+mn-ea"/>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mn-ea"/>
              <a:ea typeface="+mn-ea"/>
            </a:rPr>
            <a:t>小学校：</a:t>
          </a:r>
          <a:r>
            <a:rPr kumimoji="0" lang="ja-JP" altLang="en-US" sz="900" b="0" i="0" u="none" strike="noStrike" kern="0" cap="none" spc="0" normalizeH="0" baseline="0" noProof="0">
              <a:ln>
                <a:noFill/>
              </a:ln>
              <a:solidFill>
                <a:sysClr val="windowText" lastClr="000000"/>
              </a:solidFill>
              <a:effectLst/>
              <a:uLnTx/>
              <a:uFillTx/>
              <a:latin typeface="+mn-ea"/>
              <a:ea typeface="+mn-ea"/>
              <a:cs typeface="+mn-cs"/>
            </a:rPr>
            <a:t>月</a:t>
          </a:r>
          <a:r>
            <a:rPr lang="ja-JP" altLang="ja-JP" sz="900" b="0" i="0" baseline="0">
              <a:effectLst/>
              <a:latin typeface="+mn-ea"/>
              <a:ea typeface="+mn-ea"/>
              <a:cs typeface="+mn-cs"/>
            </a:rPr>
            <a:t>１回</a:t>
          </a:r>
          <a:r>
            <a:rPr lang="ja-JP" altLang="en-US" sz="900" b="0" i="0" baseline="0">
              <a:effectLst/>
              <a:latin typeface="+mn-ea"/>
              <a:ea typeface="+mn-ea"/>
              <a:cs typeface="+mn-cs"/>
            </a:rPr>
            <a:t>（</a:t>
          </a:r>
          <a:r>
            <a:rPr lang="en-US" altLang="ja-JP" sz="900" b="0" i="0" baseline="0">
              <a:effectLst/>
              <a:latin typeface="+mn-ea"/>
              <a:ea typeface="+mn-ea"/>
              <a:cs typeface="+mn-cs"/>
            </a:rPr>
            <a:t>6H/</a:t>
          </a:r>
          <a:r>
            <a:rPr lang="ja-JP" altLang="ja-JP" sz="900" b="0" i="0" baseline="0">
              <a:effectLst/>
              <a:latin typeface="+mn-ea"/>
              <a:ea typeface="+mn-ea"/>
              <a:cs typeface="+mn-cs"/>
            </a:rPr>
            <a:t>日）</a:t>
          </a:r>
          <a:r>
            <a:rPr lang="en-US" altLang="ja-JP" sz="900" b="0" i="0" baseline="0">
              <a:effectLst/>
              <a:latin typeface="+mn-ea"/>
              <a:ea typeface="+mn-ea"/>
              <a:cs typeface="+mn-cs"/>
            </a:rPr>
            <a:t>×12</a:t>
          </a:r>
          <a:r>
            <a:rPr lang="ja-JP" altLang="en-US" sz="900" b="0" i="0" baseline="0">
              <a:effectLst/>
              <a:latin typeface="+mn-ea"/>
              <a:ea typeface="+mn-ea"/>
              <a:cs typeface="+mn-cs"/>
            </a:rPr>
            <a:t>月　</a:t>
          </a:r>
          <a:r>
            <a:rPr lang="ja-JP" altLang="ja-JP" sz="900" b="0" i="0" baseline="0">
              <a:effectLst/>
              <a:latin typeface="+mn-ea"/>
              <a:ea typeface="+mn-ea"/>
              <a:cs typeface="+mn-cs"/>
            </a:rPr>
            <a:t>政令市を除く</a:t>
          </a:r>
          <a:r>
            <a:rPr lang="en-US" altLang="ja-JP" sz="900" b="0" i="0" baseline="0">
              <a:effectLst/>
              <a:latin typeface="+mn-ea"/>
              <a:ea typeface="+mn-ea"/>
              <a:cs typeface="+mn-cs"/>
            </a:rPr>
            <a:t>598</a:t>
          </a:r>
          <a:r>
            <a:rPr lang="ja-JP" altLang="ja-JP" sz="900" b="0" i="0" baseline="0">
              <a:effectLst/>
              <a:latin typeface="+mn-ea"/>
              <a:ea typeface="+mn-ea"/>
              <a:cs typeface="+mn-cs"/>
            </a:rPr>
            <a:t>校</a:t>
          </a:r>
          <a:endParaRPr lang="ja-JP" altLang="en-US" sz="900" b="0" i="0" baseline="0">
            <a:effectLst/>
            <a:latin typeface="+mn-ea"/>
            <a:ea typeface="+mn-ea"/>
            <a:cs typeface="+mn-cs"/>
          </a:endParaRPr>
        </a:p>
      </xdr:txBody>
    </xdr:sp>
    <xdr:clientData/>
  </xdr:twoCellAnchor>
  <xdr:twoCellAnchor>
    <xdr:from>
      <xdr:col>1</xdr:col>
      <xdr:colOff>204259</xdr:colOff>
      <xdr:row>761</xdr:row>
      <xdr:rowOff>96308</xdr:rowOff>
    </xdr:from>
    <xdr:to>
      <xdr:col>5</xdr:col>
      <xdr:colOff>1181101</xdr:colOff>
      <xdr:row>764</xdr:row>
      <xdr:rowOff>187555</xdr:rowOff>
    </xdr:to>
    <xdr:sp macro="" textlink="">
      <xdr:nvSpPr>
        <xdr:cNvPr id="31" name="Text Box 11467">
          <a:extLst>
            <a:ext uri="{FF2B5EF4-FFF2-40B4-BE49-F238E27FC236}">
              <a16:creationId xmlns:a16="http://schemas.microsoft.com/office/drawing/2014/main" id="{00000000-0008-0000-0300-00001F000000}"/>
            </a:ext>
          </a:extLst>
        </xdr:cNvPr>
        <xdr:cNvSpPr txBox="1">
          <a:spLocks noChangeArrowheads="1"/>
        </xdr:cNvSpPr>
      </xdr:nvSpPr>
      <xdr:spPr>
        <a:xfrm>
          <a:off x="890059" y="175603958"/>
          <a:ext cx="4462992" cy="777047"/>
        </a:xfrm>
        <a:prstGeom prst="rect">
          <a:avLst/>
        </a:prstGeom>
        <a:solidFill>
          <a:srgbClr val="FFFF99"/>
        </a:solidFill>
        <a:ln w="9525" algn="ctr">
          <a:solidFill>
            <a:srgbClr val="000000"/>
          </a:solidFill>
          <a:miter lim="800000"/>
        </a:ln>
        <a:effectLst/>
      </xdr:spPr>
      <xdr:txBody>
        <a:bodyPr vertOverflow="clip" wrap="square" lIns="27432" tIns="18288" rIns="0" bIns="0" anchor="ctr" anchorCtr="0" upright="1"/>
        <a:lstStyle/>
        <a:p>
          <a:pPr algn="l" rtl="0">
            <a:lnSpc>
              <a:spcPts val="12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〇空調設置計画</a:t>
          </a:r>
          <a:endParaRPr lang="en-US" altLang="ja-JP" sz="9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lnSpc>
              <a:spcPts val="12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（校種）　　</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R</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１</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(2019)</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R</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２　　　　　　　　　  </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R</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３　　　 　　  </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R</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４　　  　　　　</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R</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５</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(2023)</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a:t>
          </a:r>
          <a:endParaRPr lang="en-US" altLang="ja-JP" sz="9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lnSpc>
              <a:spcPts val="12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高校　　２０校　　　　　２８校　　　　　 　　　２８校　　　　  ２８校　 　　　　２８校</a:t>
          </a:r>
        </a:p>
        <a:p>
          <a:pPr algn="l" rtl="0">
            <a:lnSpc>
              <a:spcPts val="10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支援 　　　　　　　　　　１３校</a:t>
          </a:r>
          <a:r>
            <a:rPr lang="ja-JP" altLang="en-US" sz="800" b="0" i="0" u="none" strike="noStrike" baseline="0">
              <a:solidFill>
                <a:sysClr val="windowText" lastClr="000000"/>
              </a:solidFill>
              <a:latin typeface="ＭＳ Ｐゴシック" panose="020B0600070205080204" charset="-128"/>
              <a:ea typeface="ＭＳ Ｐゴシック" panose="020B0600070205080204" charset="-128"/>
            </a:rPr>
            <a:t>（設計のみ）　</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１３校　　　　　１３校            １２校</a:t>
          </a:r>
          <a:endParaRPr lang="en-US" altLang="ja-JP" sz="8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lnSpc>
              <a:spcPts val="1000"/>
            </a:lnSpc>
            <a:defRPr sz="1000"/>
          </a:pPr>
          <a:endParaRPr lang="ja-JP" altLang="en-US" sz="900">
            <a:solidFill>
              <a:sysClr val="windowText" lastClr="000000"/>
            </a:solidFill>
          </a:endParaRPr>
        </a:p>
      </xdr:txBody>
    </xdr:sp>
    <xdr:clientData/>
  </xdr:twoCellAnchor>
  <xdr:twoCellAnchor editAs="oneCell">
    <xdr:from>
      <xdr:col>1</xdr:col>
      <xdr:colOff>161925</xdr:colOff>
      <xdr:row>529</xdr:row>
      <xdr:rowOff>133350</xdr:rowOff>
    </xdr:from>
    <xdr:to>
      <xdr:col>3</xdr:col>
      <xdr:colOff>304800</xdr:colOff>
      <xdr:row>533</xdr:row>
      <xdr:rowOff>142875</xdr:rowOff>
    </xdr:to>
    <xdr:pic>
      <xdr:nvPicPr>
        <xdr:cNvPr id="32" name="図 31">
          <a:extLst>
            <a:ext uri="{FF2B5EF4-FFF2-40B4-BE49-F238E27FC236}">
              <a16:creationId xmlns:a16="http://schemas.microsoft.com/office/drawing/2014/main" id="{00000000-0008-0000-0300-00002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7725" y="122234325"/>
          <a:ext cx="2305050" cy="923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638175</xdr:colOff>
      <xdr:row>709</xdr:row>
      <xdr:rowOff>85725</xdr:rowOff>
    </xdr:from>
    <xdr:to>
      <xdr:col>5</xdr:col>
      <xdr:colOff>5010150</xdr:colOff>
      <xdr:row>713</xdr:row>
      <xdr:rowOff>219075</xdr:rowOff>
    </xdr:to>
    <xdr:sp macro="" textlink="">
      <xdr:nvSpPr>
        <xdr:cNvPr id="33" name="AutoShape 281">
          <a:extLst>
            <a:ext uri="{FF2B5EF4-FFF2-40B4-BE49-F238E27FC236}">
              <a16:creationId xmlns:a16="http://schemas.microsoft.com/office/drawing/2014/main" id="{00000000-0008-0000-0300-000021000000}"/>
            </a:ext>
          </a:extLst>
        </xdr:cNvPr>
        <xdr:cNvSpPr>
          <a:spLocks noChangeArrowheads="1"/>
        </xdr:cNvSpPr>
      </xdr:nvSpPr>
      <xdr:spPr>
        <a:xfrm>
          <a:off x="638175" y="163429950"/>
          <a:ext cx="8543925" cy="1047750"/>
        </a:xfrm>
        <a:prstGeom prst="wedgeRectCallout">
          <a:avLst>
            <a:gd name="adj1" fmla="val 8283"/>
            <a:gd name="adj2" fmla="val -20065"/>
          </a:avLst>
        </a:prstGeom>
        <a:solidFill>
          <a:srgbClr val="FFFF99"/>
        </a:solidFill>
        <a:ln w="9525">
          <a:solidFill>
            <a:srgbClr val="000000"/>
          </a:solidFill>
          <a:miter lim="800000"/>
        </a:ln>
      </xdr:spPr>
      <xdr:txBody>
        <a:bodyPr vertOverflow="clip" wrap="square" lIns="27432" tIns="18288" rIns="0" bIns="18288" anchor="ctr" upright="1"/>
        <a:lstStyle>
          <a:defPPr>
            <a:defRPr lang="ja-JP"/>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marL="0" marR="0" lvl="0" indent="0" algn="l" defTabSz="914400" rtl="0" eaLnBrk="1" fontAlgn="auto" latinLnBrk="0" hangingPunct="1">
            <a:lnSpc>
              <a:spcPts val="700"/>
            </a:lnSpc>
            <a:spcBef>
              <a:spcPts val="0"/>
            </a:spcBef>
            <a:spcAft>
              <a:spcPts val="0"/>
            </a:spcAft>
            <a:buClrTx/>
            <a:buSzTx/>
            <a:buFontTx/>
            <a:buNone/>
            <a:defRPr sz="1000"/>
          </a:pP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R5</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年度予算　　　　　　　　　　　　　　　　　　　　　　             </a:t>
          </a:r>
        </a:p>
        <a:p>
          <a:pPr marL="0" marR="0" lvl="0" indent="0" algn="l" defTabSz="914400" rtl="0" eaLnBrk="1" fontAlgn="auto" latinLnBrk="0" hangingPunct="1">
            <a:lnSpc>
              <a:spcPts val="700"/>
            </a:lnSpc>
            <a:spcBef>
              <a:spcPts val="0"/>
            </a:spcBef>
            <a:spcAft>
              <a:spcPts val="0"/>
            </a:spcAft>
            <a:buClrTx/>
            <a:buSzTx/>
            <a:buFontTx/>
            <a:buNone/>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　</a:t>
          </a:r>
        </a:p>
        <a:p>
          <a:pPr marL="0" marR="0" lvl="0" indent="0" algn="l" defTabSz="914400" rtl="0" eaLnBrk="1" fontAlgn="auto" latinLnBrk="0" hangingPunct="1">
            <a:lnSpc>
              <a:spcPts val="700"/>
            </a:lnSpc>
            <a:spcBef>
              <a:spcPts val="0"/>
            </a:spcBef>
            <a:spcAft>
              <a:spcPts val="0"/>
            </a:spcAft>
            <a:buClrTx/>
            <a:buSzTx/>
            <a:buFontTx/>
            <a:buNone/>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高校  　昇降機安全対策費　　　　　　　　　　        </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20,000</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千円　　　　寝屋川高等学校改築事業費　　　　 　 </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140,294</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千円　　　内部改修工事費　　 　</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27,000</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千円</a:t>
          </a:r>
          <a:endPar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endParaRPr>
        </a:p>
        <a:p>
          <a:pPr marL="0" marR="0" lvl="0" indent="0" algn="l" defTabSz="914400" rtl="0" eaLnBrk="1" fontAlgn="auto" latinLnBrk="0" hangingPunct="1">
            <a:lnSpc>
              <a:spcPts val="700"/>
            </a:lnSpc>
            <a:spcBef>
              <a:spcPts val="0"/>
            </a:spcBef>
            <a:spcAft>
              <a:spcPts val="0"/>
            </a:spcAft>
            <a:buClrTx/>
            <a:buSzTx/>
            <a:buFontTx/>
            <a:buNone/>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 </a:t>
          </a:r>
        </a:p>
        <a:p>
          <a:pPr marL="0" marR="0" lvl="0" indent="0" algn="l" defTabSz="914400" rtl="0" eaLnBrk="1" fontAlgn="auto" latinLnBrk="0" hangingPunct="1">
            <a:lnSpc>
              <a:spcPts val="700"/>
            </a:lnSpc>
            <a:spcBef>
              <a:spcPts val="0"/>
            </a:spcBef>
            <a:spcAft>
              <a:spcPts val="0"/>
            </a:spcAft>
            <a:buClrTx/>
            <a:buSzTx/>
            <a:buFontTx/>
            <a:buNone/>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支援　　大規模改造工事等　　　　　　 　　　　　　</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148,365</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千円　　　　昇降機安全対策費 　　　　　　　   　　　    </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2,045</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千円　　　空調機更新実施設計 </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20,971</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千円</a:t>
          </a:r>
          <a:endPar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endParaRPr>
        </a:p>
        <a:p>
          <a:pPr marL="0" marR="0" lvl="0" indent="0" algn="l" defTabSz="914400" rtl="0" eaLnBrk="1" fontAlgn="auto" latinLnBrk="0" hangingPunct="1">
            <a:lnSpc>
              <a:spcPts val="700"/>
            </a:lnSpc>
            <a:spcBef>
              <a:spcPts val="0"/>
            </a:spcBef>
            <a:spcAft>
              <a:spcPts val="0"/>
            </a:spcAft>
            <a:buClrTx/>
            <a:buSzTx/>
            <a:buFontTx/>
            <a:buNone/>
            <a:defRPr sz="1000"/>
          </a:pP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  </a:t>
          </a:r>
        </a:p>
        <a:p>
          <a:pPr marL="0" marR="0" lvl="0" indent="0" algn="l" defTabSz="914400" rtl="0" eaLnBrk="1" fontAlgn="auto" latinLnBrk="0" hangingPunct="1">
            <a:lnSpc>
              <a:spcPts val="700"/>
            </a:lnSpc>
            <a:spcBef>
              <a:spcPts val="0"/>
            </a:spcBef>
            <a:spcAft>
              <a:spcPts val="0"/>
            </a:spcAft>
            <a:buClrTx/>
            <a:buSzTx/>
            <a:buFontTx/>
            <a:buNone/>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　   　　 空調機更新工事等　　　　　　　　　　　    </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369,316</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千円         特別教室等空気調節設備整備事業 　</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471,225</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千円　   事務費　　    　　　　　　　　</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831</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千円</a:t>
          </a:r>
        </a:p>
      </xdr:txBody>
    </xdr:sp>
    <xdr:clientData/>
  </xdr:twoCellAnchor>
  <xdr:twoCellAnchor editAs="oneCell">
    <xdr:from>
      <xdr:col>0</xdr:col>
      <xdr:colOff>333375</xdr:colOff>
      <xdr:row>798</xdr:row>
      <xdr:rowOff>190500</xdr:rowOff>
    </xdr:from>
    <xdr:to>
      <xdr:col>3</xdr:col>
      <xdr:colOff>1171575</xdr:colOff>
      <xdr:row>802</xdr:row>
      <xdr:rowOff>200025</xdr:rowOff>
    </xdr:to>
    <xdr:pic>
      <xdr:nvPicPr>
        <xdr:cNvPr id="34" name="図 33">
          <a:extLst>
            <a:ext uri="{FF2B5EF4-FFF2-40B4-BE49-F238E27FC236}">
              <a16:creationId xmlns:a16="http://schemas.microsoft.com/office/drawing/2014/main" id="{00000000-0008-0000-03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33375" y="184156350"/>
          <a:ext cx="3686175" cy="923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352424</xdr:colOff>
      <xdr:row>87</xdr:row>
      <xdr:rowOff>19050</xdr:rowOff>
    </xdr:from>
    <xdr:to>
      <xdr:col>3</xdr:col>
      <xdr:colOff>933450</xdr:colOff>
      <xdr:row>93</xdr:row>
      <xdr:rowOff>9525</xdr:rowOff>
    </xdr:to>
    <xdr:sp macro="" textlink="">
      <xdr:nvSpPr>
        <xdr:cNvPr id="35" name="AutoShape 225">
          <a:extLst>
            <a:ext uri="{FF2B5EF4-FFF2-40B4-BE49-F238E27FC236}">
              <a16:creationId xmlns:a16="http://schemas.microsoft.com/office/drawing/2014/main" id="{00000000-0008-0000-0300-000023000000}"/>
            </a:ext>
          </a:extLst>
        </xdr:cNvPr>
        <xdr:cNvSpPr>
          <a:spLocks noChangeArrowheads="1"/>
        </xdr:cNvSpPr>
      </xdr:nvSpPr>
      <xdr:spPr>
        <a:xfrm>
          <a:off x="1038224" y="20812125"/>
          <a:ext cx="2743201" cy="1362075"/>
        </a:xfrm>
        <a:prstGeom prst="wedgeRectCallout">
          <a:avLst>
            <a:gd name="adj1" fmla="val 12653"/>
            <a:gd name="adj2" fmla="val 7616"/>
          </a:avLst>
        </a:prstGeom>
        <a:solidFill>
          <a:srgbClr val="FFFF99"/>
        </a:solidFill>
        <a:ln w="9525">
          <a:solidFill>
            <a:srgbClr val="000000"/>
          </a:solidFill>
          <a:miter lim="800000"/>
        </a:ln>
      </xdr:spPr>
      <xdr:txBody>
        <a:bodyPr vertOverflow="clip" wrap="square" lIns="27432" tIns="18288" rIns="0" bIns="18288" anchor="ctr" upright="1"/>
        <a:lstStyle/>
        <a:p>
          <a:pPr algn="l" rtl="0">
            <a:lnSpc>
              <a:spcPts val="1100"/>
            </a:lnSpc>
            <a:defRPr sz="1000"/>
          </a:pPr>
          <a:r>
            <a:rPr lang="ja-JP" altLang="en-US" sz="1000">
              <a:solidFill>
                <a:sysClr val="windowText" lastClr="000000"/>
              </a:solidFill>
              <a:latin typeface="+mn-ea"/>
              <a:ea typeface="+mn-ea"/>
            </a:rPr>
            <a:t>部長内示額　内訳</a:t>
          </a:r>
          <a:endParaRPr lang="en-US" altLang="ja-JP" sz="1000">
            <a:solidFill>
              <a:sysClr val="windowText" lastClr="000000"/>
            </a:solidFill>
            <a:latin typeface="+mn-ea"/>
            <a:ea typeface="+mn-ea"/>
          </a:endParaRPr>
        </a:p>
        <a:p>
          <a:pPr algn="l" rtl="0">
            <a:lnSpc>
              <a:spcPts val="1100"/>
            </a:lnSpc>
            <a:defRPr sz="1000"/>
          </a:pPr>
          <a:r>
            <a:rPr lang="ja-JP" altLang="en-US" sz="1000">
              <a:solidFill>
                <a:sysClr val="windowText" lastClr="000000"/>
              </a:solidFill>
              <a:latin typeface="+mn-ea"/>
              <a:ea typeface="+mn-ea"/>
            </a:rPr>
            <a:t>・英語学習アプリ</a:t>
          </a:r>
          <a:r>
            <a:rPr lang="ja-JP" altLang="ja-JP" sz="1100">
              <a:effectLst/>
              <a:latin typeface="+mn-lt"/>
              <a:ea typeface="+mn-ea"/>
              <a:cs typeface="+mn-cs"/>
            </a:rPr>
            <a:t>　</a:t>
          </a:r>
          <a:r>
            <a:rPr lang="en-US" altLang="ja-JP" sz="1100">
              <a:effectLst/>
              <a:latin typeface="+mn-lt"/>
              <a:ea typeface="+mn-ea"/>
              <a:cs typeface="+mn-cs"/>
            </a:rPr>
            <a:t>85,158</a:t>
          </a:r>
          <a:r>
            <a:rPr lang="ja-JP" altLang="ja-JP" sz="1100">
              <a:effectLst/>
              <a:latin typeface="+mn-lt"/>
              <a:ea typeface="+mn-ea"/>
              <a:cs typeface="+mn-cs"/>
            </a:rPr>
            <a:t>千円</a:t>
          </a:r>
          <a:endParaRPr lang="en-US" altLang="ja-JP" sz="1100">
            <a:effectLst/>
            <a:latin typeface="+mn-lt"/>
            <a:ea typeface="+mn-ea"/>
            <a:cs typeface="+mn-cs"/>
          </a:endParaRPr>
        </a:p>
        <a:p>
          <a:pPr algn="l" rtl="0">
            <a:lnSpc>
              <a:spcPts val="1100"/>
            </a:lnSpc>
            <a:defRPr sz="1000"/>
          </a:pPr>
          <a:r>
            <a:rPr lang="ja-JP" altLang="en-US" sz="1100">
              <a:effectLst/>
              <a:latin typeface="+mn-lt"/>
              <a:ea typeface="+mn-ea"/>
              <a:cs typeface="+mn-cs"/>
            </a:rPr>
            <a:t>・その他研修等　</a:t>
          </a:r>
          <a:r>
            <a:rPr lang="en-US" altLang="ja-JP" sz="1100">
              <a:effectLst/>
              <a:latin typeface="+mn-lt"/>
              <a:ea typeface="+mn-ea"/>
              <a:cs typeface="+mn-cs"/>
            </a:rPr>
            <a:t>9</a:t>
          </a:r>
          <a:r>
            <a:rPr lang="ja-JP" altLang="en-US" sz="1100">
              <a:effectLst/>
              <a:latin typeface="+mn-lt"/>
              <a:ea typeface="+mn-ea"/>
              <a:cs typeface="+mn-cs"/>
            </a:rPr>
            <a:t>，</a:t>
          </a:r>
          <a:r>
            <a:rPr lang="en-US" altLang="ja-JP" sz="1100">
              <a:effectLst/>
              <a:latin typeface="+mn-lt"/>
              <a:ea typeface="+mn-ea"/>
              <a:cs typeface="+mn-cs"/>
            </a:rPr>
            <a:t>176</a:t>
          </a:r>
          <a:r>
            <a:rPr lang="ja-JP" altLang="en-US" sz="1100">
              <a:effectLst/>
              <a:latin typeface="+mn-lt"/>
              <a:ea typeface="+mn-ea"/>
              <a:cs typeface="+mn-cs"/>
            </a:rPr>
            <a:t>千円</a:t>
          </a:r>
          <a:endParaRPr lang="en-US" altLang="ja-JP" sz="1100">
            <a:effectLst/>
            <a:latin typeface="+mn-lt"/>
            <a:ea typeface="+mn-ea"/>
            <a:cs typeface="+mn-cs"/>
          </a:endParaRPr>
        </a:p>
        <a:p>
          <a:pPr algn="l" rtl="0">
            <a:lnSpc>
              <a:spcPts val="1100"/>
            </a:lnSpc>
            <a:defRPr sz="1000"/>
          </a:pPr>
          <a:endParaRPr lang="en-US" altLang="ja-JP" sz="1100">
            <a:effectLst/>
            <a:latin typeface="+mn-lt"/>
            <a:ea typeface="+mn-ea"/>
            <a:cs typeface="+mn-cs"/>
          </a:endParaRPr>
        </a:p>
        <a:p>
          <a:pPr algn="l" rtl="0">
            <a:lnSpc>
              <a:spcPts val="1100"/>
            </a:lnSpc>
            <a:defRPr sz="1000"/>
          </a:pPr>
          <a:r>
            <a:rPr lang="ja-JP" altLang="en-US" sz="1100">
              <a:effectLst/>
              <a:latin typeface="+mn-lt"/>
              <a:ea typeface="+mn-ea"/>
              <a:cs typeface="+mn-cs"/>
            </a:rPr>
            <a:t>知事復活要求　内訳</a:t>
          </a:r>
          <a:endParaRPr lang="ja-JP" altLang="ja-JP" sz="1000">
            <a:effectLst/>
          </a:endParaRPr>
        </a:p>
        <a:p>
          <a:pPr rtl="0"/>
          <a:r>
            <a:rPr lang="ja-JP" altLang="en-US" sz="1000">
              <a:effectLst/>
              <a:latin typeface="+mn-ea"/>
              <a:ea typeface="+mn-ea"/>
              <a:cs typeface="+mn-cs"/>
            </a:rPr>
            <a:t>・</a:t>
          </a:r>
          <a:r>
            <a:rPr lang="ja-JP" altLang="ja-JP" sz="1000">
              <a:effectLst/>
              <a:latin typeface="+mn-ea"/>
              <a:ea typeface="+mn-ea"/>
              <a:cs typeface="+mn-cs"/>
            </a:rPr>
            <a:t>オンライン英語村　</a:t>
          </a:r>
          <a:r>
            <a:rPr lang="en-US" altLang="ja-JP" sz="1000">
              <a:effectLst/>
              <a:latin typeface="+mn-ea"/>
              <a:ea typeface="+mn-ea"/>
              <a:cs typeface="+mn-cs"/>
            </a:rPr>
            <a:t>31,185</a:t>
          </a:r>
          <a:r>
            <a:rPr lang="ja-JP" altLang="ja-JP" sz="1000">
              <a:effectLst/>
              <a:latin typeface="+mn-ea"/>
              <a:ea typeface="+mn-ea"/>
              <a:cs typeface="+mn-cs"/>
            </a:rPr>
            <a:t>千円</a:t>
          </a:r>
          <a:endParaRPr lang="ja-JP" altLang="ja-JP" sz="1000">
            <a:effectLst/>
            <a:latin typeface="+mn-ea"/>
            <a:ea typeface="+mn-ea"/>
          </a:endParaRPr>
        </a:p>
        <a:p>
          <a:pPr algn="l" rtl="0">
            <a:lnSpc>
              <a:spcPts val="1100"/>
            </a:lnSpc>
            <a:defRPr sz="1000"/>
          </a:pPr>
          <a:r>
            <a:rPr lang="ja-JP" altLang="en-US" sz="1000">
              <a:solidFill>
                <a:sysClr val="windowText" lastClr="000000"/>
              </a:solidFill>
              <a:effectLst/>
              <a:latin typeface="+mn-ea"/>
              <a:ea typeface="+mn-ea"/>
              <a:cs typeface="+mn-cs"/>
            </a:rPr>
            <a:t>・外部人材（</a:t>
          </a:r>
          <a:r>
            <a:rPr lang="en-US" altLang="ja-JP" sz="1000">
              <a:solidFill>
                <a:sysClr val="windowText" lastClr="000000"/>
              </a:solidFill>
              <a:effectLst/>
              <a:latin typeface="+mn-ea"/>
              <a:ea typeface="+mn-ea"/>
              <a:cs typeface="+mn-cs"/>
            </a:rPr>
            <a:t>ALT</a:t>
          </a:r>
          <a:r>
            <a:rPr lang="ja-JP" altLang="en-US" sz="1000">
              <a:solidFill>
                <a:sysClr val="windowText" lastClr="000000"/>
              </a:solidFill>
              <a:effectLst/>
              <a:latin typeface="+mn-ea"/>
              <a:ea typeface="+mn-ea"/>
              <a:cs typeface="+mn-cs"/>
            </a:rPr>
            <a:t>）</a:t>
          </a:r>
          <a:r>
            <a:rPr lang="ja-JP" altLang="en-US" sz="1000">
              <a:solidFill>
                <a:sysClr val="windowText" lastClr="000000"/>
              </a:solidFill>
              <a:latin typeface="+mn-ea"/>
              <a:ea typeface="+mn-ea"/>
            </a:rPr>
            <a:t>　</a:t>
          </a:r>
          <a:r>
            <a:rPr lang="en-US" altLang="ja-JP" sz="1000">
              <a:solidFill>
                <a:sysClr val="windowText" lastClr="000000"/>
              </a:solidFill>
              <a:latin typeface="+mn-ea"/>
              <a:ea typeface="+mn-ea"/>
            </a:rPr>
            <a:t>110,372</a:t>
          </a:r>
          <a:r>
            <a:rPr lang="ja-JP" altLang="en-US" sz="1000">
              <a:solidFill>
                <a:sysClr val="windowText" lastClr="000000"/>
              </a:solidFill>
              <a:latin typeface="+mn-ea"/>
              <a:ea typeface="+mn-ea"/>
            </a:rPr>
            <a:t>千円</a:t>
          </a:r>
          <a:endParaRPr lang="en-US" altLang="ja-JP" sz="1000">
            <a:solidFill>
              <a:sysClr val="windowText" lastClr="000000"/>
            </a:solidFill>
            <a:latin typeface="+mn-ea"/>
            <a:ea typeface="+mn-ea"/>
          </a:endParaRPr>
        </a:p>
      </xdr:txBody>
    </xdr:sp>
    <xdr:clientData/>
  </xdr:twoCellAnchor>
  <xdr:twoCellAnchor>
    <xdr:from>
      <xdr:col>1</xdr:col>
      <xdr:colOff>100852</xdr:colOff>
      <xdr:row>641</xdr:row>
      <xdr:rowOff>168089</xdr:rowOff>
    </xdr:from>
    <xdr:to>
      <xdr:col>4</xdr:col>
      <xdr:colOff>33617</xdr:colOff>
      <xdr:row>652</xdr:row>
      <xdr:rowOff>104775</xdr:rowOff>
    </xdr:to>
    <xdr:sp macro="" textlink="">
      <xdr:nvSpPr>
        <xdr:cNvPr id="36" name="四角形吹き出し 35">
          <a:extLst>
            <a:ext uri="{FF2B5EF4-FFF2-40B4-BE49-F238E27FC236}">
              <a16:creationId xmlns:a16="http://schemas.microsoft.com/office/drawing/2014/main" id="{00000000-0008-0000-0300-000024000000}"/>
            </a:ext>
          </a:extLst>
        </xdr:cNvPr>
        <xdr:cNvSpPr/>
      </xdr:nvSpPr>
      <xdr:spPr>
        <a:xfrm>
          <a:off x="786652" y="147929414"/>
          <a:ext cx="3314140" cy="2508436"/>
        </a:xfrm>
        <a:prstGeom prst="wedgeRectCallout">
          <a:avLst>
            <a:gd name="adj1" fmla="val -5256"/>
            <a:gd name="adj2" fmla="val -61394"/>
          </a:avLst>
        </a:prstGeom>
        <a:solidFill>
          <a:srgbClr val="FFFF99"/>
        </a:solidFill>
        <a:ln w="9525" cap="flat" cmpd="sng" algn="ctr">
          <a:solidFill>
            <a:srgbClr val="000000"/>
          </a:solidFill>
          <a:prstDash val="solid"/>
          <a:round/>
          <a:headEnd type="none" w="med" len="med"/>
          <a:tailEnd type="none" w="med" len="med"/>
        </a:ln>
        <a:effectLst/>
      </xdr:spPr>
      <xdr:txBody>
        <a:bodyPr vertOverflow="clip" horzOverflow="clip" wrap="square" lIns="27432" tIns="18288" rIns="0" bIns="0" rtlCol="0" anchor="t"/>
        <a:lstStyle/>
        <a:p>
          <a:pPr>
            <a:lnSpc>
              <a:spcPts val="900"/>
            </a:lnSpc>
          </a:pPr>
          <a:endParaRPr lang="ja-JP" altLang="ja-JP" sz="1000">
            <a:solidFill>
              <a:sysClr val="windowText" lastClr="000000"/>
            </a:solidFill>
            <a:effectLst/>
          </a:endParaRPr>
        </a:p>
        <a:p>
          <a:pPr>
            <a:lnSpc>
              <a:spcPts val="700"/>
            </a:lnSpc>
          </a:pPr>
          <a:endParaRPr kumimoji="1" lang="en-US" altLang="ja-JP" sz="1000">
            <a:solidFill>
              <a:sysClr val="windowText" lastClr="000000"/>
            </a:solidFill>
            <a:effectLst/>
            <a:latin typeface="+mn-lt"/>
            <a:ea typeface="+mn-ea"/>
            <a:cs typeface="+mn-cs"/>
          </a:endParaRPr>
        </a:p>
        <a:p>
          <a:pPr algn="l">
            <a:lnSpc>
              <a:spcPts val="700"/>
            </a:lnSpc>
          </a:pPr>
          <a:endParaRPr kumimoji="1" lang="ja-JP" altLang="en-US" sz="1100" u="dbl">
            <a:solidFill>
              <a:sysClr val="windowText" lastClr="000000"/>
            </a:solidFill>
          </a:endParaRPr>
        </a:p>
      </xdr:txBody>
    </xdr:sp>
    <xdr:clientData/>
  </xdr:twoCellAnchor>
  <xdr:oneCellAnchor>
    <xdr:from>
      <xdr:col>1</xdr:col>
      <xdr:colOff>89646</xdr:colOff>
      <xdr:row>490</xdr:row>
      <xdr:rowOff>190500</xdr:rowOff>
    </xdr:from>
    <xdr:ext cx="2386294" cy="1433513"/>
    <xdr:sp macro="" textlink="">
      <xdr:nvSpPr>
        <xdr:cNvPr id="37" name="AutoShape 227">
          <a:extLst>
            <a:ext uri="{FF2B5EF4-FFF2-40B4-BE49-F238E27FC236}">
              <a16:creationId xmlns:a16="http://schemas.microsoft.com/office/drawing/2014/main" id="{00000000-0008-0000-0300-000025000000}"/>
            </a:ext>
          </a:extLst>
        </xdr:cNvPr>
        <xdr:cNvSpPr>
          <a:spLocks noChangeArrowheads="1"/>
        </xdr:cNvSpPr>
      </xdr:nvSpPr>
      <xdr:spPr>
        <a:xfrm>
          <a:off x="775446" y="113376075"/>
          <a:ext cx="2386294" cy="1433513"/>
        </a:xfrm>
        <a:prstGeom prst="wedgeRectCallout">
          <a:avLst>
            <a:gd name="adj1" fmla="val 43412"/>
            <a:gd name="adj2" fmla="val 43333"/>
          </a:avLst>
        </a:prstGeom>
        <a:solidFill>
          <a:srgbClr val="FFFF99"/>
        </a:solidFill>
        <a:ln w="9525">
          <a:solidFill>
            <a:srgbClr val="000000"/>
          </a:solidFill>
          <a:miter lim="800000"/>
        </a:ln>
      </xdr:spPr>
      <xdr:txBody>
        <a:bodyPr vertOverflow="clip" wrap="square" lIns="27432" tIns="18288" rIns="0" bIns="0" anchor="t"/>
        <a:lstStyle/>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a:t>
          </a:r>
          <a:endParaRPr lang="ja-JP" altLang="en-US">
            <a:solidFill>
              <a:sysClr val="windowText" lastClr="000000"/>
            </a:solidFill>
          </a:endParaRPr>
        </a:p>
      </xdr:txBody>
    </xdr:sp>
    <xdr:clientData/>
  </xdr:oneCellAnchor>
  <xdr:twoCellAnchor>
    <xdr:from>
      <xdr:col>5</xdr:col>
      <xdr:colOff>235324</xdr:colOff>
      <xdr:row>494</xdr:row>
      <xdr:rowOff>57897</xdr:rowOff>
    </xdr:from>
    <xdr:to>
      <xdr:col>5</xdr:col>
      <xdr:colOff>2117912</xdr:colOff>
      <xdr:row>496</xdr:row>
      <xdr:rowOff>89647</xdr:rowOff>
    </xdr:to>
    <xdr:sp macro="" textlink="">
      <xdr:nvSpPr>
        <xdr:cNvPr id="38" name="AutoShape 229">
          <a:extLst>
            <a:ext uri="{FF2B5EF4-FFF2-40B4-BE49-F238E27FC236}">
              <a16:creationId xmlns:a16="http://schemas.microsoft.com/office/drawing/2014/main" id="{00000000-0008-0000-0300-000026000000}"/>
            </a:ext>
          </a:extLst>
        </xdr:cNvPr>
        <xdr:cNvSpPr>
          <a:spLocks noChangeArrowheads="1"/>
        </xdr:cNvSpPr>
      </xdr:nvSpPr>
      <xdr:spPr>
        <a:xfrm>
          <a:off x="4407274" y="114157872"/>
          <a:ext cx="1882588" cy="488950"/>
        </a:xfrm>
        <a:prstGeom prst="wedgeRectCallout">
          <a:avLst>
            <a:gd name="adj1" fmla="val -31617"/>
            <a:gd name="adj2" fmla="val -65319"/>
          </a:avLst>
        </a:prstGeom>
        <a:solidFill>
          <a:srgbClr val="FFFF99"/>
        </a:solidFill>
        <a:ln w="9525">
          <a:solidFill>
            <a:srgbClr val="000000"/>
          </a:solidFill>
          <a:miter lim="800000"/>
        </a:ln>
      </xdr:spPr>
      <xdr:txBody>
        <a:bodyPr vertOverflow="clip" wrap="square" lIns="27432" tIns="18288" rIns="0" bIns="0" anchor="t" upright="1"/>
        <a:lstStyle/>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教員の一員として専門的知識技能に基づいて授業を行う</a:t>
          </a:r>
        </a:p>
      </xdr:txBody>
    </xdr:sp>
    <xdr:clientData/>
  </xdr:twoCellAnchor>
  <xdr:twoCellAnchor>
    <xdr:from>
      <xdr:col>5</xdr:col>
      <xdr:colOff>2991971</xdr:colOff>
      <xdr:row>494</xdr:row>
      <xdr:rowOff>47314</xdr:rowOff>
    </xdr:from>
    <xdr:to>
      <xdr:col>5</xdr:col>
      <xdr:colOff>5090583</xdr:colOff>
      <xdr:row>496</xdr:row>
      <xdr:rowOff>89648</xdr:rowOff>
    </xdr:to>
    <xdr:sp macro="" textlink="">
      <xdr:nvSpPr>
        <xdr:cNvPr id="39" name="AutoShape 228">
          <a:extLst>
            <a:ext uri="{FF2B5EF4-FFF2-40B4-BE49-F238E27FC236}">
              <a16:creationId xmlns:a16="http://schemas.microsoft.com/office/drawing/2014/main" id="{00000000-0008-0000-0300-000027000000}"/>
            </a:ext>
          </a:extLst>
        </xdr:cNvPr>
        <xdr:cNvSpPr>
          <a:spLocks noChangeArrowheads="1"/>
        </xdr:cNvSpPr>
      </xdr:nvSpPr>
      <xdr:spPr>
        <a:xfrm>
          <a:off x="7163921" y="114147289"/>
          <a:ext cx="2098612" cy="499534"/>
        </a:xfrm>
        <a:prstGeom prst="wedgeRectCallout">
          <a:avLst>
            <a:gd name="adj1" fmla="val -37445"/>
            <a:gd name="adj2" fmla="val -98872"/>
          </a:avLst>
        </a:prstGeom>
        <a:solidFill>
          <a:srgbClr val="FFFF99"/>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随時又は短期間教育活動支援</a:t>
          </a: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教員の補助的立場で教育活動支援 </a:t>
          </a:r>
        </a:p>
      </xdr:txBody>
    </xdr:sp>
    <xdr:clientData/>
  </xdr:twoCellAnchor>
  <xdr:twoCellAnchor>
    <xdr:from>
      <xdr:col>3</xdr:col>
      <xdr:colOff>512989</xdr:colOff>
      <xdr:row>692</xdr:row>
      <xdr:rowOff>56697</xdr:rowOff>
    </xdr:from>
    <xdr:to>
      <xdr:col>5</xdr:col>
      <xdr:colOff>4410528</xdr:colOff>
      <xdr:row>695</xdr:row>
      <xdr:rowOff>0</xdr:rowOff>
    </xdr:to>
    <xdr:sp macro="" textlink="">
      <xdr:nvSpPr>
        <xdr:cNvPr id="40" name="AutoShape 190">
          <a:extLst>
            <a:ext uri="{FF2B5EF4-FFF2-40B4-BE49-F238E27FC236}">
              <a16:creationId xmlns:a16="http://schemas.microsoft.com/office/drawing/2014/main" id="{00000000-0008-0000-0300-000028000000}"/>
            </a:ext>
          </a:extLst>
        </xdr:cNvPr>
        <xdr:cNvSpPr>
          <a:spLocks noChangeArrowheads="1"/>
        </xdr:cNvSpPr>
      </xdr:nvSpPr>
      <xdr:spPr>
        <a:xfrm>
          <a:off x="3360964" y="159533772"/>
          <a:ext cx="5221514" cy="629103"/>
        </a:xfrm>
        <a:prstGeom prst="wedgeRectCallout">
          <a:avLst>
            <a:gd name="adj1" fmla="val 34493"/>
            <a:gd name="adj2" fmla="val -5283"/>
          </a:avLst>
        </a:prstGeom>
        <a:solidFill>
          <a:srgbClr val="FFFF99"/>
        </a:solidFill>
        <a:ln w="9525">
          <a:solidFill>
            <a:srgbClr val="000000"/>
          </a:solidFill>
          <a:miter lim="800000"/>
        </a:ln>
      </xdr:spPr>
      <xdr:txBody>
        <a:bodyPr vertOverflow="clip" wrap="square" lIns="27432" tIns="18288" rIns="0" bIns="0" anchor="ctr" upright="1"/>
        <a:lstStyle>
          <a:defPPr>
            <a:defRPr lang="ja-JP"/>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marL="0" marR="0" lvl="0" indent="0" algn="l" defTabSz="914400" rtl="0" eaLnBrk="1" fontAlgn="auto" latinLnBrk="0" hangingPunct="1">
            <a:lnSpc>
              <a:spcPts val="1100"/>
            </a:lnSpc>
            <a:spcBef>
              <a:spcPts val="0"/>
            </a:spcBef>
            <a:spcAft>
              <a:spcPts val="0"/>
            </a:spcAft>
            <a:buClrTx/>
            <a:buSzTx/>
            <a:buFontTx/>
            <a:buNone/>
            <a:defRPr sz="1000"/>
          </a:pPr>
          <a:r>
            <a:rPr kumimoji="0" lang="ja-JP" altLang="en-US" sz="900" b="0" i="0" u="none" strike="noStrike" kern="0" cap="none" spc="0" normalizeH="0" baseline="0" noProof="0">
              <a:ln>
                <a:noFill/>
              </a:ln>
              <a:solidFill>
                <a:sysClr val="windowText" lastClr="000000"/>
              </a:solidFill>
              <a:effectLst/>
              <a:uLnTx/>
              <a:uFillTx/>
              <a:latin typeface="+mn-ea"/>
              <a:ea typeface="+mn-ea"/>
            </a:rPr>
            <a:t> （</a:t>
          </a:r>
          <a:r>
            <a:rPr kumimoji="0" lang="en-US" altLang="ja-JP" sz="900" b="0" i="0" u="none" strike="noStrike" kern="0" cap="none" spc="0" normalizeH="0" baseline="0" noProof="0">
              <a:ln>
                <a:noFill/>
              </a:ln>
              <a:solidFill>
                <a:sysClr val="windowText" lastClr="000000"/>
              </a:solidFill>
              <a:effectLst/>
              <a:uLnTx/>
              <a:uFillTx/>
              <a:latin typeface="+mn-ea"/>
              <a:ea typeface="+mn-ea"/>
            </a:rPr>
            <a:t>R</a:t>
          </a:r>
          <a:r>
            <a:rPr kumimoji="0" lang="ja-JP" altLang="en-US" sz="900" b="0" i="0" u="none" strike="noStrike" kern="0" cap="none" spc="0" normalizeH="0" baseline="0" noProof="0">
              <a:ln>
                <a:noFill/>
              </a:ln>
              <a:solidFill>
                <a:sysClr val="windowText" lastClr="000000"/>
              </a:solidFill>
              <a:effectLst/>
              <a:uLnTx/>
              <a:uFillTx/>
              <a:latin typeface="+mn-ea"/>
              <a:ea typeface="+mn-ea"/>
            </a:rPr>
            <a:t>３年度）１８校１８４人（支援学校１５校１８０人、高等学校３校４人）、校内対応看護師５６人</a:t>
          </a:r>
          <a:endParaRPr kumimoji="0" lang="en-US" altLang="ja-JP" sz="900" b="0" i="0" u="none" strike="noStrike" kern="0" cap="none" spc="0" normalizeH="0" baseline="0" noProof="0">
            <a:ln>
              <a:noFill/>
            </a:ln>
            <a:solidFill>
              <a:sysClr val="windowText" lastClr="000000"/>
            </a:solidFill>
            <a:effectLst/>
            <a:uLnTx/>
            <a:uFillTx/>
            <a:latin typeface="+mn-ea"/>
            <a:ea typeface="+mn-ea"/>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lang="en-US" altLang="ja-JP" sz="900" b="0" i="0" baseline="0">
              <a:effectLst/>
              <a:latin typeface="+mn-lt"/>
              <a:ea typeface="+mn-ea"/>
              <a:cs typeface="+mn-cs"/>
            </a:rPr>
            <a:t> </a:t>
          </a:r>
          <a:r>
            <a:rPr lang="ja-JP" altLang="ja-JP" sz="900" b="0" i="0" baseline="0">
              <a:effectLst/>
              <a:latin typeface="+mn-lt"/>
              <a:ea typeface="+mn-ea"/>
              <a:cs typeface="+mn-cs"/>
            </a:rPr>
            <a:t>（</a:t>
          </a:r>
          <a:r>
            <a:rPr lang="ja-JP" altLang="en-US" sz="900" b="0" i="0" baseline="0">
              <a:effectLst/>
              <a:latin typeface="+mn-lt"/>
              <a:ea typeface="+mn-ea"/>
              <a:cs typeface="+mn-cs"/>
            </a:rPr>
            <a:t>Ｒ４</a:t>
          </a:r>
          <a:r>
            <a:rPr lang="ja-JP" altLang="ja-JP" sz="900" b="0" i="0" baseline="0">
              <a:effectLst/>
              <a:latin typeface="+mn-lt"/>
              <a:ea typeface="+mn-ea"/>
              <a:cs typeface="+mn-cs"/>
            </a:rPr>
            <a:t>年度）</a:t>
          </a:r>
          <a:r>
            <a:rPr lang="ja-JP" altLang="en-US" sz="900" b="0" i="0" baseline="0">
              <a:effectLst/>
              <a:latin typeface="+mn-lt"/>
              <a:ea typeface="+mn-ea"/>
              <a:cs typeface="+mn-cs"/>
            </a:rPr>
            <a:t>２１</a:t>
          </a:r>
          <a:r>
            <a:rPr lang="ja-JP" altLang="ja-JP" sz="900" b="0" i="0" baseline="0">
              <a:effectLst/>
              <a:latin typeface="+mn-lt"/>
              <a:ea typeface="+mn-ea"/>
              <a:cs typeface="+mn-cs"/>
            </a:rPr>
            <a:t>校１</a:t>
          </a:r>
          <a:r>
            <a:rPr lang="ja-JP" altLang="en-US" sz="900" b="0" i="0" baseline="0">
              <a:effectLst/>
              <a:latin typeface="+mn-lt"/>
              <a:ea typeface="+mn-ea"/>
              <a:cs typeface="+mn-cs"/>
            </a:rPr>
            <a:t>３５</a:t>
          </a:r>
          <a:r>
            <a:rPr lang="ja-JP" altLang="ja-JP" sz="900" b="0" i="0" baseline="0">
              <a:effectLst/>
              <a:latin typeface="+mn-lt"/>
              <a:ea typeface="+mn-ea"/>
              <a:cs typeface="+mn-cs"/>
            </a:rPr>
            <a:t>人（支援学校１</a:t>
          </a:r>
          <a:r>
            <a:rPr lang="ja-JP" altLang="en-US" sz="900" b="0" i="0" baseline="0">
              <a:effectLst/>
              <a:latin typeface="+mn-lt"/>
              <a:ea typeface="+mn-ea"/>
              <a:cs typeface="+mn-cs"/>
            </a:rPr>
            <a:t>８</a:t>
          </a:r>
          <a:r>
            <a:rPr lang="ja-JP" altLang="ja-JP" sz="900" b="0" i="0" baseline="0">
              <a:effectLst/>
              <a:latin typeface="+mn-lt"/>
              <a:ea typeface="+mn-ea"/>
              <a:cs typeface="+mn-cs"/>
            </a:rPr>
            <a:t>校１</a:t>
          </a:r>
          <a:r>
            <a:rPr lang="ja-JP" altLang="en-US" sz="900" b="0" i="0" baseline="0">
              <a:effectLst/>
              <a:latin typeface="+mn-lt"/>
              <a:ea typeface="+mn-ea"/>
              <a:cs typeface="+mn-cs"/>
            </a:rPr>
            <a:t>３１</a:t>
          </a:r>
          <a:r>
            <a:rPr lang="ja-JP" altLang="ja-JP" sz="900" b="0" i="0" baseline="0">
              <a:effectLst/>
              <a:latin typeface="+mn-lt"/>
              <a:ea typeface="+mn-ea"/>
              <a:cs typeface="+mn-cs"/>
            </a:rPr>
            <a:t>人、高等学校</a:t>
          </a:r>
          <a:r>
            <a:rPr lang="ja-JP" altLang="en-US" sz="900" b="0" i="0" baseline="0">
              <a:effectLst/>
              <a:latin typeface="+mn-lt"/>
              <a:ea typeface="+mn-ea"/>
              <a:cs typeface="+mn-cs"/>
            </a:rPr>
            <a:t>３</a:t>
          </a:r>
          <a:r>
            <a:rPr lang="ja-JP" altLang="ja-JP" sz="900" b="0" i="0" baseline="0">
              <a:effectLst/>
              <a:latin typeface="+mn-lt"/>
              <a:ea typeface="+mn-ea"/>
              <a:cs typeface="+mn-cs"/>
            </a:rPr>
            <a:t>校４人）、校内対応看護師</a:t>
          </a:r>
          <a:r>
            <a:rPr lang="ja-JP" altLang="en-US" sz="900" b="0" i="0" baseline="0">
              <a:effectLst/>
              <a:latin typeface="+mn-lt"/>
              <a:ea typeface="+mn-ea"/>
              <a:cs typeface="+mn-cs"/>
            </a:rPr>
            <a:t>７７</a:t>
          </a:r>
          <a:r>
            <a:rPr lang="ja-JP" altLang="ja-JP" sz="900" b="0" i="0" baseline="0">
              <a:effectLst/>
              <a:latin typeface="+mn-lt"/>
              <a:ea typeface="+mn-ea"/>
              <a:cs typeface="+mn-cs"/>
            </a:rPr>
            <a:t>人</a:t>
          </a:r>
          <a:endParaRPr lang="en-US" altLang="ja-JP" sz="900" b="0" i="0" baseline="0">
            <a:effectLst/>
            <a:latin typeface="+mn-lt"/>
            <a:ea typeface="+mn-ea"/>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lang="en-US" altLang="ja-JP" sz="900" b="0" i="0" baseline="0">
              <a:effectLst/>
              <a:latin typeface="+mn-lt"/>
              <a:ea typeface="+mn-ea"/>
              <a:cs typeface="+mn-cs"/>
            </a:rPr>
            <a:t> </a:t>
          </a:r>
          <a:r>
            <a:rPr lang="ja-JP" altLang="ja-JP" sz="900" b="0" i="0" baseline="0">
              <a:effectLst/>
              <a:latin typeface="+mn-lt"/>
              <a:ea typeface="+mn-ea"/>
              <a:cs typeface="+mn-cs"/>
            </a:rPr>
            <a:t>（Ｒ</a:t>
          </a:r>
          <a:r>
            <a:rPr lang="ja-JP" altLang="en-US" sz="900" b="0" i="0" baseline="0">
              <a:effectLst/>
              <a:latin typeface="+mn-lt"/>
              <a:ea typeface="+mn-ea"/>
              <a:cs typeface="+mn-cs"/>
            </a:rPr>
            <a:t>５</a:t>
          </a:r>
          <a:r>
            <a:rPr lang="ja-JP" altLang="ja-JP" sz="900" b="0" i="0" baseline="0">
              <a:effectLst/>
              <a:latin typeface="+mn-lt"/>
              <a:ea typeface="+mn-ea"/>
              <a:cs typeface="+mn-cs"/>
            </a:rPr>
            <a:t>年度）２１校１</a:t>
          </a:r>
          <a:r>
            <a:rPr lang="ja-JP" altLang="en-US" sz="900" b="0" i="0" baseline="0">
              <a:effectLst/>
              <a:latin typeface="+mn-lt"/>
              <a:ea typeface="+mn-ea"/>
              <a:cs typeface="+mn-cs"/>
            </a:rPr>
            <a:t>２８人</a:t>
          </a:r>
          <a:r>
            <a:rPr lang="ja-JP" altLang="ja-JP" sz="900" b="0" i="0" baseline="0">
              <a:effectLst/>
              <a:latin typeface="+mn-lt"/>
              <a:ea typeface="+mn-ea"/>
              <a:cs typeface="+mn-cs"/>
            </a:rPr>
            <a:t>（支援学校１８校１</a:t>
          </a:r>
          <a:r>
            <a:rPr lang="ja-JP" altLang="en-US" sz="900" b="0" i="0" baseline="0">
              <a:effectLst/>
              <a:latin typeface="+mn-lt"/>
              <a:ea typeface="+mn-ea"/>
              <a:cs typeface="+mn-cs"/>
            </a:rPr>
            <a:t>２４</a:t>
          </a:r>
          <a:r>
            <a:rPr lang="ja-JP" altLang="ja-JP" sz="900" b="0" i="0" baseline="0">
              <a:effectLst/>
              <a:latin typeface="+mn-lt"/>
              <a:ea typeface="+mn-ea"/>
              <a:cs typeface="+mn-cs"/>
            </a:rPr>
            <a:t>人、高等学校３校４人）、校内対応看護師</a:t>
          </a:r>
          <a:r>
            <a:rPr lang="ja-JP" altLang="en-US" sz="900" b="0" i="0" baseline="0">
              <a:effectLst/>
              <a:latin typeface="+mn-lt"/>
              <a:ea typeface="+mn-ea"/>
              <a:cs typeface="+mn-cs"/>
            </a:rPr>
            <a:t>８３</a:t>
          </a:r>
          <a:r>
            <a:rPr lang="ja-JP" altLang="ja-JP" sz="900" b="0" i="0" baseline="0">
              <a:effectLst/>
              <a:latin typeface="+mn-lt"/>
              <a:ea typeface="+mn-ea"/>
              <a:cs typeface="+mn-cs"/>
            </a:rPr>
            <a:t>人</a:t>
          </a:r>
          <a:endParaRPr lang="ja-JP" altLang="ja-JP" sz="800">
            <a:effectLst/>
          </a:endParaRPr>
        </a:p>
      </xdr:txBody>
    </xdr:sp>
    <xdr:clientData/>
  </xdr:twoCellAnchor>
  <xdr:oneCellAnchor>
    <xdr:from>
      <xdr:col>5</xdr:col>
      <xdr:colOff>398623</xdr:colOff>
      <xdr:row>146</xdr:row>
      <xdr:rowOff>17096</xdr:rowOff>
    </xdr:from>
    <xdr:ext cx="2868453" cy="732998"/>
    <xdr:sp macro="" textlink="">
      <xdr:nvSpPr>
        <xdr:cNvPr id="41" name="AutoShape 190">
          <a:extLst>
            <a:ext uri="{FF2B5EF4-FFF2-40B4-BE49-F238E27FC236}">
              <a16:creationId xmlns:a16="http://schemas.microsoft.com/office/drawing/2014/main" id="{00000000-0008-0000-0300-000029000000}"/>
            </a:ext>
          </a:extLst>
        </xdr:cNvPr>
        <xdr:cNvSpPr>
          <a:spLocks noChangeArrowheads="1"/>
        </xdr:cNvSpPr>
      </xdr:nvSpPr>
      <xdr:spPr>
        <a:xfrm>
          <a:off x="4570573" y="34440446"/>
          <a:ext cx="2868453" cy="732998"/>
        </a:xfrm>
        <a:prstGeom prst="wedgeRectCallout">
          <a:avLst>
            <a:gd name="adj1" fmla="val -16368"/>
            <a:gd name="adj2" fmla="val 7033"/>
          </a:avLst>
        </a:prstGeom>
        <a:solidFill>
          <a:srgbClr val="FFFF99"/>
        </a:solidFill>
        <a:ln w="9525">
          <a:solidFill>
            <a:srgbClr val="000000"/>
          </a:solidFill>
          <a:miter lim="800000"/>
        </a:ln>
      </xdr:spPr>
      <xdr:txBody>
        <a:bodyPr vertOverflow="clip" wrap="square" lIns="27432" tIns="18288" rIns="0" bIns="0" anchor="ctr" upright="1">
          <a:noAutofit/>
        </a:bodyPr>
        <a:lstStyle/>
        <a:p>
          <a:pPr marL="0" marR="0" lvl="0" indent="0" algn="l" defTabSz="914400" rtl="0" eaLnBrk="1" fontAlgn="auto" latinLnBrk="0" hangingPunct="1">
            <a:lnSpc>
              <a:spcPts val="700"/>
            </a:lnSpc>
            <a:spcBef>
              <a:spcPts val="0"/>
            </a:spcBef>
            <a:spcAft>
              <a:spcPts val="0"/>
            </a:spcAft>
            <a:buClrTx/>
            <a:buSzTx/>
            <a:buFontTx/>
            <a:buNone/>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（非常勤講師配置）</a:t>
          </a:r>
          <a:endPar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endParaRPr>
        </a:p>
        <a:p>
          <a:pPr marL="0" marR="0" lvl="0" indent="0" algn="l" defTabSz="914400" rtl="0" eaLnBrk="1" fontAlgn="auto" latinLnBrk="0" hangingPunct="1">
            <a:lnSpc>
              <a:spcPts val="700"/>
            </a:lnSpc>
            <a:spcBef>
              <a:spcPts val="0"/>
            </a:spcBef>
            <a:spcAft>
              <a:spcPts val="0"/>
            </a:spcAft>
            <a:buClrTx/>
            <a:buSzTx/>
            <a:buFontTx/>
            <a:buNone/>
            <a:defRPr sz="1000"/>
          </a:pPr>
          <a:endPar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endParaRPr>
        </a:p>
        <a:p>
          <a:pPr algn="l" rtl="0" eaLnBrk="1" fontAlgn="auto" latinLnBrk="0" hangingPunct="1">
            <a:lnSpc>
              <a:spcPts val="700"/>
            </a:lnSpc>
          </a:pPr>
          <a:r>
            <a:rPr lang="ja-JP" altLang="ja-JP" sz="900" b="0" i="0" baseline="0">
              <a:solidFill>
                <a:sysClr val="windowText" lastClr="000000"/>
              </a:solidFill>
              <a:effectLst/>
              <a:latin typeface="+mj-ea"/>
              <a:ea typeface="+mj-ea"/>
              <a:cs typeface="+mn-cs"/>
            </a:rPr>
            <a:t>ブロックセンター校　</a:t>
          </a:r>
          <a:r>
            <a:rPr lang="ja-JP" altLang="en-US" sz="900" b="0" i="0" baseline="0">
              <a:solidFill>
                <a:sysClr val="windowText" lastClr="000000"/>
              </a:solidFill>
              <a:effectLst/>
              <a:latin typeface="+mj-ea"/>
              <a:ea typeface="+mj-ea"/>
              <a:cs typeface="+mn-cs"/>
            </a:rPr>
            <a:t>専任配置 又は </a:t>
          </a:r>
          <a:r>
            <a:rPr lang="en-US" altLang="ja-JP" sz="900" b="0" i="0" baseline="0">
              <a:solidFill>
                <a:sysClr val="windowText" lastClr="000000"/>
              </a:solidFill>
              <a:effectLst/>
              <a:latin typeface="+mj-ea"/>
              <a:ea typeface="+mj-ea"/>
              <a:cs typeface="+mn-cs"/>
            </a:rPr>
            <a:t>8</a:t>
          </a:r>
          <a:r>
            <a:rPr lang="ja-JP" altLang="en-US" sz="900" b="0" i="0" baseline="0">
              <a:solidFill>
                <a:sysClr val="windowText" lastClr="000000"/>
              </a:solidFill>
              <a:effectLst/>
              <a:latin typeface="+mj-ea"/>
              <a:ea typeface="+mj-ea"/>
              <a:cs typeface="+mn-cs"/>
            </a:rPr>
            <a:t>～</a:t>
          </a:r>
          <a:r>
            <a:rPr lang="en-US" altLang="ja-JP" sz="900" b="0" i="0" baseline="0">
              <a:solidFill>
                <a:sysClr val="windowText" lastClr="000000"/>
              </a:solidFill>
              <a:effectLst/>
              <a:latin typeface="+mj-ea"/>
              <a:ea typeface="+mj-ea"/>
              <a:cs typeface="+mn-cs"/>
            </a:rPr>
            <a:t>9</a:t>
          </a:r>
          <a:r>
            <a:rPr lang="ja-JP" altLang="ja-JP" sz="900" b="0" i="0" baseline="0">
              <a:solidFill>
                <a:sysClr val="windowText" lastClr="000000"/>
              </a:solidFill>
              <a:effectLst/>
              <a:latin typeface="+mj-ea"/>
              <a:ea typeface="+mj-ea"/>
              <a:cs typeface="+mn-cs"/>
            </a:rPr>
            <a:t>H/週×</a:t>
          </a:r>
          <a:r>
            <a:rPr lang="en-US" altLang="ja-JP" sz="900" b="0" i="0" baseline="0">
              <a:solidFill>
                <a:sysClr val="windowText" lastClr="000000"/>
              </a:solidFill>
              <a:effectLst/>
              <a:latin typeface="+mj-ea"/>
              <a:ea typeface="+mj-ea"/>
              <a:cs typeface="+mn-cs"/>
            </a:rPr>
            <a:t>11</a:t>
          </a:r>
          <a:r>
            <a:rPr lang="ja-JP" altLang="ja-JP" sz="900" b="0" i="0" baseline="0">
              <a:solidFill>
                <a:sysClr val="windowText" lastClr="000000"/>
              </a:solidFill>
              <a:effectLst/>
              <a:latin typeface="+mj-ea"/>
              <a:ea typeface="+mj-ea"/>
              <a:cs typeface="+mn-cs"/>
            </a:rPr>
            <a:t>校×</a:t>
          </a:r>
          <a:r>
            <a:rPr lang="en-US" altLang="ja-JP" sz="900" b="0" i="0" baseline="0">
              <a:solidFill>
                <a:sysClr val="windowText" lastClr="000000"/>
              </a:solidFill>
              <a:effectLst/>
              <a:latin typeface="+mj-ea"/>
              <a:ea typeface="+mj-ea"/>
              <a:cs typeface="+mn-cs"/>
            </a:rPr>
            <a:t>3</a:t>
          </a:r>
          <a:r>
            <a:rPr lang="ja-JP" altLang="ja-JP" sz="900" b="0" i="0" baseline="0">
              <a:solidFill>
                <a:sysClr val="windowText" lastClr="000000"/>
              </a:solidFill>
              <a:effectLst/>
              <a:latin typeface="+mj-ea"/>
              <a:ea typeface="+mj-ea"/>
              <a:cs typeface="+mn-cs"/>
            </a:rPr>
            <a:t>人</a:t>
          </a:r>
          <a:endParaRPr lang="ja-JP" altLang="ja-JP" sz="900">
            <a:solidFill>
              <a:sysClr val="windowText" lastClr="000000"/>
            </a:solidFill>
            <a:effectLst/>
            <a:latin typeface="+mj-ea"/>
            <a:ea typeface="+mj-ea"/>
          </a:endParaRPr>
        </a:p>
        <a:p>
          <a:pPr algn="l" rtl="0" eaLnBrk="1" fontAlgn="auto" latinLnBrk="0" hangingPunct="1">
            <a:lnSpc>
              <a:spcPts val="700"/>
            </a:lnSpc>
          </a:pPr>
          <a:endParaRPr lang="en-US" altLang="ja-JP" sz="900" b="0" i="0" baseline="0">
            <a:solidFill>
              <a:sysClr val="windowText" lastClr="000000"/>
            </a:solidFill>
            <a:effectLst/>
            <a:latin typeface="+mj-ea"/>
            <a:ea typeface="+mj-ea"/>
            <a:cs typeface="+mn-cs"/>
          </a:endParaRPr>
        </a:p>
        <a:p>
          <a:pPr algn="l" rtl="0" eaLnBrk="1" fontAlgn="auto" latinLnBrk="0" hangingPunct="1">
            <a:lnSpc>
              <a:spcPts val="700"/>
            </a:lnSpc>
          </a:pPr>
          <a:r>
            <a:rPr lang="ja-JP" altLang="ja-JP" sz="900" b="0" i="0" baseline="0">
              <a:solidFill>
                <a:sysClr val="windowText" lastClr="000000"/>
              </a:solidFill>
              <a:effectLst/>
              <a:latin typeface="+mj-ea"/>
              <a:ea typeface="+mj-ea"/>
              <a:cs typeface="+mn-cs"/>
            </a:rPr>
            <a:t>広域支援</a:t>
          </a:r>
          <a:r>
            <a:rPr lang="ja-JP" altLang="en-US" sz="900" b="0" i="0" baseline="0">
              <a:solidFill>
                <a:sysClr val="windowText" lastClr="000000"/>
              </a:solidFill>
              <a:effectLst/>
              <a:latin typeface="+mj-ea"/>
              <a:ea typeface="+mj-ea"/>
              <a:cs typeface="+mn-cs"/>
            </a:rPr>
            <a:t>拠点</a:t>
          </a:r>
          <a:r>
            <a:rPr lang="ja-JP" altLang="ja-JP" sz="900" b="0" i="0" baseline="0">
              <a:solidFill>
                <a:sysClr val="windowText" lastClr="000000"/>
              </a:solidFill>
              <a:effectLst/>
              <a:latin typeface="+mj-ea"/>
              <a:ea typeface="+mj-ea"/>
              <a:cs typeface="+mn-cs"/>
            </a:rPr>
            <a:t>校　　　　　　　　　</a:t>
          </a:r>
          <a:r>
            <a:rPr lang="en-US" altLang="ja-JP" sz="900" b="0" i="0" baseline="0">
              <a:solidFill>
                <a:sysClr val="windowText" lastClr="000000"/>
              </a:solidFill>
              <a:effectLst/>
              <a:latin typeface="+mj-ea"/>
              <a:ea typeface="+mj-ea"/>
              <a:cs typeface="+mn-cs"/>
            </a:rPr>
            <a:t>6</a:t>
          </a:r>
          <a:r>
            <a:rPr lang="ja-JP" altLang="en-US" sz="900" b="0" i="0" baseline="0">
              <a:solidFill>
                <a:sysClr val="windowText" lastClr="000000"/>
              </a:solidFill>
              <a:effectLst/>
              <a:latin typeface="+mj-ea"/>
              <a:ea typeface="+mj-ea"/>
              <a:cs typeface="+mn-cs"/>
            </a:rPr>
            <a:t>～</a:t>
          </a:r>
          <a:r>
            <a:rPr lang="en-US" altLang="ja-JP" sz="900" b="0" i="0" baseline="0">
              <a:solidFill>
                <a:sysClr val="windowText" lastClr="000000"/>
              </a:solidFill>
              <a:effectLst/>
              <a:latin typeface="+mj-ea"/>
              <a:ea typeface="+mj-ea"/>
              <a:cs typeface="+mn-cs"/>
            </a:rPr>
            <a:t>8</a:t>
          </a:r>
          <a:r>
            <a:rPr lang="ja-JP" altLang="ja-JP" sz="900" b="0" i="0" baseline="0">
              <a:solidFill>
                <a:sysClr val="windowText" lastClr="000000"/>
              </a:solidFill>
              <a:effectLst/>
              <a:latin typeface="+mj-ea"/>
              <a:ea typeface="+mj-ea"/>
              <a:cs typeface="+mn-cs"/>
            </a:rPr>
            <a:t>H/週× </a:t>
          </a:r>
          <a:r>
            <a:rPr lang="en-US" altLang="ja-JP" sz="900" b="0" i="0" baseline="0">
              <a:solidFill>
                <a:sysClr val="windowText" lastClr="000000"/>
              </a:solidFill>
              <a:effectLst/>
              <a:latin typeface="+mj-ea"/>
              <a:ea typeface="+mj-ea"/>
              <a:cs typeface="+mn-cs"/>
            </a:rPr>
            <a:t>7</a:t>
          </a:r>
          <a:r>
            <a:rPr lang="ja-JP" altLang="ja-JP" sz="900" b="0" i="0" baseline="0">
              <a:solidFill>
                <a:sysClr val="windowText" lastClr="000000"/>
              </a:solidFill>
              <a:effectLst/>
              <a:latin typeface="+mj-ea"/>
              <a:ea typeface="+mj-ea"/>
              <a:cs typeface="+mn-cs"/>
            </a:rPr>
            <a:t>校×</a:t>
          </a:r>
          <a:r>
            <a:rPr lang="en-US" altLang="ja-JP" sz="900" b="0" i="0" baseline="0">
              <a:solidFill>
                <a:sysClr val="windowText" lastClr="000000"/>
              </a:solidFill>
              <a:effectLst/>
              <a:latin typeface="+mj-ea"/>
              <a:ea typeface="+mj-ea"/>
              <a:cs typeface="+mn-cs"/>
            </a:rPr>
            <a:t>2</a:t>
          </a:r>
          <a:r>
            <a:rPr lang="ja-JP" altLang="en-US" sz="900" b="0" i="0" baseline="0">
              <a:solidFill>
                <a:sysClr val="windowText" lastClr="000000"/>
              </a:solidFill>
              <a:effectLst/>
              <a:latin typeface="+mj-ea"/>
              <a:ea typeface="+mj-ea"/>
              <a:cs typeface="+mn-cs"/>
            </a:rPr>
            <a:t>～</a:t>
          </a:r>
          <a:r>
            <a:rPr lang="en-US" altLang="ja-JP" sz="900" b="0" i="0" baseline="0">
              <a:solidFill>
                <a:sysClr val="windowText" lastClr="000000"/>
              </a:solidFill>
              <a:effectLst/>
              <a:latin typeface="+mj-ea"/>
              <a:ea typeface="+mj-ea"/>
              <a:cs typeface="+mn-cs"/>
            </a:rPr>
            <a:t>3</a:t>
          </a:r>
          <a:r>
            <a:rPr lang="ja-JP" altLang="ja-JP" sz="900" b="0" i="0" baseline="0">
              <a:solidFill>
                <a:sysClr val="windowText" lastClr="000000"/>
              </a:solidFill>
              <a:effectLst/>
              <a:latin typeface="+mj-ea"/>
              <a:ea typeface="+mj-ea"/>
              <a:cs typeface="+mn-cs"/>
            </a:rPr>
            <a:t>人</a:t>
          </a:r>
          <a:endParaRPr lang="ja-JP" altLang="ja-JP" sz="900">
            <a:solidFill>
              <a:sysClr val="windowText" lastClr="000000"/>
            </a:solidFill>
            <a:effectLst/>
            <a:latin typeface="+mj-ea"/>
            <a:ea typeface="+mj-ea"/>
          </a:endParaRPr>
        </a:p>
        <a:p>
          <a:pPr algn="l" rtl="0" eaLnBrk="1" fontAlgn="auto" latinLnBrk="0" hangingPunct="1">
            <a:lnSpc>
              <a:spcPts val="700"/>
            </a:lnSpc>
          </a:pPr>
          <a:endParaRPr lang="en-US" altLang="ja-JP" sz="900" b="0" i="0" baseline="0">
            <a:solidFill>
              <a:sysClr val="windowText" lastClr="000000"/>
            </a:solidFill>
            <a:effectLst/>
            <a:latin typeface="+mj-ea"/>
            <a:ea typeface="+mj-ea"/>
            <a:cs typeface="+mn-cs"/>
          </a:endParaRPr>
        </a:p>
        <a:p>
          <a:pPr algn="l" rtl="0" eaLnBrk="1" fontAlgn="auto" latinLnBrk="0" hangingPunct="1">
            <a:lnSpc>
              <a:spcPts val="700"/>
            </a:lnSpc>
          </a:pPr>
          <a:r>
            <a:rPr lang="ja-JP" altLang="ja-JP" sz="900" b="0" i="0" baseline="0">
              <a:solidFill>
                <a:sysClr val="windowText" lastClr="000000"/>
              </a:solidFill>
              <a:effectLst/>
              <a:latin typeface="+mj-ea"/>
              <a:ea typeface="+mj-ea"/>
              <a:cs typeface="+mn-cs"/>
            </a:rPr>
            <a:t>支援学校（本校、分校）　</a:t>
          </a:r>
          <a:r>
            <a:rPr lang="en-US" altLang="ja-JP" sz="900" b="0" i="0" baseline="0">
              <a:solidFill>
                <a:sysClr val="windowText" lastClr="000000"/>
              </a:solidFill>
              <a:effectLst/>
              <a:latin typeface="+mj-ea"/>
              <a:ea typeface="+mj-ea"/>
              <a:cs typeface="+mn-cs"/>
            </a:rPr>
            <a:t> </a:t>
          </a:r>
          <a:r>
            <a:rPr lang="ja-JP" altLang="ja-JP" sz="900" b="0" i="0" baseline="0">
              <a:solidFill>
                <a:sysClr val="windowText" lastClr="000000"/>
              </a:solidFill>
              <a:effectLst/>
              <a:latin typeface="+mj-ea"/>
              <a:ea typeface="+mj-ea"/>
              <a:cs typeface="+mn-cs"/>
            </a:rPr>
            <a:t> </a:t>
          </a:r>
          <a:r>
            <a:rPr lang="en-US" altLang="ja-JP" sz="900" b="0" i="0" baseline="0">
              <a:solidFill>
                <a:sysClr val="windowText" lastClr="000000"/>
              </a:solidFill>
              <a:effectLst/>
              <a:latin typeface="+mj-ea"/>
              <a:ea typeface="+mj-ea"/>
              <a:cs typeface="+mn-cs"/>
            </a:rPr>
            <a:t>5</a:t>
          </a:r>
          <a:r>
            <a:rPr lang="ja-JP" altLang="en-US" sz="900" b="0" i="0" baseline="0">
              <a:solidFill>
                <a:sysClr val="windowText" lastClr="000000"/>
              </a:solidFill>
              <a:effectLst/>
              <a:latin typeface="+mj-ea"/>
              <a:ea typeface="+mj-ea"/>
              <a:cs typeface="+mn-cs"/>
            </a:rPr>
            <a:t>～</a:t>
          </a:r>
          <a:r>
            <a:rPr lang="en-US" altLang="ja-JP" sz="900" b="0" i="0" baseline="0">
              <a:solidFill>
                <a:sysClr val="windowText" lastClr="000000"/>
              </a:solidFill>
              <a:effectLst/>
              <a:latin typeface="+mj-ea"/>
              <a:ea typeface="+mj-ea"/>
              <a:cs typeface="+mn-cs"/>
            </a:rPr>
            <a:t>8</a:t>
          </a:r>
          <a:r>
            <a:rPr lang="ja-JP" altLang="ja-JP" sz="900" b="0" i="0" baseline="0">
              <a:solidFill>
                <a:sysClr val="windowText" lastClr="000000"/>
              </a:solidFill>
              <a:effectLst/>
              <a:latin typeface="+mj-ea"/>
              <a:ea typeface="+mj-ea"/>
              <a:cs typeface="+mn-cs"/>
            </a:rPr>
            <a:t>H/週×</a:t>
          </a:r>
          <a:r>
            <a:rPr lang="en-US" altLang="ja-JP" sz="900" b="0" i="0" baseline="0">
              <a:solidFill>
                <a:sysClr val="windowText" lastClr="000000"/>
              </a:solidFill>
              <a:effectLst/>
              <a:latin typeface="+mj-ea"/>
              <a:ea typeface="+mj-ea"/>
              <a:cs typeface="+mn-cs"/>
            </a:rPr>
            <a:t>21</a:t>
          </a:r>
          <a:r>
            <a:rPr lang="ja-JP" altLang="ja-JP" sz="900" b="0" i="0" baseline="0">
              <a:solidFill>
                <a:sysClr val="windowText" lastClr="000000"/>
              </a:solidFill>
              <a:effectLst/>
              <a:latin typeface="+mj-ea"/>
              <a:ea typeface="+mj-ea"/>
              <a:cs typeface="+mn-cs"/>
            </a:rPr>
            <a:t>校×</a:t>
          </a:r>
          <a:r>
            <a:rPr lang="en-US" altLang="ja-JP" sz="900" b="0" i="0" baseline="0">
              <a:solidFill>
                <a:sysClr val="windowText" lastClr="000000"/>
              </a:solidFill>
              <a:effectLst/>
              <a:latin typeface="+mj-ea"/>
              <a:ea typeface="+mj-ea"/>
              <a:cs typeface="+mn-cs"/>
            </a:rPr>
            <a:t>2</a:t>
          </a:r>
          <a:r>
            <a:rPr lang="ja-JP" altLang="en-US" sz="900" b="0" i="0" baseline="0">
              <a:solidFill>
                <a:sysClr val="windowText" lastClr="000000"/>
              </a:solidFill>
              <a:effectLst/>
              <a:latin typeface="+mj-ea"/>
              <a:ea typeface="+mj-ea"/>
              <a:cs typeface="+mn-cs"/>
            </a:rPr>
            <a:t>～</a:t>
          </a:r>
          <a:r>
            <a:rPr lang="en-US" altLang="ja-JP" sz="900" b="0" i="0" baseline="0">
              <a:solidFill>
                <a:sysClr val="windowText" lastClr="000000"/>
              </a:solidFill>
              <a:effectLst/>
              <a:latin typeface="+mj-ea"/>
              <a:ea typeface="+mj-ea"/>
              <a:cs typeface="+mn-cs"/>
            </a:rPr>
            <a:t>3</a:t>
          </a:r>
          <a:r>
            <a:rPr lang="ja-JP" altLang="ja-JP" sz="900" b="0" i="0" baseline="0">
              <a:solidFill>
                <a:sysClr val="windowText" lastClr="000000"/>
              </a:solidFill>
              <a:effectLst/>
              <a:latin typeface="+mj-ea"/>
              <a:ea typeface="+mj-ea"/>
              <a:cs typeface="+mn-cs"/>
            </a:rPr>
            <a:t>人</a:t>
          </a:r>
          <a:endParaRPr lang="ja-JP" altLang="ja-JP" sz="900">
            <a:solidFill>
              <a:sysClr val="windowText" lastClr="000000"/>
            </a:solidFill>
            <a:effectLst/>
            <a:latin typeface="+mj-ea"/>
            <a:ea typeface="+mj-ea"/>
          </a:endParaRPr>
        </a:p>
      </xdr:txBody>
    </xdr:sp>
    <xdr:clientData/>
  </xdr:oneCellAnchor>
  <xdr:twoCellAnchor>
    <xdr:from>
      <xdr:col>0</xdr:col>
      <xdr:colOff>473946</xdr:colOff>
      <xdr:row>155</xdr:row>
      <xdr:rowOff>54721</xdr:rowOff>
    </xdr:from>
    <xdr:to>
      <xdr:col>2</xdr:col>
      <xdr:colOff>4544</xdr:colOff>
      <xdr:row>162</xdr:row>
      <xdr:rowOff>7409</xdr:rowOff>
    </xdr:to>
    <xdr:sp macro="" textlink="">
      <xdr:nvSpPr>
        <xdr:cNvPr id="42" name="AutoShape 193">
          <a:extLst>
            <a:ext uri="{FF2B5EF4-FFF2-40B4-BE49-F238E27FC236}">
              <a16:creationId xmlns:a16="http://schemas.microsoft.com/office/drawing/2014/main" id="{00000000-0008-0000-0300-00002A000000}"/>
            </a:ext>
          </a:extLst>
        </xdr:cNvPr>
        <xdr:cNvSpPr>
          <a:spLocks noChangeArrowheads="1"/>
        </xdr:cNvSpPr>
      </xdr:nvSpPr>
      <xdr:spPr>
        <a:xfrm>
          <a:off x="473946" y="36535471"/>
          <a:ext cx="2283323" cy="1552888"/>
        </a:xfrm>
        <a:prstGeom prst="wedgeRectCallout">
          <a:avLst>
            <a:gd name="adj1" fmla="val 47861"/>
            <a:gd name="adj2" fmla="val -14926"/>
          </a:avLst>
        </a:prstGeom>
        <a:solidFill>
          <a:srgbClr val="FFFF99"/>
        </a:solidFill>
        <a:ln w="9525">
          <a:solidFill>
            <a:srgbClr val="000000"/>
          </a:solidFill>
          <a:miter lim="800000"/>
        </a:ln>
      </xdr:spPr>
      <xdr:txBody>
        <a:bodyPr vertOverflow="clip" wrap="square" lIns="27432" tIns="18288" rIns="0" bIns="0" anchor="t"/>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〔自立支援推進校〕</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非常勤講師　　　12H/校×</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9</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校</a:t>
          </a:r>
          <a:endPar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                         8H×11</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人</a:t>
          </a:r>
          <a:endParaRPr kumimoji="0" lang="ja-JP" altLang="en-US" sz="900" b="0" i="0" u="none" strike="sngStrike" kern="0" cap="none" spc="0" normalizeH="0" baseline="0" noProof="0">
            <a:ln>
              <a:noFill/>
            </a:ln>
            <a:solidFill>
              <a:srgbClr val="FF0000"/>
            </a:solidFill>
            <a:effectLst/>
            <a:uLnTx/>
            <a:uFillTx/>
            <a:latin typeface="ＭＳ Ｐゴシック" panose="020B0600070205080204" charset="-128"/>
            <a:ea typeface="ＭＳ Ｐゴシック" panose="020B0600070205080204" charset="-128"/>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学習サポーター</a:t>
          </a:r>
          <a:endPar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　＠3,000円×</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40</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回×</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110</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人＋保険料</a:t>
          </a:r>
          <a:endPar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endPar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〔共生推進校〕</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学習サポーター</a:t>
          </a:r>
          <a:endPar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　＠3,000円×24回×</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78</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人＋保険料</a:t>
          </a:r>
          <a:endParaRPr kumimoji="0" lang="ja-JP" altLang="en-US" sz="900" b="0" i="0" u="none" strike="sng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endParaRPr>
        </a:p>
        <a:p>
          <a:pPr marL="0" marR="0" lvl="0" indent="0" algn="l" defTabSz="914400" rtl="0" eaLnBrk="1" fontAlgn="auto" latinLnBrk="0" hangingPunct="1">
            <a:lnSpc>
              <a:spcPct val="100000"/>
            </a:lnSpc>
            <a:spcBef>
              <a:spcPts val="0"/>
            </a:spcBef>
            <a:spcAft>
              <a:spcPts val="0"/>
            </a:spcAft>
            <a:buClrTx/>
            <a:buSzTx/>
            <a:buFontTx/>
            <a:buNone/>
            <a:defRPr sz="1000"/>
          </a:pPr>
          <a:endPar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endParaRPr>
        </a:p>
      </xdr:txBody>
    </xdr:sp>
    <xdr:clientData/>
  </xdr:twoCellAnchor>
  <xdr:twoCellAnchor>
    <xdr:from>
      <xdr:col>3</xdr:col>
      <xdr:colOff>10583</xdr:colOff>
      <xdr:row>154</xdr:row>
      <xdr:rowOff>108945</xdr:rowOff>
    </xdr:from>
    <xdr:to>
      <xdr:col>4</xdr:col>
      <xdr:colOff>95250</xdr:colOff>
      <xdr:row>159</xdr:row>
      <xdr:rowOff>211667</xdr:rowOff>
    </xdr:to>
    <xdr:sp macro="" textlink="">
      <xdr:nvSpPr>
        <xdr:cNvPr id="43" name="四角形吹き出し 42">
          <a:extLst>
            <a:ext uri="{FF2B5EF4-FFF2-40B4-BE49-F238E27FC236}">
              <a16:creationId xmlns:a16="http://schemas.microsoft.com/office/drawing/2014/main" id="{00000000-0008-0000-0300-00002B000000}"/>
            </a:ext>
          </a:extLst>
        </xdr:cNvPr>
        <xdr:cNvSpPr/>
      </xdr:nvSpPr>
      <xdr:spPr>
        <a:xfrm>
          <a:off x="2858558" y="36361095"/>
          <a:ext cx="1303867" cy="1245722"/>
        </a:xfrm>
        <a:prstGeom prst="wedgeRectCallout">
          <a:avLst>
            <a:gd name="adj1" fmla="val -99510"/>
            <a:gd name="adj2" fmla="val -1553"/>
          </a:avLst>
        </a:prstGeom>
        <a:solidFill>
          <a:srgbClr val="FFFF99"/>
        </a:solidFill>
        <a:ln w="9525" cap="flat" cmpd="sng" algn="ctr">
          <a:solidFill>
            <a:srgbClr val="000000"/>
          </a:solidFill>
          <a:prstDash val="solid"/>
          <a:round/>
          <a:headEnd type="none" w="med" len="med"/>
          <a:tailEnd type="none" w="med" len="med"/>
        </a:ln>
        <a:effectLst/>
      </xdr:spPr>
      <xdr:txBody>
        <a:bodyPr vertOverflow="clip" horzOverflow="clip" wrap="square" lIns="27432" tIns="18288"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ysClr val="windowText" lastClr="000000"/>
              </a:solidFill>
              <a:effectLst/>
              <a:uLnTx/>
              <a:uFillTx/>
              <a:latin typeface="+mn-lt"/>
              <a:ea typeface="+mn-ea"/>
              <a:cs typeface="+mn-cs"/>
            </a:rPr>
            <a:t>自立支援コースの</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ysClr val="windowText" lastClr="000000"/>
              </a:solidFill>
              <a:effectLst/>
              <a:uLnTx/>
              <a:uFillTx/>
              <a:latin typeface="+mn-lt"/>
              <a:ea typeface="+mn-ea"/>
              <a:cs typeface="+mn-cs"/>
            </a:rPr>
            <a:t>募集人員増</a:t>
          </a:r>
          <a:endParaRPr kumimoji="0" lang="ja-JP"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H30</a:t>
          </a:r>
          <a:r>
            <a:rPr kumimoji="1" lang="ja-JP" altLang="ja-JP" sz="1100" b="0" i="0" u="none" strike="noStrike" kern="0" cap="none" spc="0" normalizeH="0" baseline="0" noProof="0">
              <a:ln>
                <a:noFill/>
              </a:ln>
              <a:solidFill>
                <a:sysClr val="windowText" lastClr="000000"/>
              </a:solidFill>
              <a:effectLst/>
              <a:uLnTx/>
              <a:uFillTx/>
              <a:latin typeface="+mn-lt"/>
              <a:ea typeface="+mn-ea"/>
              <a:cs typeface="+mn-cs"/>
            </a:rPr>
            <a:t>～：枚方なぎさ、</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ysClr val="windowText" lastClr="000000"/>
              </a:solidFill>
              <a:effectLst/>
              <a:uLnTx/>
              <a:uFillTx/>
              <a:latin typeface="+mn-lt"/>
              <a:ea typeface="+mn-ea"/>
              <a:cs typeface="+mn-cs"/>
            </a:rPr>
            <a:t>松原、貝塚</a:t>
          </a:r>
          <a:endParaRPr kumimoji="0" lang="ja-JP"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R4</a:t>
          </a:r>
          <a:r>
            <a:rPr kumimoji="1" lang="ja-JP" altLang="ja-JP" sz="1100" b="0" i="0" u="none" strike="noStrike" kern="0" cap="none" spc="0" normalizeH="0" baseline="0" noProof="0">
              <a:ln>
                <a:noFill/>
              </a:ln>
              <a:solidFill>
                <a:sysClr val="windowText" lastClr="000000"/>
              </a:solidFill>
              <a:effectLst/>
              <a:uLnTx/>
              <a:uFillTx/>
              <a:latin typeface="+mn-lt"/>
              <a:ea typeface="+mn-ea"/>
              <a:cs typeface="+mn-cs"/>
            </a:rPr>
            <a:t>～：園芸</a:t>
          </a:r>
          <a:endParaRPr kumimoji="0" lang="ja-JP" altLang="ja-JP" sz="9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2</xdr:col>
      <xdr:colOff>0</xdr:colOff>
      <xdr:row>179</xdr:row>
      <xdr:rowOff>0</xdr:rowOff>
    </xdr:from>
    <xdr:to>
      <xdr:col>2</xdr:col>
      <xdr:colOff>0</xdr:colOff>
      <xdr:row>179</xdr:row>
      <xdr:rowOff>0</xdr:rowOff>
    </xdr:to>
    <xdr:sp macro="" textlink="">
      <xdr:nvSpPr>
        <xdr:cNvPr id="44" name="AutoShape 311">
          <a:extLst>
            <a:ext uri="{FF2B5EF4-FFF2-40B4-BE49-F238E27FC236}">
              <a16:creationId xmlns:a16="http://schemas.microsoft.com/office/drawing/2014/main" id="{00000000-0008-0000-0300-00002C000000}"/>
            </a:ext>
          </a:extLst>
        </xdr:cNvPr>
        <xdr:cNvSpPr>
          <a:spLocks noChangeArrowheads="1"/>
        </xdr:cNvSpPr>
      </xdr:nvSpPr>
      <xdr:spPr>
        <a:xfrm>
          <a:off x="2752725" y="41967150"/>
          <a:ext cx="0" cy="0"/>
        </a:xfrm>
        <a:prstGeom prst="wedgeRectCallout">
          <a:avLst>
            <a:gd name="adj1" fmla="val -40028"/>
            <a:gd name="adj2" fmla="val -35417"/>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203,180</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円</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７５人　　　配置基準　当該校に支援学級が１学級</a:t>
          </a:r>
        </a:p>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内訳　小：６２学級　　　　　　６名以上の学級</a:t>
          </a:r>
        </a:p>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中：１３学級　　　　　　障がい種別が混在 </a:t>
          </a:r>
        </a:p>
      </xdr:txBody>
    </xdr:sp>
    <xdr:clientData/>
  </xdr:twoCellAnchor>
  <xdr:twoCellAnchor>
    <xdr:from>
      <xdr:col>2</xdr:col>
      <xdr:colOff>0</xdr:colOff>
      <xdr:row>179</xdr:row>
      <xdr:rowOff>0</xdr:rowOff>
    </xdr:from>
    <xdr:to>
      <xdr:col>2</xdr:col>
      <xdr:colOff>0</xdr:colOff>
      <xdr:row>179</xdr:row>
      <xdr:rowOff>0</xdr:rowOff>
    </xdr:to>
    <xdr:sp macro="" textlink="">
      <xdr:nvSpPr>
        <xdr:cNvPr id="45" name="AutoShape 311">
          <a:extLst>
            <a:ext uri="{FF2B5EF4-FFF2-40B4-BE49-F238E27FC236}">
              <a16:creationId xmlns:a16="http://schemas.microsoft.com/office/drawing/2014/main" id="{00000000-0008-0000-0300-00002D000000}"/>
            </a:ext>
          </a:extLst>
        </xdr:cNvPr>
        <xdr:cNvSpPr>
          <a:spLocks noChangeArrowheads="1"/>
        </xdr:cNvSpPr>
      </xdr:nvSpPr>
      <xdr:spPr>
        <a:xfrm>
          <a:off x="2752725" y="41967150"/>
          <a:ext cx="0" cy="0"/>
        </a:xfrm>
        <a:prstGeom prst="wedgeRectCallout">
          <a:avLst>
            <a:gd name="adj1" fmla="val -40028"/>
            <a:gd name="adj2" fmla="val -35417"/>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203,180</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円</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７５人　　　配置基準　当該校に支援学級が１学級</a:t>
          </a:r>
        </a:p>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内訳　小：６２学級　　　　　　６名以上の学級</a:t>
          </a:r>
        </a:p>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中：１３学級　　　　　　障がい種別が混在 </a:t>
          </a:r>
        </a:p>
      </xdr:txBody>
    </xdr:sp>
    <xdr:clientData/>
  </xdr:twoCellAnchor>
  <xdr:twoCellAnchor>
    <xdr:from>
      <xdr:col>2</xdr:col>
      <xdr:colOff>0</xdr:colOff>
      <xdr:row>179</xdr:row>
      <xdr:rowOff>0</xdr:rowOff>
    </xdr:from>
    <xdr:to>
      <xdr:col>2</xdr:col>
      <xdr:colOff>0</xdr:colOff>
      <xdr:row>179</xdr:row>
      <xdr:rowOff>0</xdr:rowOff>
    </xdr:to>
    <xdr:sp macro="" textlink="">
      <xdr:nvSpPr>
        <xdr:cNvPr id="46" name="AutoShape 311">
          <a:extLst>
            <a:ext uri="{FF2B5EF4-FFF2-40B4-BE49-F238E27FC236}">
              <a16:creationId xmlns:a16="http://schemas.microsoft.com/office/drawing/2014/main" id="{00000000-0008-0000-0300-00002E000000}"/>
            </a:ext>
          </a:extLst>
        </xdr:cNvPr>
        <xdr:cNvSpPr>
          <a:spLocks noChangeArrowheads="1"/>
        </xdr:cNvSpPr>
      </xdr:nvSpPr>
      <xdr:spPr>
        <a:xfrm>
          <a:off x="2752725" y="41967150"/>
          <a:ext cx="0" cy="0"/>
        </a:xfrm>
        <a:prstGeom prst="wedgeRectCallout">
          <a:avLst>
            <a:gd name="adj1" fmla="val -40028"/>
            <a:gd name="adj2" fmla="val -35417"/>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203,180</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円</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７５人　　　配置基準　当該校に支援学級が１学級</a:t>
          </a:r>
        </a:p>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内訳　小：６２学級　　　　　　６名以上の学級</a:t>
          </a:r>
        </a:p>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中：１３学級　　　　　　障がい種別が混在 </a:t>
          </a:r>
        </a:p>
      </xdr:txBody>
    </xdr:sp>
    <xdr:clientData/>
  </xdr:twoCellAnchor>
  <xdr:twoCellAnchor>
    <xdr:from>
      <xdr:col>1</xdr:col>
      <xdr:colOff>90714</xdr:colOff>
      <xdr:row>181</xdr:row>
      <xdr:rowOff>0</xdr:rowOff>
    </xdr:from>
    <xdr:to>
      <xdr:col>3</xdr:col>
      <xdr:colOff>409575</xdr:colOff>
      <xdr:row>186</xdr:row>
      <xdr:rowOff>71438</xdr:rowOff>
    </xdr:to>
    <xdr:sp macro="" textlink="">
      <xdr:nvSpPr>
        <xdr:cNvPr id="47" name="AutoShape 227">
          <a:extLst>
            <a:ext uri="{FF2B5EF4-FFF2-40B4-BE49-F238E27FC236}">
              <a16:creationId xmlns:a16="http://schemas.microsoft.com/office/drawing/2014/main" id="{00000000-0008-0000-0300-00002F000000}"/>
            </a:ext>
          </a:extLst>
        </xdr:cNvPr>
        <xdr:cNvSpPr>
          <a:spLocks noChangeArrowheads="1"/>
        </xdr:cNvSpPr>
      </xdr:nvSpPr>
      <xdr:spPr>
        <a:xfrm>
          <a:off x="776514" y="42424350"/>
          <a:ext cx="2481036" cy="1309688"/>
        </a:xfrm>
        <a:prstGeom prst="wedgeRectCallout">
          <a:avLst>
            <a:gd name="adj1" fmla="val 43412"/>
            <a:gd name="adj2" fmla="val 43333"/>
          </a:avLst>
        </a:prstGeom>
        <a:solidFill>
          <a:srgbClr val="FFFF99"/>
        </a:solidFill>
        <a:ln w="9525">
          <a:solidFill>
            <a:srgbClr val="000000"/>
          </a:solidFill>
          <a:miter lim="800000"/>
        </a:ln>
      </xdr:spPr>
      <xdr:txBody>
        <a:bodyPr vertOverflow="clip" wrap="square" lIns="27432" tIns="18288" rIns="0" bIns="0" anchor="t"/>
        <a:lstStyle/>
        <a:p>
          <a:pPr algn="l" rtl="0">
            <a:defRPr sz="1000"/>
          </a:pPr>
          <a:endParaRPr lang="en-US" altLang="ja-JP" sz="9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a:t>
          </a:r>
          <a:endParaRPr lang="ja-JP" altLang="en-US">
            <a:solidFill>
              <a:sysClr val="windowText" lastClr="000000"/>
            </a:solidFill>
          </a:endParaRPr>
        </a:p>
      </xdr:txBody>
    </xdr:sp>
    <xdr:clientData/>
  </xdr:twoCellAnchor>
  <xdr:oneCellAnchor>
    <xdr:from>
      <xdr:col>1</xdr:col>
      <xdr:colOff>247649</xdr:colOff>
      <xdr:row>181</xdr:row>
      <xdr:rowOff>133350</xdr:rowOff>
    </xdr:from>
    <xdr:ext cx="2000251" cy="1019175"/>
    <xdr:pic>
      <xdr:nvPicPr>
        <xdr:cNvPr id="48" name="図 47">
          <a:extLst>
            <a:ext uri="{FF2B5EF4-FFF2-40B4-BE49-F238E27FC236}">
              <a16:creationId xmlns:a16="http://schemas.microsoft.com/office/drawing/2014/main" id="{00000000-0008-0000-0300-000030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33449" y="42557700"/>
          <a:ext cx="2000251" cy="10191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1</xdr:col>
      <xdr:colOff>78317</xdr:colOff>
      <xdr:row>292</xdr:row>
      <xdr:rowOff>44450</xdr:rowOff>
    </xdr:from>
    <xdr:to>
      <xdr:col>4</xdr:col>
      <xdr:colOff>38100</xdr:colOff>
      <xdr:row>295</xdr:row>
      <xdr:rowOff>66675</xdr:rowOff>
    </xdr:to>
    <xdr:sp macro="" textlink="">
      <xdr:nvSpPr>
        <xdr:cNvPr id="49" name="AutoShape 193">
          <a:extLst>
            <a:ext uri="{FF2B5EF4-FFF2-40B4-BE49-F238E27FC236}">
              <a16:creationId xmlns:a16="http://schemas.microsoft.com/office/drawing/2014/main" id="{00000000-0008-0000-0300-000031000000}"/>
            </a:ext>
          </a:extLst>
        </xdr:cNvPr>
        <xdr:cNvSpPr>
          <a:spLocks noChangeArrowheads="1"/>
        </xdr:cNvSpPr>
      </xdr:nvSpPr>
      <xdr:spPr bwMode="auto">
        <a:xfrm>
          <a:off x="764117" y="67929125"/>
          <a:ext cx="3341158" cy="708025"/>
        </a:xfrm>
        <a:prstGeom prst="wedgeRectCallout">
          <a:avLst>
            <a:gd name="adj1" fmla="val 47861"/>
            <a:gd name="adj2" fmla="val -14926"/>
          </a:avLst>
        </a:prstGeom>
        <a:solidFill>
          <a:srgbClr val="FFFF99"/>
        </a:solidFill>
        <a:ln w="9525">
          <a:solidFill>
            <a:srgbClr val="000000"/>
          </a:solidFill>
          <a:miter lim="800000"/>
          <a:headEnd/>
          <a:tailEnd/>
        </a:ln>
      </xdr:spPr>
      <xdr:txBody>
        <a:bodyPr vertOverflow="clip" wrap="square" lIns="27432" tIns="18288" rIns="0" bIns="0" anchor="t"/>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○小学校６４校に</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SSW</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サポーター（教員ＯＢ等）を配置</a:t>
          </a:r>
          <a:endPar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○中学校３８校に非常勤講師を配置（１８</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H/</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週</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３５週）</a:t>
          </a:r>
          <a:endPar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○府教育庁に緊急支援アドバイザー（校長ＯＢ２名）配置</a:t>
          </a:r>
          <a:endPar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〇緊急支援ＳＬ（弁護士）を派遣</a:t>
          </a:r>
        </a:p>
      </xdr:txBody>
    </xdr:sp>
    <xdr:clientData/>
  </xdr:twoCellAnchor>
  <xdr:twoCellAnchor>
    <xdr:from>
      <xdr:col>5</xdr:col>
      <xdr:colOff>1142999</xdr:colOff>
      <xdr:row>333</xdr:row>
      <xdr:rowOff>201637</xdr:rowOff>
    </xdr:from>
    <xdr:to>
      <xdr:col>5</xdr:col>
      <xdr:colOff>5191124</xdr:colOff>
      <xdr:row>336</xdr:row>
      <xdr:rowOff>220127</xdr:rowOff>
    </xdr:to>
    <xdr:sp macro="" textlink="">
      <xdr:nvSpPr>
        <xdr:cNvPr id="50" name="AutoShape 342">
          <a:extLst>
            <a:ext uri="{FF2B5EF4-FFF2-40B4-BE49-F238E27FC236}">
              <a16:creationId xmlns:a16="http://schemas.microsoft.com/office/drawing/2014/main" id="{00000000-0008-0000-0300-000032000000}"/>
            </a:ext>
          </a:extLst>
        </xdr:cNvPr>
        <xdr:cNvSpPr>
          <a:spLocks noChangeArrowheads="1"/>
        </xdr:cNvSpPr>
      </xdr:nvSpPr>
      <xdr:spPr>
        <a:xfrm>
          <a:off x="5314949" y="77458912"/>
          <a:ext cx="4048125" cy="704290"/>
        </a:xfrm>
        <a:prstGeom prst="wedgeRectCallout">
          <a:avLst>
            <a:gd name="adj1" fmla="val 41776"/>
            <a:gd name="adj2" fmla="val 25138"/>
          </a:avLst>
        </a:prstGeom>
        <a:solidFill>
          <a:srgbClr val="FFFF99"/>
        </a:solidFill>
        <a:ln w="9525">
          <a:solidFill>
            <a:srgbClr val="000000"/>
          </a:solidFill>
          <a:miter lim="800000"/>
        </a:ln>
      </xdr:spPr>
      <xdr:txBody>
        <a:bodyPr vertOverflow="clip" wrap="square" lIns="27432" tIns="18288" rIns="0" bIns="0" anchor="t" upright="1"/>
        <a:lstStyle/>
        <a:p>
          <a:pPr marL="0" marR="0" lvl="0" indent="0" algn="l" defTabSz="914400" rtl="0" eaLnBrk="1" fontAlgn="auto" latinLnBrk="0" hangingPunct="1">
            <a:lnSpc>
              <a:spcPts val="1100"/>
            </a:lnSpc>
            <a:spcBef>
              <a:spcPts val="0"/>
            </a:spcBef>
            <a:spcAft>
              <a:spcPts val="0"/>
            </a:spcAft>
            <a:buClrTx/>
            <a:buSzTx/>
            <a:buFontTx/>
            <a:buNone/>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mn-ea"/>
            </a:rPr>
            <a:t>■</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mn-ea"/>
            </a:rPr>
            <a:t>SSW</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mn-ea"/>
            </a:rPr>
            <a:t>（市町村補助）　　政令市・中核市を除く３４市町村・１６１中学校区）</a:t>
          </a:r>
          <a:endPar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mn-ea"/>
          </a:endParaRPr>
        </a:p>
        <a:p>
          <a:pPr marL="0" marR="0" lvl="0" indent="0" algn="l" defTabSz="914400" rtl="0" eaLnBrk="1" fontAlgn="auto" latinLnBrk="0" hangingPunct="1">
            <a:lnSpc>
              <a:spcPts val="1100"/>
            </a:lnSpc>
            <a:spcBef>
              <a:spcPts val="0"/>
            </a:spcBef>
            <a:spcAft>
              <a:spcPts val="0"/>
            </a:spcAft>
            <a:buClrTx/>
            <a:buSzTx/>
            <a:buFontTx/>
            <a:buNone/>
            <a:defRPr sz="1000"/>
          </a:pP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mn-ea"/>
            </a:rPr>
            <a:t> </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mn-ea"/>
            </a:rPr>
            <a:t>　府補助率</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mn-ea"/>
            </a:rPr>
            <a:t>1/2</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mn-ea"/>
            </a:rPr>
            <a:t>（負担割合：国</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mn-ea"/>
            </a:rPr>
            <a:t>1/6</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mn-ea"/>
            </a:rPr>
            <a:t>、府</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mn-ea"/>
            </a:rPr>
            <a:t>2/6</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mn-ea"/>
            </a:rPr>
            <a:t>、市町村</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mn-ea"/>
            </a:rPr>
            <a:t>3/6</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mn-ea"/>
            </a:rPr>
            <a:t>）</a:t>
          </a:r>
          <a:endPar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mn-ea"/>
          </a:endParaRPr>
        </a:p>
        <a:p>
          <a:pPr marL="0" marR="0" lvl="0" indent="0" algn="l" defTabSz="914400" rtl="0" eaLnBrk="1" fontAlgn="auto" latinLnBrk="0" hangingPunct="1">
            <a:lnSpc>
              <a:spcPts val="1100"/>
            </a:lnSpc>
            <a:spcBef>
              <a:spcPts val="0"/>
            </a:spcBef>
            <a:spcAft>
              <a:spcPts val="0"/>
            </a:spcAft>
            <a:buClrTx/>
            <a:buSzTx/>
            <a:buFontTx/>
            <a:buNone/>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mn-ea"/>
            </a:rPr>
            <a:t>■ｽｰﾊﾟｰﾊﾞｲｻﾞｰ（府雇用）　 ７地区</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mn-ea"/>
            </a:rPr>
            <a:t>×</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mn-ea"/>
            </a:rPr>
            <a:t>２人</a:t>
          </a:r>
        </a:p>
        <a:p>
          <a:pPr marL="0" marR="0" lvl="0" indent="0" algn="l" defTabSz="914400" rtl="0" eaLnBrk="1" fontAlgn="auto" latinLnBrk="0" hangingPunct="1">
            <a:lnSpc>
              <a:spcPts val="1100"/>
            </a:lnSpc>
            <a:spcBef>
              <a:spcPts val="0"/>
            </a:spcBef>
            <a:spcAft>
              <a:spcPts val="0"/>
            </a:spcAft>
            <a:buClrTx/>
            <a:buSzTx/>
            <a:buFontTx/>
            <a:buNone/>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mn-ea"/>
            </a:rPr>
            <a:t>　 国</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mn-ea"/>
            </a:rPr>
            <a:t>1/3</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mn-ea"/>
            </a:rPr>
            <a:t>　府</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mn-ea"/>
            </a:rPr>
            <a:t>2/3</a:t>
          </a:r>
          <a:endParaRPr kumimoji="0" lang="ja-JP" altLang="en-US" sz="900" b="1" i="0" u="none" strike="noStrike" kern="0" cap="none" spc="0" normalizeH="0" baseline="0" noProof="0">
            <a:ln>
              <a:noFill/>
            </a:ln>
            <a:solidFill>
              <a:sysClr val="windowText" lastClr="000000"/>
            </a:solidFill>
            <a:effectLst/>
            <a:uLnTx/>
            <a:uFillTx/>
            <a:latin typeface="ＭＳ Ｐゴシック" panose="020B0600070205080204" charset="-128"/>
            <a:ea typeface="+mn-ea"/>
          </a:endParaRPr>
        </a:p>
      </xdr:txBody>
    </xdr:sp>
    <xdr:clientData/>
  </xdr:twoCellAnchor>
  <xdr:oneCellAnchor>
    <xdr:from>
      <xdr:col>1</xdr:col>
      <xdr:colOff>294589</xdr:colOff>
      <xdr:row>311</xdr:row>
      <xdr:rowOff>112770</xdr:rowOff>
    </xdr:from>
    <xdr:ext cx="6687236" cy="573989"/>
    <xdr:sp macro="" textlink="">
      <xdr:nvSpPr>
        <xdr:cNvPr id="51" name="AutoShape 193">
          <a:extLst>
            <a:ext uri="{FF2B5EF4-FFF2-40B4-BE49-F238E27FC236}">
              <a16:creationId xmlns:a16="http://schemas.microsoft.com/office/drawing/2014/main" id="{00000000-0008-0000-0300-000033000000}"/>
            </a:ext>
          </a:extLst>
        </xdr:cNvPr>
        <xdr:cNvSpPr>
          <a:spLocks noChangeArrowheads="1"/>
        </xdr:cNvSpPr>
      </xdr:nvSpPr>
      <xdr:spPr>
        <a:xfrm>
          <a:off x="980389" y="72340845"/>
          <a:ext cx="6687236" cy="573989"/>
        </a:xfrm>
        <a:prstGeom prst="wedgeRectCallout">
          <a:avLst>
            <a:gd name="adj1" fmla="val 47861"/>
            <a:gd name="adj2" fmla="val -14926"/>
          </a:avLst>
        </a:prstGeom>
        <a:solidFill>
          <a:srgbClr val="FFFF99"/>
        </a:solidFill>
        <a:ln w="9525">
          <a:solidFill>
            <a:srgbClr val="000000"/>
          </a:solidFill>
          <a:miter lim="800000"/>
        </a:ln>
      </xdr:spPr>
      <xdr:txBody>
        <a:bodyPr vertOverflow="clip" wrap="square" lIns="27432" tIns="18288" rIns="0" bIns="0" anchor="t">
          <a:noAutofit/>
        </a:bodyPr>
        <a:lstStyle/>
        <a:p>
          <a:pPr marL="0" marR="0" lvl="0" indent="0" algn="l" defTabSz="914400" rtl="0" eaLnBrk="1" fontAlgn="auto" latinLnBrk="0" hangingPunct="1">
            <a:lnSpc>
              <a:spcPts val="1100"/>
            </a:lnSpc>
            <a:spcBef>
              <a:spcPts val="0"/>
            </a:spcBef>
            <a:spcAft>
              <a:spcPts val="0"/>
            </a:spcAft>
            <a:buClrTx/>
            <a:buSzTx/>
            <a:buFontTx/>
            <a:buNone/>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○事業期間　</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H</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２８～</a:t>
          </a:r>
          <a:endPar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endParaRPr>
        </a:p>
        <a:p>
          <a:pPr marL="0" marR="0" lvl="0" indent="0" algn="l" defTabSz="914400" rtl="0" eaLnBrk="1" fontAlgn="auto" latinLnBrk="0" hangingPunct="1">
            <a:lnSpc>
              <a:spcPts val="1100"/>
            </a:lnSpc>
            <a:spcBef>
              <a:spcPts val="0"/>
            </a:spcBef>
            <a:spcAft>
              <a:spcPts val="0"/>
            </a:spcAft>
            <a:buClrTx/>
            <a:buSzTx/>
            <a:buFontTx/>
            <a:buNone/>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○Ｒ５対象（対前年度比）　　①居場所設置型　　：高校１５校（</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０）</a:t>
          </a:r>
        </a:p>
        <a:p>
          <a:pPr marL="0" marR="0" lvl="0" indent="0" algn="l" defTabSz="914400" rtl="0" eaLnBrk="1" fontAlgn="auto" latinLnBrk="0" hangingPunct="1">
            <a:lnSpc>
              <a:spcPts val="1100"/>
            </a:lnSpc>
            <a:spcBef>
              <a:spcPts val="0"/>
            </a:spcBef>
            <a:spcAft>
              <a:spcPts val="0"/>
            </a:spcAft>
            <a:buClrTx/>
            <a:buSzTx/>
            <a:buFontTx/>
            <a:buNone/>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                                       ②</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SSW</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集中配置型 ：合計２０校（</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０）＝（高校１４校</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０）＋支援５校（</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０）＋富中１校（</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０））</a:t>
          </a:r>
        </a:p>
      </xdr:txBody>
    </xdr:sp>
    <xdr:clientData/>
  </xdr:oneCellAnchor>
  <xdr:twoCellAnchor>
    <xdr:from>
      <xdr:col>5</xdr:col>
      <xdr:colOff>733425</xdr:colOff>
      <xdr:row>338</xdr:row>
      <xdr:rowOff>219076</xdr:rowOff>
    </xdr:from>
    <xdr:to>
      <xdr:col>5</xdr:col>
      <xdr:colOff>3048000</xdr:colOff>
      <xdr:row>340</xdr:row>
      <xdr:rowOff>47626</xdr:rowOff>
    </xdr:to>
    <xdr:sp macro="" textlink="">
      <xdr:nvSpPr>
        <xdr:cNvPr id="52" name="テキスト ボックス 51">
          <a:extLst>
            <a:ext uri="{FF2B5EF4-FFF2-40B4-BE49-F238E27FC236}">
              <a16:creationId xmlns:a16="http://schemas.microsoft.com/office/drawing/2014/main" id="{00000000-0008-0000-0300-000034000000}"/>
            </a:ext>
          </a:extLst>
        </xdr:cNvPr>
        <xdr:cNvSpPr txBox="1"/>
      </xdr:nvSpPr>
      <xdr:spPr>
        <a:xfrm>
          <a:off x="4905375" y="78619351"/>
          <a:ext cx="2314575" cy="285750"/>
        </a:xfrm>
        <a:prstGeom prst="rect">
          <a:avLst/>
        </a:prstGeom>
        <a:solidFill>
          <a:srgbClr val="FFFF99"/>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24</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時間電話相談の実施</a:t>
          </a:r>
        </a:p>
      </xdr:txBody>
    </xdr:sp>
    <xdr:clientData/>
  </xdr:twoCellAnchor>
  <xdr:twoCellAnchor>
    <xdr:from>
      <xdr:col>5</xdr:col>
      <xdr:colOff>1350167</xdr:colOff>
      <xdr:row>326</xdr:row>
      <xdr:rowOff>36280</xdr:rowOff>
    </xdr:from>
    <xdr:to>
      <xdr:col>5</xdr:col>
      <xdr:colOff>5119688</xdr:colOff>
      <xdr:row>328</xdr:row>
      <xdr:rowOff>214312</xdr:rowOff>
    </xdr:to>
    <xdr:sp macro="" textlink="">
      <xdr:nvSpPr>
        <xdr:cNvPr id="53" name="AutoShape 344">
          <a:extLst>
            <a:ext uri="{FF2B5EF4-FFF2-40B4-BE49-F238E27FC236}">
              <a16:creationId xmlns:a16="http://schemas.microsoft.com/office/drawing/2014/main" id="{00000000-0008-0000-0300-000035000000}"/>
            </a:ext>
          </a:extLst>
        </xdr:cNvPr>
        <xdr:cNvSpPr>
          <a:spLocks noChangeArrowheads="1"/>
        </xdr:cNvSpPr>
      </xdr:nvSpPr>
      <xdr:spPr>
        <a:xfrm>
          <a:off x="5522117" y="75693355"/>
          <a:ext cx="3769521" cy="635232"/>
        </a:xfrm>
        <a:prstGeom prst="wedgeRectCallout">
          <a:avLst>
            <a:gd name="adj1" fmla="val -20682"/>
            <a:gd name="adj2" fmla="val 5109"/>
          </a:avLst>
        </a:prstGeom>
        <a:solidFill>
          <a:srgbClr val="FFFF99"/>
        </a:solidFill>
        <a:ln w="9525">
          <a:solidFill>
            <a:srgbClr val="000000"/>
          </a:solidFill>
          <a:miter lim="800000"/>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defRPr sz="1000"/>
          </a:pPr>
          <a:r>
            <a:rPr kumimoji="0" lang="ja-JP" altLang="en-US" sz="900" b="0" i="0" u="none" strike="noStrike" kern="0" cap="none" spc="0" normalizeH="0" baseline="0" noProof="0">
              <a:ln>
                <a:noFill/>
              </a:ln>
              <a:solidFill>
                <a:sysClr val="windowText" lastClr="000000"/>
              </a:solidFill>
              <a:effectLst/>
              <a:uLnTx/>
              <a:uFillTx/>
              <a:latin typeface="+mn-ea"/>
              <a:ea typeface="+mn-ea"/>
            </a:rPr>
            <a:t>国</a:t>
          </a:r>
          <a:r>
            <a:rPr kumimoji="0" lang="en-US" altLang="ja-JP" sz="900" b="0" i="0" u="none" strike="noStrike" kern="0" cap="none" spc="0" normalizeH="0" baseline="0" noProof="0">
              <a:ln>
                <a:noFill/>
              </a:ln>
              <a:solidFill>
                <a:sysClr val="windowText" lastClr="000000"/>
              </a:solidFill>
              <a:effectLst/>
              <a:uLnTx/>
              <a:uFillTx/>
              <a:latin typeface="+mn-ea"/>
              <a:ea typeface="+mn-ea"/>
            </a:rPr>
            <a:t>1/3</a:t>
          </a:r>
          <a:r>
            <a:rPr kumimoji="0" lang="ja-JP" altLang="en-US" sz="900" b="0" i="0" u="none" strike="noStrike" kern="0" cap="none" spc="0" normalizeH="0" baseline="0" noProof="0">
              <a:ln>
                <a:noFill/>
              </a:ln>
              <a:solidFill>
                <a:sysClr val="windowText" lastClr="000000"/>
              </a:solidFill>
              <a:effectLst/>
              <a:uLnTx/>
              <a:uFillTx/>
              <a:latin typeface="+mn-ea"/>
              <a:ea typeface="+mn-ea"/>
            </a:rPr>
            <a:t>　府</a:t>
          </a:r>
          <a:r>
            <a:rPr kumimoji="0" lang="en-US" altLang="ja-JP" sz="900" b="0" i="0" u="none" strike="noStrike" kern="0" cap="none" spc="0" normalizeH="0" baseline="0" noProof="0">
              <a:ln>
                <a:noFill/>
              </a:ln>
              <a:solidFill>
                <a:sysClr val="windowText" lastClr="000000"/>
              </a:solidFill>
              <a:effectLst/>
              <a:uLnTx/>
              <a:uFillTx/>
              <a:latin typeface="+mn-ea"/>
              <a:ea typeface="+mn-ea"/>
            </a:rPr>
            <a:t>2/3    </a:t>
          </a:r>
        </a:p>
        <a:p>
          <a:pPr marL="0" marR="0" lvl="0" indent="0" algn="l" defTabSz="914400" rtl="0" eaLnBrk="1" fontAlgn="auto" latinLnBrk="0" hangingPunct="1">
            <a:lnSpc>
              <a:spcPct val="100000"/>
            </a:lnSpc>
            <a:spcBef>
              <a:spcPts val="0"/>
            </a:spcBef>
            <a:spcAft>
              <a:spcPts val="0"/>
            </a:spcAft>
            <a:buClrTx/>
            <a:buSzTx/>
            <a:buFontTx/>
            <a:buNone/>
            <a:defRPr sz="1000"/>
          </a:pPr>
          <a:r>
            <a:rPr kumimoji="0" lang="ja-JP" altLang="en-US" sz="900" b="0" i="0" u="none" strike="noStrike" kern="0" cap="none" spc="0" normalizeH="0" baseline="0" noProof="0">
              <a:ln>
                <a:noFill/>
              </a:ln>
              <a:solidFill>
                <a:sysClr val="windowText" lastClr="000000"/>
              </a:solidFill>
              <a:effectLst/>
              <a:uLnTx/>
              <a:uFillTx/>
              <a:latin typeface="+mn-ea"/>
              <a:ea typeface="+mn-ea"/>
            </a:rPr>
            <a:t>中学校：週１回</a:t>
          </a:r>
          <a:r>
            <a:rPr kumimoji="0" lang="ja-JP" altLang="en-US" sz="900" b="0" i="0" u="none" strike="noStrike" kern="0" cap="none" spc="0" normalizeH="0" baseline="0" noProof="0">
              <a:ln>
                <a:noFill/>
              </a:ln>
              <a:solidFill>
                <a:sysClr val="windowText" lastClr="000000"/>
              </a:solidFill>
              <a:effectLst/>
              <a:uLnTx/>
              <a:uFillTx/>
              <a:latin typeface="+mn-ea"/>
              <a:ea typeface="+mn-ea"/>
              <a:cs typeface="+mn-cs"/>
            </a:rPr>
            <a:t>（</a:t>
          </a:r>
          <a:r>
            <a:rPr lang="en-US" altLang="ja-JP" sz="900" b="0" i="0" baseline="0">
              <a:effectLst/>
              <a:latin typeface="+mn-ea"/>
              <a:ea typeface="+mn-ea"/>
              <a:cs typeface="+mn-cs"/>
            </a:rPr>
            <a:t>6H/</a:t>
          </a:r>
          <a:r>
            <a:rPr lang="ja-JP" altLang="ja-JP" sz="900" b="0" i="0" baseline="0">
              <a:effectLst/>
              <a:latin typeface="+mn-ea"/>
              <a:ea typeface="+mn-ea"/>
              <a:cs typeface="+mn-cs"/>
            </a:rPr>
            <a:t>日）</a:t>
          </a:r>
          <a:r>
            <a:rPr lang="en-US" altLang="ja-JP" sz="900" b="0" i="0" baseline="0">
              <a:effectLst/>
              <a:latin typeface="+mn-ea"/>
              <a:ea typeface="+mn-ea"/>
              <a:cs typeface="+mn-cs"/>
            </a:rPr>
            <a:t>×</a:t>
          </a:r>
          <a:r>
            <a:rPr kumimoji="0" lang="en-US" altLang="ja-JP" sz="900" b="0" i="0" u="none" strike="noStrike" kern="0" cap="none" spc="0" normalizeH="0" baseline="0" noProof="0">
              <a:ln>
                <a:noFill/>
              </a:ln>
              <a:solidFill>
                <a:sysClr val="windowText" lastClr="000000"/>
              </a:solidFill>
              <a:effectLst/>
              <a:uLnTx/>
              <a:uFillTx/>
              <a:latin typeface="+mn-ea"/>
              <a:ea typeface="+mn-ea"/>
            </a:rPr>
            <a:t>35</a:t>
          </a:r>
          <a:r>
            <a:rPr kumimoji="0" lang="ja-JP" altLang="en-US" sz="900" b="0" i="0" u="none" strike="noStrike" kern="0" cap="none" spc="0" normalizeH="0" baseline="0" noProof="0">
              <a:ln>
                <a:noFill/>
              </a:ln>
              <a:solidFill>
                <a:sysClr val="windowText" lastClr="000000"/>
              </a:solidFill>
              <a:effectLst/>
              <a:uLnTx/>
              <a:uFillTx/>
              <a:latin typeface="+mn-ea"/>
              <a:ea typeface="+mn-ea"/>
            </a:rPr>
            <a:t>週　政令市を除く</a:t>
          </a:r>
          <a:r>
            <a:rPr kumimoji="0" lang="en-US" altLang="ja-JP" sz="900" b="0" i="0" u="none" strike="noStrike" kern="0" cap="none" spc="0" normalizeH="0" baseline="0" noProof="0">
              <a:ln>
                <a:noFill/>
              </a:ln>
              <a:solidFill>
                <a:sysClr val="windowText" lastClr="000000"/>
              </a:solidFill>
              <a:effectLst/>
              <a:uLnTx/>
              <a:uFillTx/>
              <a:latin typeface="+mn-ea"/>
              <a:ea typeface="+mn-ea"/>
            </a:rPr>
            <a:t>285</a:t>
          </a:r>
          <a:r>
            <a:rPr kumimoji="0" lang="ja-JP" altLang="en-US" sz="900" b="0" i="0" u="none" strike="noStrike" kern="0" cap="none" spc="0" normalizeH="0" baseline="0" noProof="0">
              <a:ln>
                <a:noFill/>
              </a:ln>
              <a:solidFill>
                <a:sysClr val="windowText" lastClr="000000"/>
              </a:solidFill>
              <a:effectLst/>
              <a:uLnTx/>
              <a:uFillTx/>
              <a:latin typeface="+mn-ea"/>
              <a:ea typeface="+mn-ea"/>
            </a:rPr>
            <a:t>校</a:t>
          </a:r>
          <a:endParaRPr kumimoji="0" lang="en-US" altLang="ja-JP" sz="900" b="0" i="0" u="none" strike="sngStrike" kern="0" cap="none" spc="0" normalizeH="0" baseline="0" noProof="0">
            <a:ln>
              <a:noFill/>
            </a:ln>
            <a:solidFill>
              <a:sysClr val="windowText" lastClr="000000"/>
            </a:solidFill>
            <a:effectLst/>
            <a:uLnTx/>
            <a:uFillTx/>
            <a:latin typeface="+mn-ea"/>
            <a:ea typeface="+mn-ea"/>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mn-ea"/>
              <a:ea typeface="+mn-ea"/>
            </a:rPr>
            <a:t>小学校：</a:t>
          </a:r>
          <a:r>
            <a:rPr kumimoji="0" lang="ja-JP" altLang="en-US" sz="900" b="0" i="0" u="none" strike="noStrike" kern="0" cap="none" spc="0" normalizeH="0" baseline="0" noProof="0">
              <a:ln>
                <a:noFill/>
              </a:ln>
              <a:solidFill>
                <a:sysClr val="windowText" lastClr="000000"/>
              </a:solidFill>
              <a:effectLst/>
              <a:uLnTx/>
              <a:uFillTx/>
              <a:latin typeface="+mn-ea"/>
              <a:ea typeface="+mn-ea"/>
              <a:cs typeface="+mn-cs"/>
            </a:rPr>
            <a:t>月</a:t>
          </a:r>
          <a:r>
            <a:rPr lang="ja-JP" altLang="ja-JP" sz="900" b="0" i="0" baseline="0">
              <a:effectLst/>
              <a:latin typeface="+mn-ea"/>
              <a:ea typeface="+mn-ea"/>
              <a:cs typeface="+mn-cs"/>
            </a:rPr>
            <a:t>１回</a:t>
          </a:r>
          <a:r>
            <a:rPr lang="ja-JP" altLang="en-US" sz="900" b="0" i="0" baseline="0">
              <a:effectLst/>
              <a:latin typeface="+mn-ea"/>
              <a:ea typeface="+mn-ea"/>
              <a:cs typeface="+mn-cs"/>
            </a:rPr>
            <a:t>（</a:t>
          </a:r>
          <a:r>
            <a:rPr lang="en-US" altLang="ja-JP" sz="900" b="0" i="0" baseline="0">
              <a:effectLst/>
              <a:latin typeface="+mn-ea"/>
              <a:ea typeface="+mn-ea"/>
              <a:cs typeface="+mn-cs"/>
            </a:rPr>
            <a:t>6H/</a:t>
          </a:r>
          <a:r>
            <a:rPr lang="ja-JP" altLang="ja-JP" sz="900" b="0" i="0" baseline="0">
              <a:effectLst/>
              <a:latin typeface="+mn-ea"/>
              <a:ea typeface="+mn-ea"/>
              <a:cs typeface="+mn-cs"/>
            </a:rPr>
            <a:t>日）</a:t>
          </a:r>
          <a:r>
            <a:rPr lang="en-US" altLang="ja-JP" sz="900" b="0" i="0" baseline="0">
              <a:effectLst/>
              <a:latin typeface="+mn-ea"/>
              <a:ea typeface="+mn-ea"/>
              <a:cs typeface="+mn-cs"/>
            </a:rPr>
            <a:t>×12</a:t>
          </a:r>
          <a:r>
            <a:rPr lang="ja-JP" altLang="en-US" sz="900" b="0" i="0" baseline="0">
              <a:effectLst/>
              <a:latin typeface="+mn-ea"/>
              <a:ea typeface="+mn-ea"/>
              <a:cs typeface="+mn-cs"/>
            </a:rPr>
            <a:t>月　</a:t>
          </a:r>
          <a:r>
            <a:rPr lang="ja-JP" altLang="ja-JP" sz="900" b="0" i="0" baseline="0">
              <a:effectLst/>
              <a:latin typeface="+mn-ea"/>
              <a:ea typeface="+mn-ea"/>
              <a:cs typeface="+mn-cs"/>
            </a:rPr>
            <a:t>政令市を除く</a:t>
          </a:r>
          <a:r>
            <a:rPr lang="en-US" altLang="ja-JP" sz="900" b="0" i="0" baseline="0">
              <a:effectLst/>
              <a:latin typeface="+mn-ea"/>
              <a:ea typeface="+mn-ea"/>
              <a:cs typeface="+mn-cs"/>
            </a:rPr>
            <a:t>598</a:t>
          </a:r>
          <a:r>
            <a:rPr lang="ja-JP" altLang="ja-JP" sz="900" b="0" i="0" baseline="0">
              <a:effectLst/>
              <a:latin typeface="+mn-ea"/>
              <a:ea typeface="+mn-ea"/>
              <a:cs typeface="+mn-cs"/>
            </a:rPr>
            <a:t>校</a:t>
          </a:r>
          <a:endParaRPr lang="ja-JP" altLang="en-US" sz="900" b="0" i="0" baseline="0">
            <a:effectLst/>
            <a:latin typeface="+mn-ea"/>
            <a:ea typeface="+mn-ea"/>
            <a:cs typeface="+mn-cs"/>
          </a:endParaRPr>
        </a:p>
      </xdr:txBody>
    </xdr:sp>
    <xdr:clientData/>
  </xdr:twoCellAnchor>
  <xdr:twoCellAnchor>
    <xdr:from>
      <xdr:col>1</xdr:col>
      <xdr:colOff>156882</xdr:colOff>
      <xdr:row>220</xdr:row>
      <xdr:rowOff>12326</xdr:rowOff>
    </xdr:from>
    <xdr:to>
      <xdr:col>1</xdr:col>
      <xdr:colOff>1916206</xdr:colOff>
      <xdr:row>221</xdr:row>
      <xdr:rowOff>123264</xdr:rowOff>
    </xdr:to>
    <xdr:sp macro="" textlink="">
      <xdr:nvSpPr>
        <xdr:cNvPr id="54" name="AutoShape 255">
          <a:extLst>
            <a:ext uri="{FF2B5EF4-FFF2-40B4-BE49-F238E27FC236}">
              <a16:creationId xmlns:a16="http://schemas.microsoft.com/office/drawing/2014/main" id="{00000000-0008-0000-0300-000036000000}"/>
            </a:ext>
          </a:extLst>
        </xdr:cNvPr>
        <xdr:cNvSpPr>
          <a:spLocks noChangeArrowheads="1"/>
        </xdr:cNvSpPr>
      </xdr:nvSpPr>
      <xdr:spPr>
        <a:xfrm>
          <a:off x="842682" y="51494951"/>
          <a:ext cx="1759324" cy="339538"/>
        </a:xfrm>
        <a:prstGeom prst="wedgeRectCallout">
          <a:avLst>
            <a:gd name="adj1" fmla="val -4630"/>
            <a:gd name="adj2" fmla="val 33333"/>
          </a:avLst>
        </a:prstGeom>
        <a:solidFill>
          <a:srgbClr val="FFFF99"/>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対象：府立高校</a:t>
          </a:r>
        </a:p>
      </xdr:txBody>
    </xdr:sp>
    <xdr:clientData/>
  </xdr:twoCellAnchor>
  <xdr:twoCellAnchor>
    <xdr:from>
      <xdr:col>5</xdr:col>
      <xdr:colOff>1837764</xdr:colOff>
      <xdr:row>220</xdr:row>
      <xdr:rowOff>89647</xdr:rowOff>
    </xdr:from>
    <xdr:to>
      <xdr:col>5</xdr:col>
      <xdr:colOff>5154706</xdr:colOff>
      <xdr:row>221</xdr:row>
      <xdr:rowOff>179294</xdr:rowOff>
    </xdr:to>
    <xdr:sp macro="" textlink="">
      <xdr:nvSpPr>
        <xdr:cNvPr id="55" name="AutoShape 241">
          <a:extLst>
            <a:ext uri="{FF2B5EF4-FFF2-40B4-BE49-F238E27FC236}">
              <a16:creationId xmlns:a16="http://schemas.microsoft.com/office/drawing/2014/main" id="{00000000-0008-0000-0300-000037000000}"/>
            </a:ext>
          </a:extLst>
        </xdr:cNvPr>
        <xdr:cNvSpPr>
          <a:spLocks noChangeArrowheads="1"/>
        </xdr:cNvSpPr>
      </xdr:nvSpPr>
      <xdr:spPr>
        <a:xfrm>
          <a:off x="6009714" y="51572272"/>
          <a:ext cx="3316942" cy="318247"/>
        </a:xfrm>
        <a:prstGeom prst="wedgeRectCallout">
          <a:avLst>
            <a:gd name="adj1" fmla="val -9735"/>
            <a:gd name="adj2" fmla="val -109811"/>
          </a:avLst>
        </a:prstGeom>
        <a:solidFill>
          <a:srgbClr val="FFFF99"/>
        </a:solidFill>
        <a:ln w="9525">
          <a:solidFill>
            <a:srgbClr val="000000"/>
          </a:solidFill>
          <a:miter lim="800000"/>
        </a:ln>
      </xdr:spPr>
      <xdr:txBody>
        <a:bodyPr vertOverflow="clip" wrap="square" lIns="27432" tIns="18288" rIns="0" bIns="0" anchor="t" upright="1"/>
        <a:lstStyle/>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教育制度や内容に精通した通訳ﾎﾞﾗﾝﾃｨｱ</a:t>
          </a:r>
        </a:p>
      </xdr:txBody>
    </xdr:sp>
    <xdr:clientData/>
  </xdr:twoCellAnchor>
  <xdr:twoCellAnchor>
    <xdr:from>
      <xdr:col>1</xdr:col>
      <xdr:colOff>291354</xdr:colOff>
      <xdr:row>195</xdr:row>
      <xdr:rowOff>154642</xdr:rowOff>
    </xdr:from>
    <xdr:to>
      <xdr:col>1</xdr:col>
      <xdr:colOff>1158129</xdr:colOff>
      <xdr:row>196</xdr:row>
      <xdr:rowOff>177055</xdr:rowOff>
    </xdr:to>
    <xdr:sp macro="" textlink="">
      <xdr:nvSpPr>
        <xdr:cNvPr id="56" name="AutoShape 252">
          <a:extLst>
            <a:ext uri="{FF2B5EF4-FFF2-40B4-BE49-F238E27FC236}">
              <a16:creationId xmlns:a16="http://schemas.microsoft.com/office/drawing/2014/main" id="{00000000-0008-0000-0300-000038000000}"/>
            </a:ext>
          </a:extLst>
        </xdr:cNvPr>
        <xdr:cNvSpPr>
          <a:spLocks noChangeArrowheads="1"/>
        </xdr:cNvSpPr>
      </xdr:nvSpPr>
      <xdr:spPr>
        <a:xfrm>
          <a:off x="977154" y="45922267"/>
          <a:ext cx="866775" cy="251013"/>
        </a:xfrm>
        <a:prstGeom prst="wedgeRectCallout">
          <a:avLst>
            <a:gd name="adj1" fmla="val -36815"/>
            <a:gd name="adj2" fmla="val 20000"/>
          </a:avLst>
        </a:prstGeom>
        <a:solidFill>
          <a:srgbClr val="FFFF99"/>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対象：小中学校</a:t>
          </a:r>
        </a:p>
      </xdr:txBody>
    </xdr:sp>
    <xdr:clientData/>
  </xdr:twoCellAnchor>
  <xdr:twoCellAnchor>
    <xdr:from>
      <xdr:col>1</xdr:col>
      <xdr:colOff>293596</xdr:colOff>
      <xdr:row>203</xdr:row>
      <xdr:rowOff>124386</xdr:rowOff>
    </xdr:from>
    <xdr:to>
      <xdr:col>1</xdr:col>
      <xdr:colOff>1160371</xdr:colOff>
      <xdr:row>204</xdr:row>
      <xdr:rowOff>146798</xdr:rowOff>
    </xdr:to>
    <xdr:sp macro="" textlink="">
      <xdr:nvSpPr>
        <xdr:cNvPr id="57" name="AutoShape 252">
          <a:extLst>
            <a:ext uri="{FF2B5EF4-FFF2-40B4-BE49-F238E27FC236}">
              <a16:creationId xmlns:a16="http://schemas.microsoft.com/office/drawing/2014/main" id="{00000000-0008-0000-0300-000039000000}"/>
            </a:ext>
          </a:extLst>
        </xdr:cNvPr>
        <xdr:cNvSpPr>
          <a:spLocks noChangeArrowheads="1"/>
        </xdr:cNvSpPr>
      </xdr:nvSpPr>
      <xdr:spPr>
        <a:xfrm>
          <a:off x="979396" y="47720811"/>
          <a:ext cx="866775" cy="251012"/>
        </a:xfrm>
        <a:prstGeom prst="wedgeRectCallout">
          <a:avLst>
            <a:gd name="adj1" fmla="val -36815"/>
            <a:gd name="adj2" fmla="val 20000"/>
          </a:avLst>
        </a:prstGeom>
        <a:solidFill>
          <a:srgbClr val="FFFF99"/>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対象：小中学校</a:t>
          </a:r>
        </a:p>
      </xdr:txBody>
    </xdr:sp>
    <xdr:clientData/>
  </xdr:twoCellAnchor>
  <xdr:twoCellAnchor>
    <xdr:from>
      <xdr:col>5</xdr:col>
      <xdr:colOff>811343</xdr:colOff>
      <xdr:row>196</xdr:row>
      <xdr:rowOff>95250</xdr:rowOff>
    </xdr:from>
    <xdr:to>
      <xdr:col>5</xdr:col>
      <xdr:colOff>4000500</xdr:colOff>
      <xdr:row>198</xdr:row>
      <xdr:rowOff>0</xdr:rowOff>
    </xdr:to>
    <xdr:sp macro="" textlink="">
      <xdr:nvSpPr>
        <xdr:cNvPr id="58" name="AutoShape 241">
          <a:extLst>
            <a:ext uri="{FF2B5EF4-FFF2-40B4-BE49-F238E27FC236}">
              <a16:creationId xmlns:a16="http://schemas.microsoft.com/office/drawing/2014/main" id="{00000000-0008-0000-0300-00003A000000}"/>
            </a:ext>
          </a:extLst>
        </xdr:cNvPr>
        <xdr:cNvSpPr>
          <a:spLocks noChangeArrowheads="1"/>
        </xdr:cNvSpPr>
      </xdr:nvSpPr>
      <xdr:spPr bwMode="auto">
        <a:xfrm>
          <a:off x="4983293" y="46091475"/>
          <a:ext cx="3189157" cy="361950"/>
        </a:xfrm>
        <a:prstGeom prst="wedgeRectCallout">
          <a:avLst>
            <a:gd name="adj1" fmla="val 29232"/>
            <a:gd name="adj2" fmla="val -2268"/>
          </a:avLst>
        </a:prstGeom>
        <a:solidFill>
          <a:srgbClr val="FFFF99"/>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ysClr val="windowText" lastClr="000000"/>
              </a:solidFill>
              <a:latin typeface="ＭＳ Ｐゴシック"/>
              <a:ea typeface="ＭＳ Ｐゴシック"/>
            </a:rPr>
            <a:t>・「オンライン国際クラブ</a:t>
          </a:r>
          <a:r>
            <a:rPr lang="en-US" altLang="ja-JP" sz="900" b="0" i="0" u="none" strike="noStrike" baseline="0">
              <a:solidFill>
                <a:sysClr val="windowText" lastClr="000000"/>
              </a:solidFill>
              <a:latin typeface="ＭＳ Ｐゴシック"/>
              <a:ea typeface="ＭＳ Ｐゴシック"/>
            </a:rPr>
            <a:t>OSAKA</a:t>
          </a:r>
          <a:r>
            <a:rPr lang="ja-JP" altLang="en-US" sz="900" b="0" i="0" u="none" strike="noStrike" baseline="0">
              <a:solidFill>
                <a:sysClr val="windowText" lastClr="000000"/>
              </a:solidFill>
              <a:latin typeface="ＭＳ Ｐゴシック"/>
              <a:ea typeface="ＭＳ Ｐゴシック"/>
            </a:rPr>
            <a:t>」の実施</a:t>
          </a:r>
          <a:endParaRPr lang="en-US" altLang="ja-JP" sz="900" b="0" i="0" u="none" strike="noStrike" baseline="0">
            <a:solidFill>
              <a:sysClr val="windowText" lastClr="000000"/>
            </a:solidFill>
            <a:latin typeface="ＭＳ Ｐゴシック"/>
            <a:ea typeface="ＭＳ Ｐゴシック"/>
          </a:endParaRPr>
        </a:p>
      </xdr:txBody>
    </xdr:sp>
    <xdr:clientData/>
  </xdr:twoCellAnchor>
  <xdr:twoCellAnchor>
    <xdr:from>
      <xdr:col>5</xdr:col>
      <xdr:colOff>209548</xdr:colOff>
      <xdr:row>213</xdr:row>
      <xdr:rowOff>164728</xdr:rowOff>
    </xdr:from>
    <xdr:to>
      <xdr:col>5</xdr:col>
      <xdr:colOff>4705350</xdr:colOff>
      <xdr:row>216</xdr:row>
      <xdr:rowOff>57149</xdr:rowOff>
    </xdr:to>
    <xdr:sp macro="" textlink="">
      <xdr:nvSpPr>
        <xdr:cNvPr id="59" name="AutoShape 241">
          <a:extLst>
            <a:ext uri="{FF2B5EF4-FFF2-40B4-BE49-F238E27FC236}">
              <a16:creationId xmlns:a16="http://schemas.microsoft.com/office/drawing/2014/main" id="{00000000-0008-0000-0300-00003B000000}"/>
            </a:ext>
          </a:extLst>
        </xdr:cNvPr>
        <xdr:cNvSpPr>
          <a:spLocks noChangeArrowheads="1"/>
        </xdr:cNvSpPr>
      </xdr:nvSpPr>
      <xdr:spPr bwMode="auto">
        <a:xfrm>
          <a:off x="4381498" y="50047153"/>
          <a:ext cx="4495802" cy="578221"/>
        </a:xfrm>
        <a:prstGeom prst="wedgeRectCallout">
          <a:avLst>
            <a:gd name="adj1" fmla="val -20776"/>
            <a:gd name="adj2" fmla="val -77756"/>
          </a:avLst>
        </a:prstGeom>
        <a:solidFill>
          <a:srgbClr val="FFFF99"/>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ysClr val="windowText" lastClr="000000"/>
              </a:solidFill>
              <a:latin typeface="ＭＳ Ｐゴシック"/>
              <a:ea typeface="ＭＳ Ｐゴシック"/>
            </a:rPr>
            <a:t>・全市町村対象の連絡協議会を継続して開催</a:t>
          </a:r>
        </a:p>
        <a:p>
          <a:pPr algn="l" rtl="0">
            <a:lnSpc>
              <a:spcPts val="1100"/>
            </a:lnSpc>
            <a:defRPr sz="1000"/>
          </a:pPr>
          <a:r>
            <a:rPr lang="ja-JP" altLang="en-US" sz="900" b="0" i="0" u="none" strike="noStrike" baseline="0">
              <a:solidFill>
                <a:sysClr val="windowText" lastClr="000000"/>
              </a:solidFill>
              <a:latin typeface="ＭＳ Ｐゴシック"/>
              <a:ea typeface="ＭＳ Ｐゴシック"/>
            </a:rPr>
            <a:t>・入学案内の多言語化対応、</a:t>
          </a:r>
          <a:r>
            <a:rPr lang="en-US" altLang="ja-JP" sz="900" b="0" i="0" u="none" strike="noStrike" baseline="0">
              <a:solidFill>
                <a:sysClr val="windowText" lastClr="000000"/>
              </a:solidFill>
              <a:latin typeface="ＭＳ Ｐゴシック"/>
              <a:ea typeface="ＭＳ Ｐゴシック"/>
            </a:rPr>
            <a:t>Web</a:t>
          </a:r>
          <a:r>
            <a:rPr lang="ja-JP" altLang="en-US" sz="900" b="0" i="0" u="none" strike="noStrike" baseline="0">
              <a:solidFill>
                <a:sysClr val="windowText" lastClr="000000"/>
              </a:solidFill>
              <a:latin typeface="ＭＳ Ｐゴシック"/>
              <a:ea typeface="ＭＳ Ｐゴシック"/>
            </a:rPr>
            <a:t>ターゲティング広告の実施等、より必要な方のところへ届く広報の研究</a:t>
          </a:r>
        </a:p>
      </xdr:txBody>
    </xdr:sp>
    <xdr:clientData/>
  </xdr:twoCellAnchor>
  <xdr:twoCellAnchor>
    <xdr:from>
      <xdr:col>1</xdr:col>
      <xdr:colOff>280147</xdr:colOff>
      <xdr:row>215</xdr:row>
      <xdr:rowOff>33618</xdr:rowOff>
    </xdr:from>
    <xdr:to>
      <xdr:col>1</xdr:col>
      <xdr:colOff>1333499</xdr:colOff>
      <xdr:row>216</xdr:row>
      <xdr:rowOff>130968</xdr:rowOff>
    </xdr:to>
    <xdr:sp macro="" textlink="">
      <xdr:nvSpPr>
        <xdr:cNvPr id="60" name="AutoShape 252">
          <a:extLst>
            <a:ext uri="{FF2B5EF4-FFF2-40B4-BE49-F238E27FC236}">
              <a16:creationId xmlns:a16="http://schemas.microsoft.com/office/drawing/2014/main" id="{00000000-0008-0000-0300-00003C000000}"/>
            </a:ext>
          </a:extLst>
        </xdr:cNvPr>
        <xdr:cNvSpPr>
          <a:spLocks noChangeArrowheads="1"/>
        </xdr:cNvSpPr>
      </xdr:nvSpPr>
      <xdr:spPr bwMode="auto">
        <a:xfrm>
          <a:off x="965947" y="50373243"/>
          <a:ext cx="1053352" cy="325950"/>
        </a:xfrm>
        <a:prstGeom prst="wedgeRectCallout">
          <a:avLst>
            <a:gd name="adj1" fmla="val -36815"/>
            <a:gd name="adj2" fmla="val 20000"/>
          </a:avLst>
        </a:prstGeom>
        <a:solidFill>
          <a:srgbClr val="FFFF99"/>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ysClr val="windowText" lastClr="000000"/>
              </a:solidFill>
              <a:latin typeface="ＭＳ Ｐゴシック"/>
              <a:ea typeface="ＭＳ Ｐゴシック"/>
            </a:rPr>
            <a:t>対象：夜間中学</a:t>
          </a:r>
        </a:p>
      </xdr:txBody>
    </xdr:sp>
    <xdr:clientData/>
  </xdr:twoCellAnchor>
  <xdr:twoCellAnchor>
    <xdr:from>
      <xdr:col>1</xdr:col>
      <xdr:colOff>814916</xdr:colOff>
      <xdr:row>204</xdr:row>
      <xdr:rowOff>226360</xdr:rowOff>
    </xdr:from>
    <xdr:to>
      <xdr:col>5</xdr:col>
      <xdr:colOff>2317749</xdr:colOff>
      <xdr:row>211</xdr:row>
      <xdr:rowOff>150160</xdr:rowOff>
    </xdr:to>
    <xdr:sp macro="" textlink="">
      <xdr:nvSpPr>
        <xdr:cNvPr id="61" name="AutoShape 241">
          <a:extLst>
            <a:ext uri="{FF2B5EF4-FFF2-40B4-BE49-F238E27FC236}">
              <a16:creationId xmlns:a16="http://schemas.microsoft.com/office/drawing/2014/main" id="{00000000-0008-0000-0300-00003D000000}"/>
            </a:ext>
          </a:extLst>
        </xdr:cNvPr>
        <xdr:cNvSpPr>
          <a:spLocks noChangeArrowheads="1"/>
        </xdr:cNvSpPr>
      </xdr:nvSpPr>
      <xdr:spPr>
        <a:xfrm>
          <a:off x="1500716" y="48051385"/>
          <a:ext cx="4988983" cy="1524000"/>
        </a:xfrm>
        <a:prstGeom prst="wedgeRectCallout">
          <a:avLst>
            <a:gd name="adj1" fmla="val 31006"/>
            <a:gd name="adj2" fmla="val 11246"/>
          </a:avLst>
        </a:prstGeom>
        <a:solidFill>
          <a:srgbClr val="FFFF99"/>
        </a:solidFill>
        <a:ln w="9525">
          <a:solidFill>
            <a:srgbClr val="000000"/>
          </a:solidFill>
          <a:miter lim="800000"/>
        </a:ln>
      </xdr:spPr>
      <xdr:txBody>
        <a:bodyPr vertOverflow="clip" wrap="square" lIns="27432" tIns="18288" rIns="0" bIns="0" anchor="ctr" upright="1"/>
        <a:lstStyle/>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○オンライン日本語指導員（４名）</a:t>
          </a:r>
          <a:endParaRPr lang="en-US" altLang="ja-JP" sz="9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・オンラインによる日本語指導</a:t>
          </a:r>
          <a:endParaRPr lang="en-US" altLang="ja-JP" sz="9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１６時間</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３５週</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４人＝２，２４０時間</a:t>
          </a:r>
          <a:endParaRPr lang="en-US" altLang="ja-JP" sz="9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実施に関わる学校訪問（１２５回）　</a:t>
          </a:r>
          <a:endParaRPr lang="en-US" altLang="ja-JP" sz="9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・日本語指導に関わるオンライン相談</a:t>
          </a:r>
          <a:endParaRPr lang="en-US" altLang="ja-JP" sz="9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○夜間中学の支援員：３時間</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日</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５日</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週（教員免許は不要）</a:t>
          </a:r>
          <a:endParaRPr lang="en-US" altLang="ja-JP" sz="9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○外国人児童生徒支援員：３時間</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日</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５日</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週（教員免許は不要）</a:t>
          </a: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・府域７地区ごとに支援員１名を配置し、外国人児童生徒の学習面・生活面の支援を行う</a:t>
          </a:r>
        </a:p>
      </xdr:txBody>
    </xdr:sp>
    <xdr:clientData/>
  </xdr:twoCellAnchor>
  <xdr:twoCellAnchor>
    <xdr:from>
      <xdr:col>1</xdr:col>
      <xdr:colOff>89646</xdr:colOff>
      <xdr:row>366</xdr:row>
      <xdr:rowOff>152401</xdr:rowOff>
    </xdr:from>
    <xdr:to>
      <xdr:col>3</xdr:col>
      <xdr:colOff>28574</xdr:colOff>
      <xdr:row>370</xdr:row>
      <xdr:rowOff>19050</xdr:rowOff>
    </xdr:to>
    <xdr:sp macro="" textlink="">
      <xdr:nvSpPr>
        <xdr:cNvPr id="62" name="AutoShape 175">
          <a:extLst>
            <a:ext uri="{FF2B5EF4-FFF2-40B4-BE49-F238E27FC236}">
              <a16:creationId xmlns:a16="http://schemas.microsoft.com/office/drawing/2014/main" id="{00000000-0008-0000-0300-00003E000000}"/>
            </a:ext>
          </a:extLst>
        </xdr:cNvPr>
        <xdr:cNvSpPr>
          <a:spLocks noChangeArrowheads="1"/>
        </xdr:cNvSpPr>
      </xdr:nvSpPr>
      <xdr:spPr>
        <a:xfrm>
          <a:off x="775446" y="85039201"/>
          <a:ext cx="2101103" cy="781049"/>
        </a:xfrm>
        <a:prstGeom prst="wedgeRectCallout">
          <a:avLst>
            <a:gd name="adj1" fmla="val -28162"/>
            <a:gd name="adj2" fmla="val -38708"/>
          </a:avLst>
        </a:prstGeom>
        <a:solidFill>
          <a:srgbClr val="FFFF99"/>
        </a:solidFill>
        <a:ln w="9525">
          <a:solidFill>
            <a:srgbClr val="000000"/>
          </a:solidFill>
          <a:miter lim="800000"/>
        </a:ln>
      </xdr:spPr>
      <xdr:txBody>
        <a:bodyPr vertOverflow="clip" wrap="square" lIns="27432" tIns="18288" rIns="0" bIns="0" anchor="t" upright="1"/>
        <a:lstStyle/>
        <a:p>
          <a:pPr algn="l" rtl="0">
            <a:lnSpc>
              <a:spcPts val="1100"/>
            </a:lnSpc>
            <a:defRPr sz="1000"/>
          </a:pPr>
          <a:r>
            <a:rPr lang="ja-JP" altLang="en-US" sz="900" b="0" i="0" u="none" strike="noStrike" baseline="0">
              <a:solidFill>
                <a:sysClr val="windowText" lastClr="000000"/>
              </a:solidFill>
              <a:latin typeface="+mj-ea"/>
              <a:ea typeface="+mj-ea"/>
            </a:rPr>
            <a:t>　　　　　　　　　　　（</a:t>
          </a:r>
          <a:r>
            <a:rPr lang="en-US" altLang="ja-JP" sz="900" b="0" i="0" u="none" strike="noStrike" baseline="0">
              <a:solidFill>
                <a:sysClr val="windowText" lastClr="000000"/>
              </a:solidFill>
              <a:latin typeface="+mj-ea"/>
              <a:ea typeface="+mj-ea"/>
            </a:rPr>
            <a:t>R5</a:t>
          </a:r>
          <a:r>
            <a:rPr lang="ja-JP" altLang="en-US" sz="900" b="0" i="0" u="none" strike="noStrike" baseline="0">
              <a:solidFill>
                <a:sysClr val="windowText" lastClr="000000"/>
              </a:solidFill>
              <a:latin typeface="+mj-ea"/>
              <a:ea typeface="+mj-ea"/>
            </a:rPr>
            <a:t>）     　（</a:t>
          </a:r>
          <a:r>
            <a:rPr lang="en-US" altLang="ja-JP" sz="900" b="0" i="0" u="none" strike="noStrike" baseline="0">
              <a:solidFill>
                <a:sysClr val="windowText" lastClr="000000"/>
              </a:solidFill>
              <a:latin typeface="+mj-ea"/>
              <a:ea typeface="+mj-ea"/>
            </a:rPr>
            <a:t>R4</a:t>
          </a:r>
          <a:r>
            <a:rPr lang="ja-JP" altLang="en-US" sz="900" b="0" i="0" u="none" strike="noStrike" baseline="0">
              <a:solidFill>
                <a:sysClr val="windowText" lastClr="000000"/>
              </a:solidFill>
              <a:latin typeface="+mj-ea"/>
              <a:ea typeface="+mj-ea"/>
            </a:rPr>
            <a:t>）</a:t>
          </a:r>
        </a:p>
        <a:p>
          <a:pPr algn="l" rtl="0">
            <a:defRPr sz="1000"/>
          </a:pPr>
          <a:r>
            <a:rPr lang="ja-JP" altLang="en-US" sz="900" b="0" i="0" u="none" strike="noStrike" baseline="0">
              <a:solidFill>
                <a:sysClr val="windowText" lastClr="000000"/>
              </a:solidFill>
              <a:latin typeface="+mj-ea"/>
              <a:ea typeface="+mj-ea"/>
            </a:rPr>
            <a:t>弥生　　　　　　  </a:t>
          </a:r>
          <a:r>
            <a:rPr lang="en-US" altLang="ja-JP" sz="900" b="0" i="0" baseline="0">
              <a:solidFill>
                <a:sysClr val="windowText" lastClr="000000"/>
              </a:solidFill>
              <a:effectLst/>
              <a:latin typeface="+mj-ea"/>
              <a:ea typeface="+mj-ea"/>
              <a:cs typeface="+mn-cs"/>
            </a:rPr>
            <a:t>127,030</a:t>
          </a:r>
          <a:r>
            <a:rPr lang="ja-JP" altLang="en-US" sz="900" b="0" i="0" u="none" strike="noStrike" baseline="0">
              <a:solidFill>
                <a:sysClr val="windowText" lastClr="000000"/>
              </a:solidFill>
              <a:latin typeface="+mj-ea"/>
              <a:ea typeface="+mj-ea"/>
            </a:rPr>
            <a:t>    </a:t>
          </a:r>
          <a:r>
            <a:rPr lang="en-US" altLang="ja-JP" sz="900" b="0" i="0" u="none" strike="noStrike" baseline="0">
              <a:solidFill>
                <a:sysClr val="windowText" lastClr="000000"/>
              </a:solidFill>
              <a:latin typeface="+mj-ea"/>
              <a:ea typeface="+mj-ea"/>
            </a:rPr>
            <a:t>127,030</a:t>
          </a:r>
          <a:endParaRPr lang="ja-JP" altLang="en-US" sz="900" b="0" i="0" u="none" strike="noStrike" baseline="0">
            <a:solidFill>
              <a:sysClr val="windowText" lastClr="000000"/>
            </a:solidFill>
            <a:latin typeface="+mj-ea"/>
            <a:ea typeface="+mj-ea"/>
          </a:endParaRPr>
        </a:p>
        <a:p>
          <a:pPr algn="l" rtl="0">
            <a:lnSpc>
              <a:spcPts val="1100"/>
            </a:lnSpc>
            <a:defRPr sz="1000"/>
          </a:pPr>
          <a:r>
            <a:rPr lang="ja-JP" altLang="en-US" sz="900" b="0" i="0" u="none" strike="noStrike" baseline="0">
              <a:solidFill>
                <a:sysClr val="windowText" lastClr="000000"/>
              </a:solidFill>
              <a:latin typeface="+mj-ea"/>
              <a:ea typeface="+mj-ea"/>
            </a:rPr>
            <a:t>近つ　　　　　　　</a:t>
          </a:r>
          <a:r>
            <a:rPr lang="en-US" altLang="ja-JP" sz="900" b="0" i="0" u="none" strike="noStrike" baseline="0">
              <a:solidFill>
                <a:sysClr val="windowText" lastClr="000000"/>
              </a:solidFill>
              <a:latin typeface="+mj-ea"/>
              <a:ea typeface="+mj-ea"/>
            </a:rPr>
            <a:t>152</a:t>
          </a:r>
          <a:r>
            <a:rPr lang="ja-JP" altLang="en-US" sz="900" b="0" i="0" u="none" strike="noStrike" baseline="0">
              <a:solidFill>
                <a:sysClr val="windowText" lastClr="000000"/>
              </a:solidFill>
              <a:latin typeface="+mj-ea"/>
              <a:ea typeface="+mj-ea"/>
            </a:rPr>
            <a:t>,</a:t>
          </a:r>
          <a:r>
            <a:rPr lang="en-US" altLang="ja-JP" sz="900" b="0" i="0" u="none" strike="noStrike" baseline="0">
              <a:solidFill>
                <a:sysClr val="windowText" lastClr="000000"/>
              </a:solidFill>
              <a:latin typeface="+mj-ea"/>
              <a:ea typeface="+mj-ea"/>
            </a:rPr>
            <a:t>338    152,338</a:t>
          </a:r>
        </a:p>
        <a:p>
          <a:pPr marL="0" marR="0" lvl="0" indent="0" algn="l" defTabSz="914400" rtl="0" eaLnBrk="1" fontAlgn="auto" latinLnBrk="0" hangingPunct="1">
            <a:lnSpc>
              <a:spcPts val="1100"/>
            </a:lnSpc>
            <a:spcBef>
              <a:spcPts val="0"/>
            </a:spcBef>
            <a:spcAft>
              <a:spcPts val="0"/>
            </a:spcAft>
            <a:buClrTx/>
            <a:buSzTx/>
            <a:buFontTx/>
            <a:buNone/>
            <a:tabLst/>
            <a:defRPr sz="1000"/>
          </a:pPr>
          <a:r>
            <a:rPr lang="ja-JP" altLang="ja-JP" sz="900" b="0" i="0" baseline="0">
              <a:solidFill>
                <a:sysClr val="windowText" lastClr="000000"/>
              </a:solidFill>
              <a:effectLst/>
              <a:latin typeface="+mj-ea"/>
              <a:ea typeface="+mj-ea"/>
              <a:cs typeface="+mn-cs"/>
            </a:rPr>
            <a:t>設備改修　　　</a:t>
          </a:r>
          <a:r>
            <a:rPr lang="en-US" altLang="ja-JP" sz="900" b="0" i="0" baseline="0">
              <a:solidFill>
                <a:sysClr val="windowText" lastClr="000000"/>
              </a:solidFill>
              <a:effectLst/>
              <a:latin typeface="+mj-ea"/>
              <a:ea typeface="+mj-ea"/>
              <a:cs typeface="+mn-cs"/>
            </a:rPr>
            <a:t>     4,956</a:t>
          </a:r>
          <a:r>
            <a:rPr lang="ja-JP" altLang="ja-JP" sz="900" b="0" i="0" baseline="0">
              <a:solidFill>
                <a:sysClr val="windowText" lastClr="000000"/>
              </a:solidFill>
              <a:effectLst/>
              <a:latin typeface="+mj-ea"/>
              <a:ea typeface="+mj-ea"/>
              <a:cs typeface="+mn-cs"/>
            </a:rPr>
            <a:t>　</a:t>
          </a:r>
          <a:r>
            <a:rPr lang="en-US" altLang="ja-JP" sz="900" b="0" i="0" baseline="0">
              <a:solidFill>
                <a:sysClr val="windowText" lastClr="000000"/>
              </a:solidFill>
              <a:effectLst/>
              <a:latin typeface="+mj-ea"/>
              <a:ea typeface="+mj-ea"/>
              <a:cs typeface="+mn-cs"/>
            </a:rPr>
            <a:t>  651,262</a:t>
          </a:r>
          <a:endParaRPr lang="ja-JP" altLang="ja-JP" sz="900">
            <a:solidFill>
              <a:sysClr val="windowText" lastClr="000000"/>
            </a:solidFill>
            <a:effectLst/>
            <a:latin typeface="+mj-ea"/>
            <a:ea typeface="+mj-ea"/>
          </a:endParaRPr>
        </a:p>
        <a:p>
          <a:pPr algn="l" rtl="0">
            <a:lnSpc>
              <a:spcPts val="1100"/>
            </a:lnSpc>
            <a:defRPr sz="1000"/>
          </a:pPr>
          <a:endParaRPr lang="en-US" altLang="ja-JP" sz="900" b="0" i="0" u="none" strike="noStrike" baseline="0">
            <a:solidFill>
              <a:sysClr val="windowText" lastClr="000000"/>
            </a:solidFill>
            <a:latin typeface="+mj-ea"/>
            <a:ea typeface="+mj-ea"/>
          </a:endParaRPr>
        </a:p>
      </xdr:txBody>
    </xdr:sp>
    <xdr:clientData/>
  </xdr:twoCellAnchor>
  <xdr:twoCellAnchor>
    <xdr:from>
      <xdr:col>5</xdr:col>
      <xdr:colOff>134471</xdr:colOff>
      <xdr:row>361</xdr:row>
      <xdr:rowOff>44824</xdr:rowOff>
    </xdr:from>
    <xdr:to>
      <xdr:col>5</xdr:col>
      <xdr:colOff>5221941</xdr:colOff>
      <xdr:row>364</xdr:row>
      <xdr:rowOff>100853</xdr:rowOff>
    </xdr:to>
    <xdr:sp macro="" textlink="">
      <xdr:nvSpPr>
        <xdr:cNvPr id="63" name="AutoShape 270">
          <a:extLst>
            <a:ext uri="{FF2B5EF4-FFF2-40B4-BE49-F238E27FC236}">
              <a16:creationId xmlns:a16="http://schemas.microsoft.com/office/drawing/2014/main" id="{00000000-0008-0000-0300-00003F000000}"/>
            </a:ext>
          </a:extLst>
        </xdr:cNvPr>
        <xdr:cNvSpPr>
          <a:spLocks noChangeArrowheads="1"/>
        </xdr:cNvSpPr>
      </xdr:nvSpPr>
      <xdr:spPr>
        <a:xfrm>
          <a:off x="4306421" y="83788624"/>
          <a:ext cx="5087470" cy="741829"/>
        </a:xfrm>
        <a:prstGeom prst="wedgeRectCallout">
          <a:avLst>
            <a:gd name="adj1" fmla="val -35685"/>
            <a:gd name="adj2" fmla="val -24602"/>
          </a:avLst>
        </a:prstGeom>
        <a:solidFill>
          <a:srgbClr val="FFFF99"/>
        </a:solidFill>
        <a:ln w="9525">
          <a:solidFill>
            <a:srgbClr val="000000"/>
          </a:solidFill>
          <a:miter lim="800000"/>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・小中学校等のあいさつ運動に係るのぼり製作（配付）、ポール製作（配付）、ビブス作成（配付）</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ja-JP" sz="1000" b="0" i="0" baseline="0">
              <a:effectLst/>
              <a:latin typeface="+mn-lt"/>
              <a:ea typeface="+mn-ea"/>
              <a:cs typeface="+mn-cs"/>
            </a:rPr>
            <a:t>・学校・家庭及び地域への啓発のための、ＰＲグッズの作成</a:t>
          </a:r>
          <a:br>
            <a:rPr lang="en-US" altLang="ja-JP" sz="1000" b="0" i="0" baseline="0">
              <a:effectLst/>
              <a:latin typeface="+mn-lt"/>
              <a:ea typeface="+mn-ea"/>
              <a:cs typeface="+mn-cs"/>
            </a:rPr>
          </a:br>
          <a:r>
            <a:rPr lang="ja-JP" altLang="ja-JP" sz="1000" b="0" i="0" baseline="0">
              <a:effectLst/>
              <a:latin typeface="+mn-lt"/>
              <a:ea typeface="+mn-ea"/>
              <a:cs typeface="+mn-cs"/>
            </a:rPr>
            <a:t>・あいさつ運動を含む「こころの再生」府民運動の事業内容及び学校</a:t>
          </a:r>
          <a:r>
            <a:rPr lang="ja-JP" altLang="en-US" sz="1000" b="0" i="0" baseline="0">
              <a:effectLst/>
              <a:latin typeface="+mn-lt"/>
              <a:ea typeface="+mn-ea"/>
              <a:cs typeface="+mn-cs"/>
            </a:rPr>
            <a:t>園での</a:t>
          </a:r>
          <a:r>
            <a:rPr lang="ja-JP" altLang="ja-JP" sz="1000" b="0" i="0" baseline="0">
              <a:effectLst/>
              <a:latin typeface="+mn-lt"/>
              <a:ea typeface="+mn-ea"/>
              <a:cs typeface="+mn-cs"/>
            </a:rPr>
            <a:t>取組みを紹介する冊子</a:t>
          </a:r>
          <a:r>
            <a:rPr lang="ja-JP" altLang="en-US" sz="1000" b="0" i="0" baseline="0">
              <a:effectLst/>
              <a:latin typeface="+mn-lt"/>
              <a:ea typeface="+mn-ea"/>
              <a:cs typeface="+mn-cs"/>
            </a:rPr>
            <a:t>・リーフレット</a:t>
          </a:r>
          <a:r>
            <a:rPr lang="ja-JP" altLang="ja-JP" sz="1000" b="0" i="0" baseline="0">
              <a:effectLst/>
              <a:latin typeface="+mn-lt"/>
              <a:ea typeface="+mn-ea"/>
              <a:cs typeface="+mn-cs"/>
            </a:rPr>
            <a:t>を作成</a:t>
          </a:r>
          <a:endParaRPr lang="ja-JP" altLang="ja-JP" sz="900">
            <a:effectLst/>
          </a:endParaRPr>
        </a:p>
        <a:p>
          <a:pPr marL="0" marR="0" lvl="0" indent="0" algn="l" defTabSz="914400" rtl="0" eaLnBrk="1" fontAlgn="auto" latinLnBrk="0" hangingPunct="1">
            <a:lnSpc>
              <a:spcPct val="100000"/>
            </a:lnSpc>
            <a:spcBef>
              <a:spcPts val="0"/>
            </a:spcBef>
            <a:spcAft>
              <a:spcPts val="0"/>
            </a:spcAft>
            <a:buClrTx/>
            <a:buSzTx/>
            <a:buFontTx/>
            <a:buNone/>
            <a:defRPr sz="1000"/>
          </a:pPr>
          <a:endPar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endParaRPr>
        </a:p>
      </xdr:txBody>
    </xdr:sp>
    <xdr:clientData/>
  </xdr:twoCellAnchor>
  <xdr:oneCellAnchor>
    <xdr:from>
      <xdr:col>5</xdr:col>
      <xdr:colOff>2905126</xdr:colOff>
      <xdr:row>372</xdr:row>
      <xdr:rowOff>28575</xdr:rowOff>
    </xdr:from>
    <xdr:ext cx="1762124" cy="695325"/>
    <xdr:pic>
      <xdr:nvPicPr>
        <xdr:cNvPr id="64" name="図 63">
          <a:extLst>
            <a:ext uri="{FF2B5EF4-FFF2-40B4-BE49-F238E27FC236}">
              <a16:creationId xmlns:a16="http://schemas.microsoft.com/office/drawing/2014/main" id="{00000000-0008-0000-0300-000040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077076" y="86286975"/>
          <a:ext cx="1762124" cy="6953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1</xdr:col>
      <xdr:colOff>336177</xdr:colOff>
      <xdr:row>408</xdr:row>
      <xdr:rowOff>0</xdr:rowOff>
    </xdr:from>
    <xdr:to>
      <xdr:col>3</xdr:col>
      <xdr:colOff>973231</xdr:colOff>
      <xdr:row>409</xdr:row>
      <xdr:rowOff>134471</xdr:rowOff>
    </xdr:to>
    <xdr:sp macro="" textlink="">
      <xdr:nvSpPr>
        <xdr:cNvPr id="65" name="AutoShape 243">
          <a:extLst>
            <a:ext uri="{FF2B5EF4-FFF2-40B4-BE49-F238E27FC236}">
              <a16:creationId xmlns:a16="http://schemas.microsoft.com/office/drawing/2014/main" id="{00000000-0008-0000-0300-000041000000}"/>
            </a:ext>
          </a:extLst>
        </xdr:cNvPr>
        <xdr:cNvSpPr>
          <a:spLocks noChangeArrowheads="1"/>
        </xdr:cNvSpPr>
      </xdr:nvSpPr>
      <xdr:spPr>
        <a:xfrm>
          <a:off x="1021977" y="94468950"/>
          <a:ext cx="2799229" cy="363071"/>
        </a:xfrm>
        <a:prstGeom prst="wedgeRectCallout">
          <a:avLst>
            <a:gd name="adj1" fmla="val 59930"/>
            <a:gd name="adj2" fmla="val 41667"/>
          </a:avLst>
        </a:prstGeom>
        <a:solidFill>
          <a:srgbClr val="FFFF99"/>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堺工科、大手前</a:t>
          </a:r>
          <a:endParaRPr lang="en-US" altLang="ja-JP">
            <a:solidFill>
              <a:sysClr val="windowText" lastClr="000000"/>
            </a:solidFill>
          </a:endParaRPr>
        </a:p>
        <a:p>
          <a:pPr algn="l" rtl="0">
            <a:defRPr sz="1000"/>
          </a:pPr>
          <a:endParaRPr lang="ja-JP" altLang="en-US">
            <a:solidFill>
              <a:sysClr val="windowText" lastClr="000000"/>
            </a:solidFill>
          </a:endParaRPr>
        </a:p>
      </xdr:txBody>
    </xdr:sp>
    <xdr:clientData/>
  </xdr:twoCellAnchor>
  <xdr:twoCellAnchor>
    <xdr:from>
      <xdr:col>1</xdr:col>
      <xdr:colOff>168275</xdr:colOff>
      <xdr:row>421</xdr:row>
      <xdr:rowOff>200025</xdr:rowOff>
    </xdr:from>
    <xdr:to>
      <xdr:col>3</xdr:col>
      <xdr:colOff>405130</xdr:colOff>
      <xdr:row>424</xdr:row>
      <xdr:rowOff>191558</xdr:rowOff>
    </xdr:to>
    <xdr:sp macro="" textlink="">
      <xdr:nvSpPr>
        <xdr:cNvPr id="66" name="AutoShape 285">
          <a:extLst>
            <a:ext uri="{FF2B5EF4-FFF2-40B4-BE49-F238E27FC236}">
              <a16:creationId xmlns:a16="http://schemas.microsoft.com/office/drawing/2014/main" id="{00000000-0008-0000-0300-000042000000}"/>
            </a:ext>
          </a:extLst>
        </xdr:cNvPr>
        <xdr:cNvSpPr>
          <a:spLocks noChangeArrowheads="1"/>
        </xdr:cNvSpPr>
      </xdr:nvSpPr>
      <xdr:spPr>
        <a:xfrm>
          <a:off x="854075" y="97640775"/>
          <a:ext cx="2399030" cy="677333"/>
        </a:xfrm>
        <a:prstGeom prst="wedgeRectCallout">
          <a:avLst>
            <a:gd name="adj1" fmla="val 3568"/>
            <a:gd name="adj2" fmla="val 30126"/>
          </a:avLst>
        </a:prstGeom>
        <a:solidFill>
          <a:srgbClr val="FFFF99"/>
        </a:solidFill>
        <a:ln w="9525">
          <a:solidFill>
            <a:srgbClr val="000000"/>
          </a:solidFill>
          <a:miter lim="800000"/>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defRPr sz="1000"/>
          </a:pPr>
          <a:r>
            <a:rPr lang="ja-JP" altLang="ja-JP" sz="1000" b="0" i="0" baseline="0">
              <a:solidFill>
                <a:sysClr val="windowText" lastClr="000000"/>
              </a:solidFill>
              <a:effectLst/>
              <a:latin typeface="+mj-ea"/>
              <a:ea typeface="+mj-ea"/>
              <a:cs typeface="+mn-cs"/>
            </a:rPr>
            <a:t>＜教育</a:t>
          </a:r>
          <a:r>
            <a:rPr lang="en-US" altLang="ja-JP" sz="1000" b="0" i="0" baseline="0">
              <a:solidFill>
                <a:sysClr val="windowText" lastClr="000000"/>
              </a:solidFill>
              <a:effectLst/>
              <a:latin typeface="+mj-ea"/>
              <a:ea typeface="+mj-ea"/>
              <a:cs typeface="+mn-cs"/>
            </a:rPr>
            <a:t>C</a:t>
          </a:r>
          <a:r>
            <a:rPr lang="ja-JP" altLang="ja-JP" sz="1000" b="0" i="0" baseline="0">
              <a:solidFill>
                <a:sysClr val="windowText" lastClr="000000"/>
              </a:solidFill>
              <a:effectLst/>
              <a:latin typeface="+mj-ea"/>
              <a:ea typeface="+mj-ea"/>
              <a:cs typeface="+mn-cs"/>
            </a:rPr>
            <a:t>＞</a:t>
          </a:r>
          <a:r>
            <a:rPr kumimoji="0" lang="ja-JP" altLang="en-US" sz="900" b="0" i="0" u="none" strike="noStrike" kern="0" cap="none" spc="0" normalizeH="0" baseline="0" noProof="0">
              <a:ln>
                <a:noFill/>
              </a:ln>
              <a:solidFill>
                <a:sysClr val="windowText" lastClr="000000"/>
              </a:solidFill>
              <a:effectLst/>
              <a:uLnTx/>
              <a:uFillTx/>
              <a:latin typeface="+mj-ea"/>
              <a:ea typeface="+mj-ea"/>
            </a:rPr>
            <a:t>　　　　（</a:t>
          </a:r>
          <a:r>
            <a:rPr kumimoji="0" lang="en-US" altLang="ja-JP" sz="900" b="0" i="0" u="none" strike="noStrike" kern="0" cap="none" spc="0" normalizeH="0" baseline="0" noProof="0">
              <a:ln>
                <a:noFill/>
              </a:ln>
              <a:solidFill>
                <a:sysClr val="windowText" lastClr="000000"/>
              </a:solidFill>
              <a:effectLst/>
              <a:uLnTx/>
              <a:uFillTx/>
              <a:latin typeface="+mj-ea"/>
              <a:ea typeface="+mj-ea"/>
            </a:rPr>
            <a:t>R5</a:t>
          </a:r>
          <a:r>
            <a:rPr kumimoji="0" lang="ja-JP" altLang="en-US" sz="900" b="0" i="0" u="none" strike="noStrike" kern="0" cap="none" spc="0" normalizeH="0" baseline="0" noProof="0">
              <a:ln>
                <a:noFill/>
              </a:ln>
              <a:solidFill>
                <a:sysClr val="windowText" lastClr="000000"/>
              </a:solidFill>
              <a:effectLst/>
              <a:uLnTx/>
              <a:uFillTx/>
              <a:latin typeface="+mj-ea"/>
              <a:ea typeface="+mj-ea"/>
            </a:rPr>
            <a:t>）  　　　 （</a:t>
          </a:r>
          <a:r>
            <a:rPr kumimoji="0" lang="en-US" altLang="ja-JP" sz="900" b="0" i="0" u="none" strike="noStrike" kern="0" cap="none" spc="0" normalizeH="0" baseline="0" noProof="0">
              <a:ln>
                <a:noFill/>
              </a:ln>
              <a:solidFill>
                <a:sysClr val="windowText" lastClr="000000"/>
              </a:solidFill>
              <a:effectLst/>
              <a:uLnTx/>
              <a:uFillTx/>
              <a:latin typeface="+mj-ea"/>
              <a:ea typeface="+mj-ea"/>
            </a:rPr>
            <a:t>R4</a:t>
          </a:r>
          <a:r>
            <a:rPr kumimoji="0" lang="ja-JP" altLang="en-US" sz="900" b="0" i="0" u="none" strike="noStrike" kern="0" cap="none" spc="0" normalizeH="0" baseline="0" noProof="0">
              <a:ln>
                <a:noFill/>
              </a:ln>
              <a:solidFill>
                <a:sysClr val="windowText" lastClr="000000"/>
              </a:solidFill>
              <a:effectLst/>
              <a:uLnTx/>
              <a:uFillTx/>
              <a:latin typeface="+mj-ea"/>
              <a:ea typeface="+mj-ea"/>
            </a:rPr>
            <a:t>）</a:t>
          </a:r>
        </a:p>
        <a:p>
          <a:pPr marL="0" marR="0" lvl="0" indent="0" algn="l" defTabSz="914400" rtl="0" eaLnBrk="1" fontAlgn="auto" latinLnBrk="0" hangingPunct="1">
            <a:lnSpc>
              <a:spcPct val="100000"/>
            </a:lnSpc>
            <a:spcBef>
              <a:spcPts val="0"/>
            </a:spcBef>
            <a:spcAft>
              <a:spcPts val="0"/>
            </a:spcAft>
            <a:buClrTx/>
            <a:buSzTx/>
            <a:buFontTx/>
            <a:buNone/>
            <a:defRPr sz="1000"/>
          </a:pPr>
          <a:r>
            <a:rPr kumimoji="0" lang="ja-JP" altLang="en-US" sz="900" b="0" i="0" u="none" strike="noStrike" kern="0" cap="none" spc="0" normalizeH="0" baseline="0" noProof="0">
              <a:ln>
                <a:noFill/>
              </a:ln>
              <a:solidFill>
                <a:sysClr val="windowText" lastClr="000000"/>
              </a:solidFill>
              <a:effectLst/>
              <a:uLnTx/>
              <a:uFillTx/>
              <a:latin typeface="+mj-ea"/>
              <a:ea typeface="+mj-ea"/>
            </a:rPr>
            <a:t>教育総合相談　　　</a:t>
          </a:r>
          <a:r>
            <a:rPr kumimoji="0" lang="en-US" altLang="ja-JP" sz="900" b="0" i="0" u="none" strike="noStrike" kern="0" cap="none" spc="0" normalizeH="0" baseline="0" noProof="0">
              <a:ln>
                <a:noFill/>
              </a:ln>
              <a:solidFill>
                <a:sysClr val="windowText" lastClr="000000"/>
              </a:solidFill>
              <a:effectLst/>
              <a:uLnTx/>
              <a:uFillTx/>
              <a:latin typeface="+mj-ea"/>
              <a:ea typeface="+mj-ea"/>
            </a:rPr>
            <a:t>21,693       21,651</a:t>
          </a:r>
        </a:p>
        <a:p>
          <a:pPr marL="0" marR="0" lvl="0" indent="0" algn="l" defTabSz="914400" rtl="0" eaLnBrk="1" fontAlgn="auto" latinLnBrk="0" hangingPunct="1">
            <a:lnSpc>
              <a:spcPct val="100000"/>
            </a:lnSpc>
            <a:spcBef>
              <a:spcPts val="0"/>
            </a:spcBef>
            <a:spcAft>
              <a:spcPts val="0"/>
            </a:spcAft>
            <a:buClrTx/>
            <a:buSzTx/>
            <a:buFontTx/>
            <a:buNone/>
            <a:defRPr sz="1000"/>
          </a:pPr>
          <a:r>
            <a:rPr kumimoji="0" lang="en-US" altLang="ja-JP" sz="900" b="0" i="0" u="none" strike="noStrike" kern="0" cap="none" spc="0" normalizeH="0" baseline="0" noProof="0">
              <a:ln>
                <a:noFill/>
              </a:ln>
              <a:solidFill>
                <a:sysClr val="windowText" lastClr="000000"/>
              </a:solidFill>
              <a:effectLst/>
              <a:uLnTx/>
              <a:uFillTx/>
              <a:latin typeface="+mj-ea"/>
              <a:ea typeface="+mj-ea"/>
              <a:cs typeface="+mn-cs"/>
            </a:rPr>
            <a:t>SNS</a:t>
          </a:r>
          <a:r>
            <a:rPr kumimoji="0" lang="ja-JP" altLang="en-US" sz="900" b="0" i="0" u="none" strike="noStrike" kern="0" cap="none" spc="0" normalizeH="0" baseline="0" noProof="0">
              <a:ln>
                <a:noFill/>
              </a:ln>
              <a:solidFill>
                <a:sysClr val="windowText" lastClr="000000"/>
              </a:solidFill>
              <a:effectLst/>
              <a:uLnTx/>
              <a:uFillTx/>
              <a:latin typeface="+mj-ea"/>
              <a:ea typeface="+mj-ea"/>
              <a:cs typeface="+mn-cs"/>
            </a:rPr>
            <a:t>活用　　　　 　 </a:t>
          </a:r>
          <a:r>
            <a:rPr kumimoji="0" lang="en-US" altLang="ja-JP" sz="900" b="0" i="0" u="none" strike="noStrike" kern="0" cap="none" spc="0" normalizeH="0" baseline="0" noProof="0">
              <a:ln>
                <a:noFill/>
              </a:ln>
              <a:solidFill>
                <a:sysClr val="windowText" lastClr="000000"/>
              </a:solidFill>
              <a:effectLst/>
              <a:uLnTx/>
              <a:uFillTx/>
              <a:latin typeface="+mj-ea"/>
              <a:ea typeface="+mj-ea"/>
              <a:cs typeface="+mn-cs"/>
              <a:sym typeface="+mn-ea"/>
            </a:rPr>
            <a:t>18,997</a:t>
          </a:r>
          <a:r>
            <a:rPr kumimoji="0" lang="ja-JP" altLang="en-US" sz="900" b="0" i="0" u="none" strike="noStrike" kern="0" cap="none" spc="0" normalizeH="0" baseline="0" noProof="0">
              <a:ln>
                <a:noFill/>
              </a:ln>
              <a:solidFill>
                <a:sysClr val="windowText" lastClr="000000"/>
              </a:solidFill>
              <a:effectLst/>
              <a:uLnTx/>
              <a:uFillTx/>
              <a:latin typeface="+mj-ea"/>
              <a:ea typeface="+mj-ea"/>
              <a:cs typeface="+mn-cs"/>
            </a:rPr>
            <a:t>       </a:t>
          </a:r>
          <a:r>
            <a:rPr kumimoji="0" lang="en-US" altLang="ja-JP" sz="900" b="0" i="0" u="none" strike="noStrike" kern="0" cap="none" spc="0" normalizeH="0" baseline="0" noProof="0">
              <a:ln>
                <a:noFill/>
              </a:ln>
              <a:solidFill>
                <a:sysClr val="windowText" lastClr="000000"/>
              </a:solidFill>
              <a:effectLst/>
              <a:uLnTx/>
              <a:uFillTx/>
              <a:latin typeface="+mj-ea"/>
              <a:ea typeface="+mj-ea"/>
              <a:cs typeface="+mn-cs"/>
            </a:rPr>
            <a:t>19,283</a:t>
          </a:r>
        </a:p>
      </xdr:txBody>
    </xdr:sp>
    <xdr:clientData/>
  </xdr:twoCellAnchor>
  <xdr:twoCellAnchor>
    <xdr:from>
      <xdr:col>1</xdr:col>
      <xdr:colOff>212912</xdr:colOff>
      <xdr:row>608</xdr:row>
      <xdr:rowOff>11205</xdr:rowOff>
    </xdr:from>
    <xdr:to>
      <xdr:col>1</xdr:col>
      <xdr:colOff>1744756</xdr:colOff>
      <xdr:row>610</xdr:row>
      <xdr:rowOff>163045</xdr:rowOff>
    </xdr:to>
    <xdr:sp macro="" textlink="">
      <xdr:nvSpPr>
        <xdr:cNvPr id="67" name="AutoShape 221">
          <a:extLst>
            <a:ext uri="{FF2B5EF4-FFF2-40B4-BE49-F238E27FC236}">
              <a16:creationId xmlns:a16="http://schemas.microsoft.com/office/drawing/2014/main" id="{00000000-0008-0000-0300-000043000000}"/>
            </a:ext>
          </a:extLst>
        </xdr:cNvPr>
        <xdr:cNvSpPr>
          <a:spLocks noChangeArrowheads="1"/>
        </xdr:cNvSpPr>
      </xdr:nvSpPr>
      <xdr:spPr>
        <a:xfrm>
          <a:off x="898712" y="140228730"/>
          <a:ext cx="1531844" cy="609040"/>
        </a:xfrm>
        <a:prstGeom prst="wedgeRectCallout">
          <a:avLst>
            <a:gd name="adj1" fmla="val -12745"/>
            <a:gd name="adj2" fmla="val 48593"/>
          </a:avLst>
        </a:prstGeom>
        <a:solidFill>
          <a:srgbClr val="FFFF99"/>
        </a:solidFill>
        <a:ln w="9525">
          <a:solidFill>
            <a:srgbClr val="000000"/>
          </a:solidFill>
          <a:miter lim="800000"/>
        </a:ln>
      </xdr:spPr>
      <xdr:txBody>
        <a:bodyPr vertOverflow="clip" wrap="square" lIns="27432" tIns="18288" rIns="0" bIns="0" anchor="t" upright="1"/>
        <a:lstStyle/>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R5</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R4</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a:t>
          </a: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支   </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81,406</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81,266</a:t>
          </a:r>
          <a:endParaRPr lang="ja-JP" altLang="en-US" sz="9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セ   </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29,282</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31,933</a:t>
          </a:r>
          <a:endParaRPr lang="ja-JP" altLang="en-US">
            <a:solidFill>
              <a:sysClr val="windowText" lastClr="000000"/>
            </a:solidFill>
          </a:endParaRPr>
        </a:p>
      </xdr:txBody>
    </xdr:sp>
    <xdr:clientData/>
  </xdr:twoCellAnchor>
  <xdr:twoCellAnchor>
    <xdr:from>
      <xdr:col>27</xdr:col>
      <xdr:colOff>497541</xdr:colOff>
      <xdr:row>454</xdr:row>
      <xdr:rowOff>49306</xdr:rowOff>
    </xdr:from>
    <xdr:to>
      <xdr:col>31</xdr:col>
      <xdr:colOff>592791</xdr:colOff>
      <xdr:row>470</xdr:row>
      <xdr:rowOff>0</xdr:rowOff>
    </xdr:to>
    <xdr:sp macro="" textlink="">
      <xdr:nvSpPr>
        <xdr:cNvPr id="68" name="AutoShape 236">
          <a:extLst>
            <a:ext uri="{FF2B5EF4-FFF2-40B4-BE49-F238E27FC236}">
              <a16:creationId xmlns:a16="http://schemas.microsoft.com/office/drawing/2014/main" id="{00000000-0008-0000-0300-000044000000}"/>
            </a:ext>
          </a:extLst>
        </xdr:cNvPr>
        <xdr:cNvSpPr>
          <a:spLocks noChangeArrowheads="1"/>
        </xdr:cNvSpPr>
      </xdr:nvSpPr>
      <xdr:spPr>
        <a:xfrm>
          <a:off x="25062516" y="104976706"/>
          <a:ext cx="2800350" cy="3608294"/>
        </a:xfrm>
        <a:prstGeom prst="wedgeRectCallout">
          <a:avLst>
            <a:gd name="adj1" fmla="val 64940"/>
            <a:gd name="adj2" fmla="val -35565"/>
          </a:avLst>
        </a:prstGeom>
        <a:solidFill>
          <a:srgbClr val="FFFFFF"/>
        </a:solidFill>
        <a:ln w="9525">
          <a:solidFill>
            <a:srgbClr val="000000"/>
          </a:solidFill>
          <a:miter lim="800000"/>
        </a:ln>
      </xdr:spPr>
      <xdr:txBody>
        <a:bodyPr vertOverflow="clip" wrap="square" lIns="27432" tIns="18288" rIns="0" bIns="0" anchor="t" upright="1"/>
        <a:lstStyle/>
        <a:p>
          <a:pPr algn="l" rtl="0">
            <a:lnSpc>
              <a:spcPts val="1100"/>
            </a:lnSpc>
            <a:defRPr sz="1000"/>
          </a:pPr>
          <a:endParaRPr lang="ja-JP" altLang="en-US" sz="9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≪職種別条例定数≫</a:t>
          </a:r>
        </a:p>
        <a:p>
          <a:pPr algn="l" rtl="0">
            <a:lnSpc>
              <a:spcPts val="1100"/>
            </a:lnSpc>
            <a:defRPr sz="1000"/>
          </a:pPr>
          <a:endParaRPr lang="ja-JP" altLang="en-US" sz="9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lnSpc>
              <a:spcPts val="1000"/>
            </a:lnSpc>
            <a:defRPr sz="1000"/>
          </a:pPr>
          <a:r>
            <a:rPr lang="ja-JP" altLang="en-US" sz="900" b="0" i="0" u="none" strike="noStrike" baseline="0">
              <a:solidFill>
                <a:sysClr val="windowText" lastClr="000000"/>
              </a:solidFill>
              <a:latin typeface="ＭＳ Ｐゴシック" panose="020B0600070205080204" charset="-128"/>
              <a:ea typeface="+mn-ea"/>
            </a:rPr>
            <a:t>　　　　　　　　　　　 小 　　　　 中　 　　 　高　    　　支</a:t>
          </a: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mn-ea"/>
            </a:rPr>
            <a:t>　校長・教諭　　</a:t>
          </a:r>
          <a:r>
            <a:rPr lang="en-US" altLang="ja-JP" sz="900" b="0" i="0" u="none" strike="noStrike" baseline="0">
              <a:solidFill>
                <a:sysClr val="windowText" lastClr="000000"/>
              </a:solidFill>
              <a:latin typeface="ＭＳ Ｐゴシック" panose="020B0600070205080204" charset="-128"/>
              <a:ea typeface="+mn-ea"/>
            </a:rPr>
            <a:t>24,383     14,867</a:t>
          </a: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8,468      4,837</a:t>
          </a:r>
        </a:p>
        <a:p>
          <a:pPr algn="l" rtl="0">
            <a:lnSpc>
              <a:spcPts val="1000"/>
            </a:lnSpc>
            <a:defRPr sz="1000"/>
          </a:pPr>
          <a:r>
            <a:rPr lang="ja-JP" altLang="en-US" sz="900" b="0" i="0" u="none" strike="noStrike" baseline="0">
              <a:solidFill>
                <a:sysClr val="windowText" lastClr="000000"/>
              </a:solidFill>
              <a:latin typeface="ＭＳ Ｐゴシック" panose="020B0600070205080204" charset="-128"/>
              <a:ea typeface="+mn-ea"/>
            </a:rPr>
            <a:t>　養護教諭　　　  </a:t>
          </a:r>
          <a:r>
            <a:rPr lang="en-US" altLang="ja-JP" sz="900" b="0" i="0" u="none" strike="noStrike" baseline="0">
              <a:solidFill>
                <a:sysClr val="windowText" lastClr="000000"/>
              </a:solidFill>
              <a:latin typeface="ＭＳ Ｐゴシック" panose="020B0600070205080204" charset="-128"/>
              <a:ea typeface="+mn-ea"/>
            </a:rPr>
            <a:t>1,062</a:t>
          </a: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501</a:t>
          </a: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254           84</a:t>
          </a: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mn-ea"/>
            </a:rPr>
            <a:t>　事務職員　     　</a:t>
          </a:r>
          <a:r>
            <a:rPr lang="en-US" altLang="ja-JP" sz="900" b="0" i="0" u="none" strike="noStrike" baseline="0">
              <a:solidFill>
                <a:sysClr val="windowText" lastClr="000000"/>
              </a:solidFill>
              <a:latin typeface="ＭＳ Ｐゴシック" panose="020B0600070205080204" charset="-128"/>
              <a:ea typeface="+mn-ea"/>
            </a:rPr>
            <a:t>1,399</a:t>
          </a: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819            524         163</a:t>
          </a:r>
        </a:p>
        <a:p>
          <a:pPr algn="l" rtl="0">
            <a:lnSpc>
              <a:spcPts val="1000"/>
            </a:lnSpc>
            <a:defRPr sz="1000"/>
          </a:pPr>
          <a:r>
            <a:rPr lang="ja-JP" altLang="en-US" sz="900" b="0" i="0" u="none" strike="noStrike" baseline="0">
              <a:solidFill>
                <a:sysClr val="windowText" lastClr="000000"/>
              </a:solidFill>
              <a:latin typeface="ＭＳ Ｐゴシック" panose="020B0600070205080204" charset="-128"/>
              <a:ea typeface="+mn-ea"/>
            </a:rPr>
            <a:t>　栄養教諭　           </a:t>
          </a:r>
          <a:r>
            <a:rPr lang="en-US" altLang="ja-JP" sz="900" b="0" i="0" u="none" strike="noStrike" baseline="0">
              <a:solidFill>
                <a:sysClr val="windowText" lastClr="000000"/>
              </a:solidFill>
              <a:latin typeface="ＭＳ Ｐゴシック" panose="020B0600070205080204" charset="-128"/>
              <a:ea typeface="+mn-ea"/>
            </a:rPr>
            <a:t>424          </a:t>
          </a: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62                             39</a:t>
          </a:r>
        </a:p>
        <a:p>
          <a:pPr algn="l" rtl="0">
            <a:lnSpc>
              <a:spcPts val="1000"/>
            </a:lnSpc>
            <a:defRPr sz="1000"/>
          </a:pPr>
          <a:r>
            <a:rPr lang="ja-JP" altLang="en-US" sz="900" b="0" i="0" u="none" strike="noStrike" baseline="0">
              <a:solidFill>
                <a:sysClr val="windowText" lastClr="000000"/>
              </a:solidFill>
              <a:latin typeface="ＭＳ Ｐゴシック" panose="020B0600070205080204" charset="-128"/>
              <a:ea typeface="+mn-ea"/>
            </a:rPr>
            <a:t>　実習助手　　　　　　　　       　     　　  　</a:t>
          </a:r>
          <a:r>
            <a:rPr lang="en-US" altLang="ja-JP" sz="900" b="0" i="0" u="none" strike="noStrike" baseline="0">
              <a:solidFill>
                <a:sysClr val="windowText" lastClr="000000"/>
              </a:solidFill>
              <a:latin typeface="ＭＳ Ｐゴシック" panose="020B0600070205080204" charset="-128"/>
              <a:ea typeface="+mn-ea"/>
            </a:rPr>
            <a:t>446           69</a:t>
          </a: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mn-ea"/>
            </a:rPr>
            <a:t>　寄宿舎指導員　　　　　　　　　　　　　　　  　      　</a:t>
          </a:r>
          <a:r>
            <a:rPr lang="en-US" altLang="ja-JP" sz="900" b="0" i="0" u="none" strike="noStrike" baseline="0">
              <a:solidFill>
                <a:sysClr val="windowText" lastClr="000000"/>
              </a:solidFill>
              <a:latin typeface="ＭＳ Ｐゴシック" panose="020B0600070205080204" charset="-128"/>
              <a:ea typeface="+mn-ea"/>
            </a:rPr>
            <a:t>48</a:t>
          </a:r>
        </a:p>
        <a:p>
          <a:pPr algn="l" rtl="0">
            <a:lnSpc>
              <a:spcPts val="1000"/>
            </a:lnSpc>
            <a:defRPr sz="1000"/>
          </a:pPr>
          <a:r>
            <a:rPr lang="en-US" altLang="ja-JP" sz="900" b="0" i="0" u="none" strike="noStrike" baseline="0">
              <a:solidFill>
                <a:sysClr val="windowText" lastClr="000000"/>
              </a:solidFill>
              <a:latin typeface="ＭＳ Ｐゴシック" panose="020B0600070205080204" charset="-128"/>
              <a:ea typeface="+mn-ea"/>
            </a:rPr>
            <a:t>  </a:t>
          </a:r>
          <a:r>
            <a:rPr lang="ja-JP" altLang="en-US" sz="900" b="0" i="0" u="none" strike="noStrike" baseline="0">
              <a:solidFill>
                <a:sysClr val="windowText" lastClr="000000"/>
              </a:solidFill>
              <a:latin typeface="ＭＳ Ｐゴシック" panose="020B0600070205080204" charset="-128"/>
              <a:ea typeface="+mn-ea"/>
            </a:rPr>
            <a:t>その他　　　　　　　　　　　　                    </a:t>
          </a:r>
          <a:r>
            <a:rPr lang="en-US" altLang="ja-JP" sz="900" b="0" i="0" u="none" strike="noStrike" baseline="0">
              <a:solidFill>
                <a:sysClr val="windowText" lastClr="000000"/>
              </a:solidFill>
              <a:latin typeface="ＭＳ Ｐゴシック" panose="020B0600070205080204" charset="-128"/>
              <a:ea typeface="+mn-ea"/>
            </a:rPr>
            <a:t>264          96</a:t>
          </a:r>
        </a:p>
        <a:p>
          <a:pPr algn="l" rtl="0">
            <a:lnSpc>
              <a:spcPts val="900"/>
            </a:lnSpc>
            <a:defRPr sz="1000"/>
          </a:pP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27,268</a:t>
          </a: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16,249        9,956</a:t>
          </a: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5,336</a:t>
          </a:r>
        </a:p>
      </xdr:txBody>
    </xdr:sp>
    <xdr:clientData/>
  </xdr:twoCellAnchor>
  <xdr:twoCellAnchor>
    <xdr:from>
      <xdr:col>27</xdr:col>
      <xdr:colOff>497541</xdr:colOff>
      <xdr:row>454</xdr:row>
      <xdr:rowOff>49306</xdr:rowOff>
    </xdr:from>
    <xdr:to>
      <xdr:col>31</xdr:col>
      <xdr:colOff>592791</xdr:colOff>
      <xdr:row>470</xdr:row>
      <xdr:rowOff>0</xdr:rowOff>
    </xdr:to>
    <xdr:sp macro="" textlink="">
      <xdr:nvSpPr>
        <xdr:cNvPr id="69" name="AutoShape 236">
          <a:extLst>
            <a:ext uri="{FF2B5EF4-FFF2-40B4-BE49-F238E27FC236}">
              <a16:creationId xmlns:a16="http://schemas.microsoft.com/office/drawing/2014/main" id="{00000000-0008-0000-0300-000045000000}"/>
            </a:ext>
          </a:extLst>
        </xdr:cNvPr>
        <xdr:cNvSpPr>
          <a:spLocks noChangeArrowheads="1"/>
        </xdr:cNvSpPr>
      </xdr:nvSpPr>
      <xdr:spPr>
        <a:xfrm>
          <a:off x="25062516" y="104976706"/>
          <a:ext cx="2800350" cy="3608294"/>
        </a:xfrm>
        <a:prstGeom prst="wedgeRectCallout">
          <a:avLst>
            <a:gd name="adj1" fmla="val 64940"/>
            <a:gd name="adj2" fmla="val -35565"/>
          </a:avLst>
        </a:prstGeom>
        <a:solidFill>
          <a:srgbClr val="FFFFFF"/>
        </a:solidFill>
        <a:ln w="9525">
          <a:solidFill>
            <a:srgbClr val="000000"/>
          </a:solidFill>
          <a:miter lim="800000"/>
        </a:ln>
      </xdr:spPr>
      <xdr:txBody>
        <a:bodyPr vertOverflow="clip" wrap="square" lIns="27432" tIns="18288" rIns="0" bIns="0" anchor="t" upright="1"/>
        <a:lstStyle/>
        <a:p>
          <a:pPr algn="l" rtl="0">
            <a:lnSpc>
              <a:spcPts val="1100"/>
            </a:lnSpc>
            <a:defRPr sz="1000"/>
          </a:pPr>
          <a:endParaRPr lang="ja-JP" altLang="en-US" sz="9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≪職種別条例定数≫</a:t>
          </a:r>
        </a:p>
        <a:p>
          <a:pPr algn="l" rtl="0">
            <a:lnSpc>
              <a:spcPts val="1100"/>
            </a:lnSpc>
            <a:defRPr sz="1000"/>
          </a:pPr>
          <a:endParaRPr lang="ja-JP" altLang="en-US" sz="9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lnSpc>
              <a:spcPts val="1000"/>
            </a:lnSpc>
            <a:defRPr sz="1000"/>
          </a:pPr>
          <a:r>
            <a:rPr lang="ja-JP" altLang="en-US" sz="900" b="0" i="0" u="none" strike="noStrike" baseline="0">
              <a:solidFill>
                <a:sysClr val="windowText" lastClr="000000"/>
              </a:solidFill>
              <a:latin typeface="ＭＳ Ｐゴシック" panose="020B0600070205080204" charset="-128"/>
              <a:ea typeface="+mn-ea"/>
            </a:rPr>
            <a:t>　　　　　　　　　　　 小 　　　　 中　 　　 　高　    　　支</a:t>
          </a: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mn-ea"/>
            </a:rPr>
            <a:t>　校長・教諭　　</a:t>
          </a:r>
          <a:r>
            <a:rPr lang="en-US" altLang="ja-JP" sz="900" b="0" i="0" u="none" strike="noStrike" baseline="0">
              <a:solidFill>
                <a:sysClr val="windowText" lastClr="000000"/>
              </a:solidFill>
              <a:latin typeface="ＭＳ Ｐゴシック" panose="020B0600070205080204" charset="-128"/>
              <a:ea typeface="+mn-ea"/>
            </a:rPr>
            <a:t>24,383     14,867</a:t>
          </a: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8,468      4,837</a:t>
          </a:r>
        </a:p>
        <a:p>
          <a:pPr algn="l" rtl="0">
            <a:lnSpc>
              <a:spcPts val="1000"/>
            </a:lnSpc>
            <a:defRPr sz="1000"/>
          </a:pPr>
          <a:r>
            <a:rPr lang="ja-JP" altLang="en-US" sz="900" b="0" i="0" u="none" strike="noStrike" baseline="0">
              <a:solidFill>
                <a:sysClr val="windowText" lastClr="000000"/>
              </a:solidFill>
              <a:latin typeface="ＭＳ Ｐゴシック" panose="020B0600070205080204" charset="-128"/>
              <a:ea typeface="+mn-ea"/>
            </a:rPr>
            <a:t>　養護教諭　　　  </a:t>
          </a:r>
          <a:r>
            <a:rPr lang="en-US" altLang="ja-JP" sz="900" b="0" i="0" u="none" strike="noStrike" baseline="0">
              <a:solidFill>
                <a:sysClr val="windowText" lastClr="000000"/>
              </a:solidFill>
              <a:latin typeface="ＭＳ Ｐゴシック" panose="020B0600070205080204" charset="-128"/>
              <a:ea typeface="+mn-ea"/>
            </a:rPr>
            <a:t>1,062</a:t>
          </a: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501</a:t>
          </a: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254           84</a:t>
          </a: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mn-ea"/>
            </a:rPr>
            <a:t>　事務職員　     　</a:t>
          </a:r>
          <a:r>
            <a:rPr lang="en-US" altLang="ja-JP" sz="900" b="0" i="0" u="none" strike="noStrike" baseline="0">
              <a:solidFill>
                <a:sysClr val="windowText" lastClr="000000"/>
              </a:solidFill>
              <a:latin typeface="ＭＳ Ｐゴシック" panose="020B0600070205080204" charset="-128"/>
              <a:ea typeface="+mn-ea"/>
            </a:rPr>
            <a:t>1,399</a:t>
          </a: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819            524         163</a:t>
          </a:r>
        </a:p>
        <a:p>
          <a:pPr algn="l" rtl="0">
            <a:lnSpc>
              <a:spcPts val="1000"/>
            </a:lnSpc>
            <a:defRPr sz="1000"/>
          </a:pPr>
          <a:r>
            <a:rPr lang="ja-JP" altLang="en-US" sz="900" b="0" i="0" u="none" strike="noStrike" baseline="0">
              <a:solidFill>
                <a:sysClr val="windowText" lastClr="000000"/>
              </a:solidFill>
              <a:latin typeface="ＭＳ Ｐゴシック" panose="020B0600070205080204" charset="-128"/>
              <a:ea typeface="+mn-ea"/>
            </a:rPr>
            <a:t>　栄養教諭　           </a:t>
          </a:r>
          <a:r>
            <a:rPr lang="en-US" altLang="ja-JP" sz="900" b="0" i="0" u="none" strike="noStrike" baseline="0">
              <a:solidFill>
                <a:sysClr val="windowText" lastClr="000000"/>
              </a:solidFill>
              <a:latin typeface="ＭＳ Ｐゴシック" panose="020B0600070205080204" charset="-128"/>
              <a:ea typeface="+mn-ea"/>
            </a:rPr>
            <a:t>424          </a:t>
          </a: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62                             39</a:t>
          </a:r>
        </a:p>
        <a:p>
          <a:pPr algn="l" rtl="0">
            <a:lnSpc>
              <a:spcPts val="1000"/>
            </a:lnSpc>
            <a:defRPr sz="1000"/>
          </a:pPr>
          <a:r>
            <a:rPr lang="ja-JP" altLang="en-US" sz="900" b="0" i="0" u="none" strike="noStrike" baseline="0">
              <a:solidFill>
                <a:sysClr val="windowText" lastClr="000000"/>
              </a:solidFill>
              <a:latin typeface="ＭＳ Ｐゴシック" panose="020B0600070205080204" charset="-128"/>
              <a:ea typeface="+mn-ea"/>
            </a:rPr>
            <a:t>　実習助手　　　　　　　　       　     　　  　</a:t>
          </a:r>
          <a:r>
            <a:rPr lang="en-US" altLang="ja-JP" sz="900" b="0" i="0" u="none" strike="noStrike" baseline="0">
              <a:solidFill>
                <a:sysClr val="windowText" lastClr="000000"/>
              </a:solidFill>
              <a:latin typeface="ＭＳ Ｐゴシック" panose="020B0600070205080204" charset="-128"/>
              <a:ea typeface="+mn-ea"/>
            </a:rPr>
            <a:t>446           69</a:t>
          </a: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mn-ea"/>
            </a:rPr>
            <a:t>　寄宿舎指導員　　　　　　　　　　　　　　　  　      　</a:t>
          </a:r>
          <a:r>
            <a:rPr lang="en-US" altLang="ja-JP" sz="900" b="0" i="0" u="none" strike="noStrike" baseline="0">
              <a:solidFill>
                <a:sysClr val="windowText" lastClr="000000"/>
              </a:solidFill>
              <a:latin typeface="ＭＳ Ｐゴシック" panose="020B0600070205080204" charset="-128"/>
              <a:ea typeface="+mn-ea"/>
            </a:rPr>
            <a:t>48</a:t>
          </a:r>
        </a:p>
        <a:p>
          <a:pPr algn="l" rtl="0">
            <a:lnSpc>
              <a:spcPts val="1000"/>
            </a:lnSpc>
            <a:defRPr sz="1000"/>
          </a:pPr>
          <a:r>
            <a:rPr lang="en-US" altLang="ja-JP" sz="900" b="0" i="0" u="none" strike="noStrike" baseline="0">
              <a:solidFill>
                <a:sysClr val="windowText" lastClr="000000"/>
              </a:solidFill>
              <a:latin typeface="ＭＳ Ｐゴシック" panose="020B0600070205080204" charset="-128"/>
              <a:ea typeface="+mn-ea"/>
            </a:rPr>
            <a:t>  </a:t>
          </a:r>
          <a:r>
            <a:rPr lang="ja-JP" altLang="en-US" sz="900" b="0" i="0" u="none" strike="noStrike" baseline="0">
              <a:solidFill>
                <a:sysClr val="windowText" lastClr="000000"/>
              </a:solidFill>
              <a:latin typeface="ＭＳ Ｐゴシック" panose="020B0600070205080204" charset="-128"/>
              <a:ea typeface="+mn-ea"/>
            </a:rPr>
            <a:t>その他　　　　　　　　　　　　                    </a:t>
          </a:r>
          <a:r>
            <a:rPr lang="en-US" altLang="ja-JP" sz="900" b="0" i="0" u="none" strike="noStrike" baseline="0">
              <a:solidFill>
                <a:sysClr val="windowText" lastClr="000000"/>
              </a:solidFill>
              <a:latin typeface="ＭＳ Ｐゴシック" panose="020B0600070205080204" charset="-128"/>
              <a:ea typeface="+mn-ea"/>
            </a:rPr>
            <a:t>264          96</a:t>
          </a:r>
        </a:p>
        <a:p>
          <a:pPr algn="l" rtl="0">
            <a:lnSpc>
              <a:spcPts val="900"/>
            </a:lnSpc>
            <a:defRPr sz="1000"/>
          </a:pP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27,268</a:t>
          </a: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16,249        9,956</a:t>
          </a: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5,336</a:t>
          </a:r>
        </a:p>
      </xdr:txBody>
    </xdr:sp>
    <xdr:clientData/>
  </xdr:twoCellAnchor>
  <xdr:twoCellAnchor>
    <xdr:from>
      <xdr:col>5</xdr:col>
      <xdr:colOff>1933575</xdr:colOff>
      <xdr:row>281</xdr:row>
      <xdr:rowOff>85725</xdr:rowOff>
    </xdr:from>
    <xdr:to>
      <xdr:col>5</xdr:col>
      <xdr:colOff>4781550</xdr:colOff>
      <xdr:row>284</xdr:row>
      <xdr:rowOff>95250</xdr:rowOff>
    </xdr:to>
    <xdr:sp macro="" textlink="">
      <xdr:nvSpPr>
        <xdr:cNvPr id="70" name="正方形/長方形 16">
          <a:extLst>
            <a:ext uri="{FF2B5EF4-FFF2-40B4-BE49-F238E27FC236}">
              <a16:creationId xmlns:a16="http://schemas.microsoft.com/office/drawing/2014/main" id="{00000000-0008-0000-0300-000046000000}"/>
            </a:ext>
          </a:extLst>
        </xdr:cNvPr>
        <xdr:cNvSpPr/>
      </xdr:nvSpPr>
      <xdr:spPr>
        <a:xfrm>
          <a:off x="6105525" y="65455800"/>
          <a:ext cx="2847975" cy="695325"/>
        </a:xfrm>
        <a:prstGeom prst="rect">
          <a:avLst/>
        </a:prstGeom>
        <a:solidFill>
          <a:srgbClr val="FFFF99"/>
        </a:solidFill>
        <a:ln w="9525" cap="flat" cmpd="sng" algn="ctr">
          <a:solidFill>
            <a:srgbClr val="000000"/>
          </a:solidFill>
          <a:prstDash val="solid"/>
          <a:round/>
          <a:headEnd type="none" w="med" len="med"/>
          <a:tailEnd type="none" w="med" len="med"/>
        </a:ln>
        <a:effectLst/>
      </xdr:spPr>
      <xdr:txBody>
        <a:bodyPr vertOverflow="clip" horzOverflow="clip" wrap="square" lIns="27432" tIns="18288" rIns="0" bIns="0" rtlCol="0" anchor="t"/>
        <a:lstStyle>
          <a:defPPr>
            <a:defRPr lang="ja-JP"/>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kumimoji="1" lang="ja-JP" altLang="en-US" sz="1000">
              <a:solidFill>
                <a:sysClr val="windowText" lastClr="000000"/>
              </a:solidFill>
              <a:effectLst/>
              <a:latin typeface="+mn-ea"/>
              <a:ea typeface="+mn-ea"/>
              <a:cs typeface="+mn-cs"/>
            </a:rPr>
            <a:t>〇</a:t>
          </a:r>
          <a:r>
            <a:rPr lang="ja-JP" altLang="ja-JP" sz="1000">
              <a:effectLst/>
              <a:latin typeface="+mn-ea"/>
              <a:ea typeface="+mn-ea"/>
              <a:cs typeface="+mn-cs"/>
            </a:rPr>
            <a:t>校内教育支援ルームの設置</a:t>
          </a:r>
        </a:p>
        <a:p>
          <a:r>
            <a:rPr lang="ja-JP" altLang="ja-JP" sz="1000">
              <a:effectLst/>
              <a:latin typeface="+mn-ea"/>
              <a:ea typeface="+mn-ea"/>
              <a:cs typeface="+mn-cs"/>
            </a:rPr>
            <a:t>　</a:t>
          </a:r>
          <a:r>
            <a:rPr lang="en-US" altLang="ja-JP" sz="1000">
              <a:effectLst/>
              <a:latin typeface="+mn-ea"/>
              <a:ea typeface="+mn-ea"/>
              <a:cs typeface="+mn-cs"/>
            </a:rPr>
            <a:t>101</a:t>
          </a:r>
          <a:r>
            <a:rPr lang="ja-JP" altLang="ja-JP" sz="1000">
              <a:effectLst/>
              <a:latin typeface="+mn-ea"/>
              <a:ea typeface="+mn-ea"/>
              <a:cs typeface="+mn-cs"/>
            </a:rPr>
            <a:t>校（小</a:t>
          </a:r>
          <a:r>
            <a:rPr lang="en-US" altLang="ja-JP" sz="1000">
              <a:effectLst/>
              <a:latin typeface="+mn-ea"/>
              <a:ea typeface="+mn-ea"/>
              <a:cs typeface="+mn-cs"/>
            </a:rPr>
            <a:t>52</a:t>
          </a:r>
          <a:r>
            <a:rPr lang="ja-JP" altLang="ja-JP" sz="1000">
              <a:effectLst/>
              <a:latin typeface="+mn-ea"/>
              <a:ea typeface="+mn-ea"/>
              <a:cs typeface="+mn-cs"/>
            </a:rPr>
            <a:t>・中</a:t>
          </a:r>
          <a:r>
            <a:rPr lang="en-US" altLang="ja-JP" sz="1000">
              <a:effectLst/>
              <a:latin typeface="+mn-ea"/>
              <a:ea typeface="+mn-ea"/>
              <a:cs typeface="+mn-cs"/>
            </a:rPr>
            <a:t>49</a:t>
          </a:r>
          <a:r>
            <a:rPr lang="ja-JP" altLang="ja-JP" sz="1000">
              <a:effectLst/>
              <a:latin typeface="+mn-ea"/>
              <a:ea typeface="+mn-ea"/>
              <a:cs typeface="+mn-cs"/>
            </a:rPr>
            <a:t>）</a:t>
          </a:r>
        </a:p>
        <a:p>
          <a:r>
            <a:rPr lang="ja-JP" altLang="ja-JP" sz="1000">
              <a:effectLst/>
              <a:latin typeface="+mn-ea"/>
              <a:ea typeface="+mn-ea"/>
              <a:cs typeface="+mn-cs"/>
            </a:rPr>
            <a:t>〇校内教育支援員（教員ＯＢ等）を配置</a:t>
          </a:r>
        </a:p>
        <a:p>
          <a:r>
            <a:rPr lang="ja-JP" altLang="ja-JP" sz="1000">
              <a:effectLst/>
              <a:latin typeface="+mn-ea"/>
              <a:ea typeface="+mn-ea"/>
              <a:cs typeface="+mn-cs"/>
            </a:rPr>
            <a:t>　</a:t>
          </a:r>
          <a:r>
            <a:rPr lang="en-US" altLang="ja-JP" sz="1000">
              <a:effectLst/>
              <a:latin typeface="+mn-ea"/>
              <a:ea typeface="+mn-ea"/>
              <a:cs typeface="+mn-cs"/>
            </a:rPr>
            <a:t>14H/</a:t>
          </a:r>
          <a:r>
            <a:rPr lang="ja-JP" altLang="ja-JP" sz="1000">
              <a:effectLst/>
              <a:latin typeface="+mn-ea"/>
              <a:ea typeface="+mn-ea"/>
              <a:cs typeface="+mn-cs"/>
            </a:rPr>
            <a:t>週</a:t>
          </a:r>
          <a:r>
            <a:rPr lang="en-US" altLang="ja-JP" sz="1000">
              <a:effectLst/>
              <a:latin typeface="+mn-ea"/>
              <a:ea typeface="+mn-ea"/>
              <a:cs typeface="+mn-cs"/>
            </a:rPr>
            <a:t>×35</a:t>
          </a:r>
          <a:r>
            <a:rPr lang="ja-JP" altLang="ja-JP" sz="1000">
              <a:effectLst/>
              <a:latin typeface="+mn-ea"/>
              <a:ea typeface="+mn-ea"/>
              <a:cs typeface="+mn-cs"/>
            </a:rPr>
            <a:t>週</a:t>
          </a:r>
        </a:p>
      </xdr:txBody>
    </xdr:sp>
    <xdr:clientData/>
  </xdr:twoCellAnchor>
  <xdr:twoCellAnchor>
    <xdr:from>
      <xdr:col>5</xdr:col>
      <xdr:colOff>1714501</xdr:colOff>
      <xdr:row>839</xdr:row>
      <xdr:rowOff>85726</xdr:rowOff>
    </xdr:from>
    <xdr:to>
      <xdr:col>5</xdr:col>
      <xdr:colOff>4162425</xdr:colOff>
      <xdr:row>842</xdr:row>
      <xdr:rowOff>142876</xdr:rowOff>
    </xdr:to>
    <xdr:sp macro="" textlink="">
      <xdr:nvSpPr>
        <xdr:cNvPr id="71" name="正方形/長方形 16">
          <a:extLst>
            <a:ext uri="{FF2B5EF4-FFF2-40B4-BE49-F238E27FC236}">
              <a16:creationId xmlns:a16="http://schemas.microsoft.com/office/drawing/2014/main" id="{00000000-0008-0000-0300-000047000000}"/>
            </a:ext>
          </a:extLst>
        </xdr:cNvPr>
        <xdr:cNvSpPr/>
      </xdr:nvSpPr>
      <xdr:spPr>
        <a:xfrm>
          <a:off x="5886451" y="193424176"/>
          <a:ext cx="2447924" cy="742950"/>
        </a:xfrm>
        <a:prstGeom prst="rect">
          <a:avLst/>
        </a:prstGeom>
        <a:solidFill>
          <a:srgbClr val="FFFF99"/>
        </a:solidFill>
        <a:ln w="9525" cap="flat" cmpd="sng" algn="ctr">
          <a:solidFill>
            <a:srgbClr val="000000"/>
          </a:solidFill>
          <a:prstDash val="solid"/>
          <a:round/>
          <a:headEnd type="none" w="med" len="med"/>
          <a:tailEnd type="none" w="med" len="med"/>
        </a:ln>
        <a:effectLst/>
      </xdr:spPr>
      <xdr:txBody>
        <a:bodyPr vertOverflow="clip" horzOverflow="clip" wrap="square" lIns="27432" tIns="18288" rIns="0" bIns="0" rtlCol="0" anchor="t"/>
        <a:lstStyle>
          <a:defPPr>
            <a:defRPr lang="ja-JP"/>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r>
            <a:rPr kumimoji="1" lang="ja-JP" altLang="en-US" sz="900">
              <a:solidFill>
                <a:sysClr val="windowText" lastClr="000000"/>
              </a:solidFill>
              <a:latin typeface="+mn-ea"/>
              <a:ea typeface="+mn-ea"/>
            </a:rPr>
            <a:t>　　　　　　工事箇所数　　　事業費</a:t>
          </a:r>
          <a:endParaRPr kumimoji="1" lang="en-US" altLang="ja-JP" sz="900">
            <a:solidFill>
              <a:sysClr val="windowText" lastClr="000000"/>
            </a:solidFill>
            <a:latin typeface="+mn-ea"/>
            <a:ea typeface="+mn-ea"/>
          </a:endParaRPr>
        </a:p>
        <a:p>
          <a:pPr algn="l"/>
          <a:r>
            <a:rPr kumimoji="1" lang="ja-JP" altLang="en-US" sz="900">
              <a:solidFill>
                <a:sysClr val="windowText" lastClr="000000"/>
              </a:solidFill>
              <a:latin typeface="+mn-ea"/>
              <a:ea typeface="+mn-ea"/>
            </a:rPr>
            <a:t>高校　　　　　</a:t>
          </a:r>
          <a:r>
            <a:rPr kumimoji="1" lang="en-US" altLang="ja-JP" sz="900">
              <a:solidFill>
                <a:sysClr val="windowText" lastClr="000000"/>
              </a:solidFill>
              <a:latin typeface="+mn-ea"/>
              <a:ea typeface="+mn-ea"/>
            </a:rPr>
            <a:t>740</a:t>
          </a:r>
          <a:r>
            <a:rPr kumimoji="1" lang="ja-JP" altLang="en-US" sz="900">
              <a:solidFill>
                <a:sysClr val="windowText" lastClr="000000"/>
              </a:solidFill>
              <a:latin typeface="+mn-ea"/>
              <a:ea typeface="+mn-ea"/>
            </a:rPr>
            <a:t>箇所　　　　　</a:t>
          </a:r>
          <a:r>
            <a:rPr kumimoji="1" lang="en-US" altLang="ja-JP" sz="900">
              <a:solidFill>
                <a:sysClr val="windowText" lastClr="000000"/>
              </a:solidFill>
              <a:latin typeface="+mn-ea"/>
              <a:ea typeface="+mn-ea"/>
            </a:rPr>
            <a:t>370,000</a:t>
          </a:r>
          <a:r>
            <a:rPr kumimoji="1" lang="ja-JP" altLang="en-US" sz="900">
              <a:solidFill>
                <a:sysClr val="windowText" lastClr="000000"/>
              </a:solidFill>
              <a:latin typeface="+mn-ea"/>
              <a:ea typeface="+mn-ea"/>
            </a:rPr>
            <a:t>千円</a:t>
          </a:r>
        </a:p>
        <a:p>
          <a:pPr algn="l"/>
          <a:endParaRPr kumimoji="1" lang="ja-JP" altLang="en-US" sz="900">
            <a:solidFill>
              <a:sysClr val="windowText" lastClr="000000"/>
            </a:solidFill>
            <a:latin typeface="+mn-ea"/>
            <a:ea typeface="+mn-ea"/>
          </a:endParaRPr>
        </a:p>
        <a:p>
          <a:pPr algn="l"/>
          <a:r>
            <a:rPr kumimoji="1" lang="ja-JP" altLang="en-US" sz="900">
              <a:solidFill>
                <a:sysClr val="windowText" lastClr="000000"/>
              </a:solidFill>
              <a:latin typeface="+mn-ea"/>
              <a:ea typeface="+mn-ea"/>
            </a:rPr>
            <a:t>支援　　　　　　</a:t>
          </a:r>
          <a:r>
            <a:rPr kumimoji="1" lang="en-US" altLang="ja-JP" sz="900">
              <a:solidFill>
                <a:sysClr val="windowText" lastClr="000000"/>
              </a:solidFill>
              <a:latin typeface="+mn-ea"/>
              <a:ea typeface="+mn-ea"/>
            </a:rPr>
            <a:t>125</a:t>
          </a:r>
          <a:r>
            <a:rPr kumimoji="1" lang="ja-JP" altLang="en-US" sz="900">
              <a:solidFill>
                <a:sysClr val="windowText" lastClr="000000"/>
              </a:solidFill>
              <a:latin typeface="+mn-ea"/>
              <a:ea typeface="+mn-ea"/>
            </a:rPr>
            <a:t>箇所　　　　　</a:t>
          </a:r>
          <a:r>
            <a:rPr kumimoji="1" lang="en-US" altLang="ja-JP" sz="900">
              <a:solidFill>
                <a:sysClr val="windowText" lastClr="000000"/>
              </a:solidFill>
              <a:latin typeface="+mn-ea"/>
              <a:ea typeface="+mn-ea"/>
            </a:rPr>
            <a:t>62,500</a:t>
          </a:r>
          <a:r>
            <a:rPr kumimoji="1" lang="ja-JP" altLang="en-US" sz="900">
              <a:solidFill>
                <a:sysClr val="windowText" lastClr="000000"/>
              </a:solidFill>
              <a:latin typeface="+mn-ea"/>
              <a:ea typeface="+mn-ea"/>
            </a:rPr>
            <a:t>千円</a:t>
          </a:r>
        </a:p>
      </xdr:txBody>
    </xdr:sp>
    <xdr:clientData/>
  </xdr:twoCellAnchor>
  <xdr:twoCellAnchor>
    <xdr:from>
      <xdr:col>28</xdr:col>
      <xdr:colOff>497541</xdr:colOff>
      <xdr:row>463</xdr:row>
      <xdr:rowOff>49306</xdr:rowOff>
    </xdr:from>
    <xdr:to>
      <xdr:col>32</xdr:col>
      <xdr:colOff>592791</xdr:colOff>
      <xdr:row>465</xdr:row>
      <xdr:rowOff>0</xdr:rowOff>
    </xdr:to>
    <xdr:sp macro="" textlink="">
      <xdr:nvSpPr>
        <xdr:cNvPr id="72" name="AutoShape 236">
          <a:extLst>
            <a:ext uri="{FF2B5EF4-FFF2-40B4-BE49-F238E27FC236}">
              <a16:creationId xmlns:a16="http://schemas.microsoft.com/office/drawing/2014/main" id="{00000000-0008-0000-0300-000048000000}"/>
            </a:ext>
          </a:extLst>
        </xdr:cNvPr>
        <xdr:cNvSpPr>
          <a:spLocks noChangeArrowheads="1"/>
        </xdr:cNvSpPr>
      </xdr:nvSpPr>
      <xdr:spPr>
        <a:xfrm>
          <a:off x="25738791" y="107034106"/>
          <a:ext cx="2800350" cy="407894"/>
        </a:xfrm>
        <a:prstGeom prst="wedgeRectCallout">
          <a:avLst>
            <a:gd name="adj1" fmla="val 64940"/>
            <a:gd name="adj2" fmla="val -35565"/>
          </a:avLst>
        </a:prstGeom>
        <a:solidFill>
          <a:srgbClr val="FFFFFF"/>
        </a:solidFill>
        <a:ln w="9525">
          <a:solidFill>
            <a:srgbClr val="000000"/>
          </a:solidFill>
          <a:miter lim="800000"/>
        </a:ln>
      </xdr:spPr>
      <xdr:txBody>
        <a:bodyPr vertOverflow="clip" wrap="square" lIns="27432" tIns="18288" rIns="0" bIns="0" anchor="t" upright="1"/>
        <a:lstStyle/>
        <a:p>
          <a:pPr algn="l" rtl="0">
            <a:lnSpc>
              <a:spcPts val="1100"/>
            </a:lnSpc>
            <a:defRPr sz="1000"/>
          </a:pPr>
          <a:endParaRPr lang="ja-JP" altLang="en-US" sz="9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≪職種別条例定数≫</a:t>
          </a:r>
        </a:p>
        <a:p>
          <a:pPr algn="l" rtl="0">
            <a:lnSpc>
              <a:spcPts val="1100"/>
            </a:lnSpc>
            <a:defRPr sz="1000"/>
          </a:pPr>
          <a:endParaRPr lang="ja-JP" altLang="en-US" sz="9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lnSpc>
              <a:spcPts val="1000"/>
            </a:lnSpc>
            <a:defRPr sz="1000"/>
          </a:pPr>
          <a:r>
            <a:rPr lang="ja-JP" altLang="en-US" sz="900" b="0" i="0" u="none" strike="noStrike" baseline="0">
              <a:solidFill>
                <a:sysClr val="windowText" lastClr="000000"/>
              </a:solidFill>
              <a:latin typeface="ＭＳ Ｐゴシック" panose="020B0600070205080204" charset="-128"/>
              <a:ea typeface="+mn-ea"/>
            </a:rPr>
            <a:t>　　　　　　　　　　　 小 　　　　 中　 　　 　高　    　　支</a:t>
          </a: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mn-ea"/>
            </a:rPr>
            <a:t>　校長・教諭　　</a:t>
          </a:r>
          <a:r>
            <a:rPr lang="en-US" altLang="ja-JP" sz="900" b="0" i="0" u="none" strike="noStrike" baseline="0">
              <a:solidFill>
                <a:sysClr val="windowText" lastClr="000000"/>
              </a:solidFill>
              <a:latin typeface="ＭＳ Ｐゴシック" panose="020B0600070205080204" charset="-128"/>
              <a:ea typeface="+mn-ea"/>
            </a:rPr>
            <a:t>24,383     14,867</a:t>
          </a: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8,468      4,837</a:t>
          </a:r>
        </a:p>
        <a:p>
          <a:pPr algn="l" rtl="0">
            <a:lnSpc>
              <a:spcPts val="1000"/>
            </a:lnSpc>
            <a:defRPr sz="1000"/>
          </a:pPr>
          <a:r>
            <a:rPr lang="ja-JP" altLang="en-US" sz="900" b="0" i="0" u="none" strike="noStrike" baseline="0">
              <a:solidFill>
                <a:sysClr val="windowText" lastClr="000000"/>
              </a:solidFill>
              <a:latin typeface="ＭＳ Ｐゴシック" panose="020B0600070205080204" charset="-128"/>
              <a:ea typeface="+mn-ea"/>
            </a:rPr>
            <a:t>　養護教諭　　　  </a:t>
          </a:r>
          <a:r>
            <a:rPr lang="en-US" altLang="ja-JP" sz="900" b="0" i="0" u="none" strike="noStrike" baseline="0">
              <a:solidFill>
                <a:sysClr val="windowText" lastClr="000000"/>
              </a:solidFill>
              <a:latin typeface="ＭＳ Ｐゴシック" panose="020B0600070205080204" charset="-128"/>
              <a:ea typeface="+mn-ea"/>
            </a:rPr>
            <a:t>1,062</a:t>
          </a: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501</a:t>
          </a: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254           84</a:t>
          </a: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mn-ea"/>
            </a:rPr>
            <a:t>　事務職員　     　</a:t>
          </a:r>
          <a:r>
            <a:rPr lang="en-US" altLang="ja-JP" sz="900" b="0" i="0" u="none" strike="noStrike" baseline="0">
              <a:solidFill>
                <a:sysClr val="windowText" lastClr="000000"/>
              </a:solidFill>
              <a:latin typeface="ＭＳ Ｐゴシック" panose="020B0600070205080204" charset="-128"/>
              <a:ea typeface="+mn-ea"/>
            </a:rPr>
            <a:t>1,399</a:t>
          </a: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819            524         163</a:t>
          </a:r>
        </a:p>
        <a:p>
          <a:pPr algn="l" rtl="0">
            <a:lnSpc>
              <a:spcPts val="1000"/>
            </a:lnSpc>
            <a:defRPr sz="1000"/>
          </a:pPr>
          <a:r>
            <a:rPr lang="ja-JP" altLang="en-US" sz="900" b="0" i="0" u="none" strike="noStrike" baseline="0">
              <a:solidFill>
                <a:sysClr val="windowText" lastClr="000000"/>
              </a:solidFill>
              <a:latin typeface="ＭＳ Ｐゴシック" panose="020B0600070205080204" charset="-128"/>
              <a:ea typeface="+mn-ea"/>
            </a:rPr>
            <a:t>　栄養教諭　           </a:t>
          </a:r>
          <a:r>
            <a:rPr lang="en-US" altLang="ja-JP" sz="900" b="0" i="0" u="none" strike="noStrike" baseline="0">
              <a:solidFill>
                <a:sysClr val="windowText" lastClr="000000"/>
              </a:solidFill>
              <a:latin typeface="ＭＳ Ｐゴシック" panose="020B0600070205080204" charset="-128"/>
              <a:ea typeface="+mn-ea"/>
            </a:rPr>
            <a:t>424          </a:t>
          </a: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62                             39</a:t>
          </a:r>
        </a:p>
        <a:p>
          <a:pPr algn="l" rtl="0">
            <a:lnSpc>
              <a:spcPts val="1000"/>
            </a:lnSpc>
            <a:defRPr sz="1000"/>
          </a:pPr>
          <a:r>
            <a:rPr lang="ja-JP" altLang="en-US" sz="900" b="0" i="0" u="none" strike="noStrike" baseline="0">
              <a:solidFill>
                <a:sysClr val="windowText" lastClr="000000"/>
              </a:solidFill>
              <a:latin typeface="ＭＳ Ｐゴシック" panose="020B0600070205080204" charset="-128"/>
              <a:ea typeface="+mn-ea"/>
            </a:rPr>
            <a:t>　実習助手　　　　　　　　       　     　　  　</a:t>
          </a:r>
          <a:r>
            <a:rPr lang="en-US" altLang="ja-JP" sz="900" b="0" i="0" u="none" strike="noStrike" baseline="0">
              <a:solidFill>
                <a:sysClr val="windowText" lastClr="000000"/>
              </a:solidFill>
              <a:latin typeface="ＭＳ Ｐゴシック" panose="020B0600070205080204" charset="-128"/>
              <a:ea typeface="+mn-ea"/>
            </a:rPr>
            <a:t>446           69</a:t>
          </a: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mn-ea"/>
            </a:rPr>
            <a:t>　寄宿舎指導員　　　　　　　　　　　　　　　  　      　</a:t>
          </a:r>
          <a:r>
            <a:rPr lang="en-US" altLang="ja-JP" sz="900" b="0" i="0" u="none" strike="noStrike" baseline="0">
              <a:solidFill>
                <a:sysClr val="windowText" lastClr="000000"/>
              </a:solidFill>
              <a:latin typeface="ＭＳ Ｐゴシック" panose="020B0600070205080204" charset="-128"/>
              <a:ea typeface="+mn-ea"/>
            </a:rPr>
            <a:t>48</a:t>
          </a:r>
        </a:p>
        <a:p>
          <a:pPr algn="l" rtl="0">
            <a:lnSpc>
              <a:spcPts val="1000"/>
            </a:lnSpc>
            <a:defRPr sz="1000"/>
          </a:pPr>
          <a:r>
            <a:rPr lang="en-US" altLang="ja-JP" sz="900" b="0" i="0" u="none" strike="noStrike" baseline="0">
              <a:solidFill>
                <a:sysClr val="windowText" lastClr="000000"/>
              </a:solidFill>
              <a:latin typeface="ＭＳ Ｐゴシック" panose="020B0600070205080204" charset="-128"/>
              <a:ea typeface="+mn-ea"/>
            </a:rPr>
            <a:t>  </a:t>
          </a:r>
          <a:r>
            <a:rPr lang="ja-JP" altLang="en-US" sz="900" b="0" i="0" u="none" strike="noStrike" baseline="0">
              <a:solidFill>
                <a:sysClr val="windowText" lastClr="000000"/>
              </a:solidFill>
              <a:latin typeface="ＭＳ Ｐゴシック" panose="020B0600070205080204" charset="-128"/>
              <a:ea typeface="+mn-ea"/>
            </a:rPr>
            <a:t>その他　　　　　　　　　　　　                    </a:t>
          </a:r>
          <a:r>
            <a:rPr lang="en-US" altLang="ja-JP" sz="900" b="0" i="0" u="none" strike="noStrike" baseline="0">
              <a:solidFill>
                <a:sysClr val="windowText" lastClr="000000"/>
              </a:solidFill>
              <a:latin typeface="ＭＳ Ｐゴシック" panose="020B0600070205080204" charset="-128"/>
              <a:ea typeface="+mn-ea"/>
            </a:rPr>
            <a:t>264          96</a:t>
          </a:r>
        </a:p>
        <a:p>
          <a:pPr algn="l" rtl="0">
            <a:lnSpc>
              <a:spcPts val="900"/>
            </a:lnSpc>
            <a:defRPr sz="1000"/>
          </a:pP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27,268</a:t>
          </a: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16,249        9,956</a:t>
          </a: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5,336</a:t>
          </a:r>
        </a:p>
      </xdr:txBody>
    </xdr:sp>
    <xdr:clientData/>
  </xdr:twoCellAnchor>
  <xdr:twoCellAnchor>
    <xdr:from>
      <xdr:col>28</xdr:col>
      <xdr:colOff>497541</xdr:colOff>
      <xdr:row>454</xdr:row>
      <xdr:rowOff>49306</xdr:rowOff>
    </xdr:from>
    <xdr:to>
      <xdr:col>32</xdr:col>
      <xdr:colOff>592791</xdr:colOff>
      <xdr:row>465</xdr:row>
      <xdr:rowOff>0</xdr:rowOff>
    </xdr:to>
    <xdr:sp macro="" textlink="">
      <xdr:nvSpPr>
        <xdr:cNvPr id="73" name="AutoShape 236">
          <a:extLst>
            <a:ext uri="{FF2B5EF4-FFF2-40B4-BE49-F238E27FC236}">
              <a16:creationId xmlns:a16="http://schemas.microsoft.com/office/drawing/2014/main" id="{00000000-0008-0000-0300-000049000000}"/>
            </a:ext>
          </a:extLst>
        </xdr:cNvPr>
        <xdr:cNvSpPr>
          <a:spLocks noChangeArrowheads="1"/>
        </xdr:cNvSpPr>
      </xdr:nvSpPr>
      <xdr:spPr>
        <a:xfrm>
          <a:off x="25738791" y="104976706"/>
          <a:ext cx="2800350" cy="2465294"/>
        </a:xfrm>
        <a:prstGeom prst="wedgeRectCallout">
          <a:avLst>
            <a:gd name="adj1" fmla="val 64940"/>
            <a:gd name="adj2" fmla="val -35565"/>
          </a:avLst>
        </a:prstGeom>
        <a:solidFill>
          <a:srgbClr val="FFFFFF"/>
        </a:solidFill>
        <a:ln w="9525">
          <a:solidFill>
            <a:srgbClr val="000000"/>
          </a:solidFill>
          <a:miter lim="800000"/>
        </a:ln>
      </xdr:spPr>
      <xdr:txBody>
        <a:bodyPr vertOverflow="clip" wrap="square" lIns="27432" tIns="18288" rIns="0" bIns="0" anchor="t" upright="1"/>
        <a:lstStyle/>
        <a:p>
          <a:pPr algn="l" rtl="0">
            <a:lnSpc>
              <a:spcPts val="1100"/>
            </a:lnSpc>
            <a:defRPr sz="1000"/>
          </a:pPr>
          <a:endParaRPr lang="ja-JP" altLang="en-US" sz="9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≪職種別条例定数≫</a:t>
          </a:r>
        </a:p>
        <a:p>
          <a:pPr algn="l" rtl="0">
            <a:lnSpc>
              <a:spcPts val="1100"/>
            </a:lnSpc>
            <a:defRPr sz="1000"/>
          </a:pPr>
          <a:endParaRPr lang="ja-JP" altLang="en-US" sz="9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lnSpc>
              <a:spcPts val="1000"/>
            </a:lnSpc>
            <a:defRPr sz="1000"/>
          </a:pPr>
          <a:r>
            <a:rPr lang="ja-JP" altLang="en-US" sz="900" b="0" i="0" u="none" strike="noStrike" baseline="0">
              <a:solidFill>
                <a:sysClr val="windowText" lastClr="000000"/>
              </a:solidFill>
              <a:latin typeface="ＭＳ Ｐゴシック" panose="020B0600070205080204" charset="-128"/>
              <a:ea typeface="+mn-ea"/>
            </a:rPr>
            <a:t>　　　　　　　　　　　 小 　　　　 中　 　　 　高　    　　支</a:t>
          </a: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mn-ea"/>
            </a:rPr>
            <a:t>　校長・教諭　　</a:t>
          </a:r>
          <a:r>
            <a:rPr lang="en-US" altLang="ja-JP" sz="900" b="0" i="0" u="none" strike="noStrike" baseline="0">
              <a:solidFill>
                <a:sysClr val="windowText" lastClr="000000"/>
              </a:solidFill>
              <a:latin typeface="ＭＳ Ｐゴシック" panose="020B0600070205080204" charset="-128"/>
              <a:ea typeface="+mn-ea"/>
            </a:rPr>
            <a:t>24,383     14,867</a:t>
          </a: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8,468      4,837</a:t>
          </a:r>
        </a:p>
        <a:p>
          <a:pPr algn="l" rtl="0">
            <a:lnSpc>
              <a:spcPts val="1000"/>
            </a:lnSpc>
            <a:defRPr sz="1000"/>
          </a:pPr>
          <a:r>
            <a:rPr lang="ja-JP" altLang="en-US" sz="900" b="0" i="0" u="none" strike="noStrike" baseline="0">
              <a:solidFill>
                <a:sysClr val="windowText" lastClr="000000"/>
              </a:solidFill>
              <a:latin typeface="ＭＳ Ｐゴシック" panose="020B0600070205080204" charset="-128"/>
              <a:ea typeface="+mn-ea"/>
            </a:rPr>
            <a:t>　養護教諭　　　  </a:t>
          </a:r>
          <a:r>
            <a:rPr lang="en-US" altLang="ja-JP" sz="900" b="0" i="0" u="none" strike="noStrike" baseline="0">
              <a:solidFill>
                <a:sysClr val="windowText" lastClr="000000"/>
              </a:solidFill>
              <a:latin typeface="ＭＳ Ｐゴシック" panose="020B0600070205080204" charset="-128"/>
              <a:ea typeface="+mn-ea"/>
            </a:rPr>
            <a:t>1,062</a:t>
          </a: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501</a:t>
          </a: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254           84</a:t>
          </a: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mn-ea"/>
            </a:rPr>
            <a:t>　事務職員　     　</a:t>
          </a:r>
          <a:r>
            <a:rPr lang="en-US" altLang="ja-JP" sz="900" b="0" i="0" u="none" strike="noStrike" baseline="0">
              <a:solidFill>
                <a:sysClr val="windowText" lastClr="000000"/>
              </a:solidFill>
              <a:latin typeface="ＭＳ Ｐゴシック" panose="020B0600070205080204" charset="-128"/>
              <a:ea typeface="+mn-ea"/>
            </a:rPr>
            <a:t>1,399</a:t>
          </a: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819            524         163</a:t>
          </a:r>
        </a:p>
        <a:p>
          <a:pPr algn="l" rtl="0">
            <a:lnSpc>
              <a:spcPts val="1000"/>
            </a:lnSpc>
            <a:defRPr sz="1000"/>
          </a:pPr>
          <a:r>
            <a:rPr lang="ja-JP" altLang="en-US" sz="900" b="0" i="0" u="none" strike="noStrike" baseline="0">
              <a:solidFill>
                <a:sysClr val="windowText" lastClr="000000"/>
              </a:solidFill>
              <a:latin typeface="ＭＳ Ｐゴシック" panose="020B0600070205080204" charset="-128"/>
              <a:ea typeface="+mn-ea"/>
            </a:rPr>
            <a:t>　栄養教諭　           </a:t>
          </a:r>
          <a:r>
            <a:rPr lang="en-US" altLang="ja-JP" sz="900" b="0" i="0" u="none" strike="noStrike" baseline="0">
              <a:solidFill>
                <a:sysClr val="windowText" lastClr="000000"/>
              </a:solidFill>
              <a:latin typeface="ＭＳ Ｐゴシック" panose="020B0600070205080204" charset="-128"/>
              <a:ea typeface="+mn-ea"/>
            </a:rPr>
            <a:t>424          </a:t>
          </a: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62                             39</a:t>
          </a:r>
        </a:p>
        <a:p>
          <a:pPr algn="l" rtl="0">
            <a:lnSpc>
              <a:spcPts val="1000"/>
            </a:lnSpc>
            <a:defRPr sz="1000"/>
          </a:pPr>
          <a:r>
            <a:rPr lang="ja-JP" altLang="en-US" sz="900" b="0" i="0" u="none" strike="noStrike" baseline="0">
              <a:solidFill>
                <a:sysClr val="windowText" lastClr="000000"/>
              </a:solidFill>
              <a:latin typeface="ＭＳ Ｐゴシック" panose="020B0600070205080204" charset="-128"/>
              <a:ea typeface="+mn-ea"/>
            </a:rPr>
            <a:t>　実習助手　　　　　　　　       　     　　  　</a:t>
          </a:r>
          <a:r>
            <a:rPr lang="en-US" altLang="ja-JP" sz="900" b="0" i="0" u="none" strike="noStrike" baseline="0">
              <a:solidFill>
                <a:sysClr val="windowText" lastClr="000000"/>
              </a:solidFill>
              <a:latin typeface="ＭＳ Ｐゴシック" panose="020B0600070205080204" charset="-128"/>
              <a:ea typeface="+mn-ea"/>
            </a:rPr>
            <a:t>446           69</a:t>
          </a: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mn-ea"/>
            </a:rPr>
            <a:t>　寄宿舎指導員　　　　　　　　　　　　　　　  　      　</a:t>
          </a:r>
          <a:r>
            <a:rPr lang="en-US" altLang="ja-JP" sz="900" b="0" i="0" u="none" strike="noStrike" baseline="0">
              <a:solidFill>
                <a:sysClr val="windowText" lastClr="000000"/>
              </a:solidFill>
              <a:latin typeface="ＭＳ Ｐゴシック" panose="020B0600070205080204" charset="-128"/>
              <a:ea typeface="+mn-ea"/>
            </a:rPr>
            <a:t>48</a:t>
          </a:r>
        </a:p>
        <a:p>
          <a:pPr algn="l" rtl="0">
            <a:lnSpc>
              <a:spcPts val="1000"/>
            </a:lnSpc>
            <a:defRPr sz="1000"/>
          </a:pPr>
          <a:r>
            <a:rPr lang="en-US" altLang="ja-JP" sz="900" b="0" i="0" u="none" strike="noStrike" baseline="0">
              <a:solidFill>
                <a:sysClr val="windowText" lastClr="000000"/>
              </a:solidFill>
              <a:latin typeface="ＭＳ Ｐゴシック" panose="020B0600070205080204" charset="-128"/>
              <a:ea typeface="+mn-ea"/>
            </a:rPr>
            <a:t>  </a:t>
          </a:r>
          <a:r>
            <a:rPr lang="ja-JP" altLang="en-US" sz="900" b="0" i="0" u="none" strike="noStrike" baseline="0">
              <a:solidFill>
                <a:sysClr val="windowText" lastClr="000000"/>
              </a:solidFill>
              <a:latin typeface="ＭＳ Ｐゴシック" panose="020B0600070205080204" charset="-128"/>
              <a:ea typeface="+mn-ea"/>
            </a:rPr>
            <a:t>その他　　　　　　　　　　　　                    </a:t>
          </a:r>
          <a:r>
            <a:rPr lang="en-US" altLang="ja-JP" sz="900" b="0" i="0" u="none" strike="noStrike" baseline="0">
              <a:solidFill>
                <a:sysClr val="windowText" lastClr="000000"/>
              </a:solidFill>
              <a:latin typeface="ＭＳ Ｐゴシック" panose="020B0600070205080204" charset="-128"/>
              <a:ea typeface="+mn-ea"/>
            </a:rPr>
            <a:t>264          96</a:t>
          </a:r>
        </a:p>
        <a:p>
          <a:pPr algn="l" rtl="0">
            <a:lnSpc>
              <a:spcPts val="900"/>
            </a:lnSpc>
            <a:defRPr sz="1000"/>
          </a:pP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27,268</a:t>
          </a: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16,249        9,956</a:t>
          </a: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5,336</a:t>
          </a:r>
        </a:p>
      </xdr:txBody>
    </xdr:sp>
    <xdr:clientData/>
  </xdr:twoCellAnchor>
  <xdr:twoCellAnchor>
    <xdr:from>
      <xdr:col>28</xdr:col>
      <xdr:colOff>497541</xdr:colOff>
      <xdr:row>454</xdr:row>
      <xdr:rowOff>49306</xdr:rowOff>
    </xdr:from>
    <xdr:to>
      <xdr:col>32</xdr:col>
      <xdr:colOff>592791</xdr:colOff>
      <xdr:row>465</xdr:row>
      <xdr:rowOff>0</xdr:rowOff>
    </xdr:to>
    <xdr:sp macro="" textlink="">
      <xdr:nvSpPr>
        <xdr:cNvPr id="74" name="AutoShape 236">
          <a:extLst>
            <a:ext uri="{FF2B5EF4-FFF2-40B4-BE49-F238E27FC236}">
              <a16:creationId xmlns:a16="http://schemas.microsoft.com/office/drawing/2014/main" id="{00000000-0008-0000-0300-00004A000000}"/>
            </a:ext>
          </a:extLst>
        </xdr:cNvPr>
        <xdr:cNvSpPr>
          <a:spLocks noChangeArrowheads="1"/>
        </xdr:cNvSpPr>
      </xdr:nvSpPr>
      <xdr:spPr>
        <a:xfrm>
          <a:off x="25738791" y="104976706"/>
          <a:ext cx="2800350" cy="2465294"/>
        </a:xfrm>
        <a:prstGeom prst="wedgeRectCallout">
          <a:avLst>
            <a:gd name="adj1" fmla="val 64940"/>
            <a:gd name="adj2" fmla="val -35565"/>
          </a:avLst>
        </a:prstGeom>
        <a:solidFill>
          <a:srgbClr val="FFFFFF"/>
        </a:solidFill>
        <a:ln w="9525">
          <a:solidFill>
            <a:srgbClr val="000000"/>
          </a:solidFill>
          <a:miter lim="800000"/>
        </a:ln>
      </xdr:spPr>
      <xdr:txBody>
        <a:bodyPr vertOverflow="clip" wrap="square" lIns="27432" tIns="18288" rIns="0" bIns="0" anchor="t" upright="1"/>
        <a:lstStyle/>
        <a:p>
          <a:pPr algn="l" rtl="0">
            <a:lnSpc>
              <a:spcPts val="1100"/>
            </a:lnSpc>
            <a:defRPr sz="1000"/>
          </a:pPr>
          <a:endParaRPr lang="ja-JP" altLang="en-US" sz="9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≪職種別条例定数≫</a:t>
          </a:r>
        </a:p>
        <a:p>
          <a:pPr algn="l" rtl="0">
            <a:lnSpc>
              <a:spcPts val="1100"/>
            </a:lnSpc>
            <a:defRPr sz="1000"/>
          </a:pPr>
          <a:endParaRPr lang="ja-JP" altLang="en-US" sz="9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lnSpc>
              <a:spcPts val="1000"/>
            </a:lnSpc>
            <a:defRPr sz="1000"/>
          </a:pPr>
          <a:r>
            <a:rPr lang="ja-JP" altLang="en-US" sz="900" b="0" i="0" u="none" strike="noStrike" baseline="0">
              <a:solidFill>
                <a:sysClr val="windowText" lastClr="000000"/>
              </a:solidFill>
              <a:latin typeface="ＭＳ Ｐゴシック" panose="020B0600070205080204" charset="-128"/>
              <a:ea typeface="+mn-ea"/>
            </a:rPr>
            <a:t>　　　　　　　　　　　 小 　　　　 中　 　　 　高　    　　支</a:t>
          </a: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mn-ea"/>
            </a:rPr>
            <a:t>　校長・教諭　　</a:t>
          </a:r>
          <a:r>
            <a:rPr lang="en-US" altLang="ja-JP" sz="900" b="0" i="0" u="none" strike="noStrike" baseline="0">
              <a:solidFill>
                <a:sysClr val="windowText" lastClr="000000"/>
              </a:solidFill>
              <a:latin typeface="ＭＳ Ｐゴシック" panose="020B0600070205080204" charset="-128"/>
              <a:ea typeface="+mn-ea"/>
            </a:rPr>
            <a:t>24,383     14,867</a:t>
          </a: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8,468      4,837</a:t>
          </a:r>
        </a:p>
        <a:p>
          <a:pPr algn="l" rtl="0">
            <a:lnSpc>
              <a:spcPts val="1000"/>
            </a:lnSpc>
            <a:defRPr sz="1000"/>
          </a:pPr>
          <a:r>
            <a:rPr lang="ja-JP" altLang="en-US" sz="900" b="0" i="0" u="none" strike="noStrike" baseline="0">
              <a:solidFill>
                <a:sysClr val="windowText" lastClr="000000"/>
              </a:solidFill>
              <a:latin typeface="ＭＳ Ｐゴシック" panose="020B0600070205080204" charset="-128"/>
              <a:ea typeface="+mn-ea"/>
            </a:rPr>
            <a:t>　養護教諭　　　  </a:t>
          </a:r>
          <a:r>
            <a:rPr lang="en-US" altLang="ja-JP" sz="900" b="0" i="0" u="none" strike="noStrike" baseline="0">
              <a:solidFill>
                <a:sysClr val="windowText" lastClr="000000"/>
              </a:solidFill>
              <a:latin typeface="ＭＳ Ｐゴシック" panose="020B0600070205080204" charset="-128"/>
              <a:ea typeface="+mn-ea"/>
            </a:rPr>
            <a:t>1,062</a:t>
          </a: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501</a:t>
          </a: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254           84</a:t>
          </a: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mn-ea"/>
            </a:rPr>
            <a:t>　事務職員　     　</a:t>
          </a:r>
          <a:r>
            <a:rPr lang="en-US" altLang="ja-JP" sz="900" b="0" i="0" u="none" strike="noStrike" baseline="0">
              <a:solidFill>
                <a:sysClr val="windowText" lastClr="000000"/>
              </a:solidFill>
              <a:latin typeface="ＭＳ Ｐゴシック" panose="020B0600070205080204" charset="-128"/>
              <a:ea typeface="+mn-ea"/>
            </a:rPr>
            <a:t>1,399</a:t>
          </a: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819            524         163</a:t>
          </a:r>
        </a:p>
        <a:p>
          <a:pPr algn="l" rtl="0">
            <a:lnSpc>
              <a:spcPts val="1000"/>
            </a:lnSpc>
            <a:defRPr sz="1000"/>
          </a:pPr>
          <a:r>
            <a:rPr lang="ja-JP" altLang="en-US" sz="900" b="0" i="0" u="none" strike="noStrike" baseline="0">
              <a:solidFill>
                <a:sysClr val="windowText" lastClr="000000"/>
              </a:solidFill>
              <a:latin typeface="ＭＳ Ｐゴシック" panose="020B0600070205080204" charset="-128"/>
              <a:ea typeface="+mn-ea"/>
            </a:rPr>
            <a:t>　栄養教諭　           </a:t>
          </a:r>
          <a:r>
            <a:rPr lang="en-US" altLang="ja-JP" sz="900" b="0" i="0" u="none" strike="noStrike" baseline="0">
              <a:solidFill>
                <a:sysClr val="windowText" lastClr="000000"/>
              </a:solidFill>
              <a:latin typeface="ＭＳ Ｐゴシック" panose="020B0600070205080204" charset="-128"/>
              <a:ea typeface="+mn-ea"/>
            </a:rPr>
            <a:t>424          </a:t>
          </a: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62                             39</a:t>
          </a:r>
        </a:p>
        <a:p>
          <a:pPr algn="l" rtl="0">
            <a:lnSpc>
              <a:spcPts val="1000"/>
            </a:lnSpc>
            <a:defRPr sz="1000"/>
          </a:pPr>
          <a:r>
            <a:rPr lang="ja-JP" altLang="en-US" sz="900" b="0" i="0" u="none" strike="noStrike" baseline="0">
              <a:solidFill>
                <a:sysClr val="windowText" lastClr="000000"/>
              </a:solidFill>
              <a:latin typeface="ＭＳ Ｐゴシック" panose="020B0600070205080204" charset="-128"/>
              <a:ea typeface="+mn-ea"/>
            </a:rPr>
            <a:t>　実習助手　　　　　　　　       　     　　  　</a:t>
          </a:r>
          <a:r>
            <a:rPr lang="en-US" altLang="ja-JP" sz="900" b="0" i="0" u="none" strike="noStrike" baseline="0">
              <a:solidFill>
                <a:sysClr val="windowText" lastClr="000000"/>
              </a:solidFill>
              <a:latin typeface="ＭＳ Ｐゴシック" panose="020B0600070205080204" charset="-128"/>
              <a:ea typeface="+mn-ea"/>
            </a:rPr>
            <a:t>446           69</a:t>
          </a: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mn-ea"/>
            </a:rPr>
            <a:t>　寄宿舎指導員　　　　　　　　　　　　　　　  　      　</a:t>
          </a:r>
          <a:r>
            <a:rPr lang="en-US" altLang="ja-JP" sz="900" b="0" i="0" u="none" strike="noStrike" baseline="0">
              <a:solidFill>
                <a:sysClr val="windowText" lastClr="000000"/>
              </a:solidFill>
              <a:latin typeface="ＭＳ Ｐゴシック" panose="020B0600070205080204" charset="-128"/>
              <a:ea typeface="+mn-ea"/>
            </a:rPr>
            <a:t>48</a:t>
          </a:r>
        </a:p>
        <a:p>
          <a:pPr algn="l" rtl="0">
            <a:lnSpc>
              <a:spcPts val="1000"/>
            </a:lnSpc>
            <a:defRPr sz="1000"/>
          </a:pPr>
          <a:r>
            <a:rPr lang="en-US" altLang="ja-JP" sz="900" b="0" i="0" u="none" strike="noStrike" baseline="0">
              <a:solidFill>
                <a:sysClr val="windowText" lastClr="000000"/>
              </a:solidFill>
              <a:latin typeface="ＭＳ Ｐゴシック" panose="020B0600070205080204" charset="-128"/>
              <a:ea typeface="+mn-ea"/>
            </a:rPr>
            <a:t>  </a:t>
          </a:r>
          <a:r>
            <a:rPr lang="ja-JP" altLang="en-US" sz="900" b="0" i="0" u="none" strike="noStrike" baseline="0">
              <a:solidFill>
                <a:sysClr val="windowText" lastClr="000000"/>
              </a:solidFill>
              <a:latin typeface="ＭＳ Ｐゴシック" panose="020B0600070205080204" charset="-128"/>
              <a:ea typeface="+mn-ea"/>
            </a:rPr>
            <a:t>その他　　　　　　　　　　　　                    </a:t>
          </a:r>
          <a:r>
            <a:rPr lang="en-US" altLang="ja-JP" sz="900" b="0" i="0" u="none" strike="noStrike" baseline="0">
              <a:solidFill>
                <a:sysClr val="windowText" lastClr="000000"/>
              </a:solidFill>
              <a:latin typeface="ＭＳ Ｐゴシック" panose="020B0600070205080204" charset="-128"/>
              <a:ea typeface="+mn-ea"/>
            </a:rPr>
            <a:t>264          96</a:t>
          </a:r>
        </a:p>
        <a:p>
          <a:pPr algn="l" rtl="0">
            <a:lnSpc>
              <a:spcPts val="900"/>
            </a:lnSpc>
            <a:defRPr sz="1000"/>
          </a:pP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27,268</a:t>
          </a: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16,249        9,956</a:t>
          </a: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5,336</a:t>
          </a:r>
        </a:p>
      </xdr:txBody>
    </xdr:sp>
    <xdr:clientData/>
  </xdr:twoCellAnchor>
  <xdr:twoCellAnchor>
    <xdr:from>
      <xdr:col>1</xdr:col>
      <xdr:colOff>876300</xdr:colOff>
      <xdr:row>468</xdr:row>
      <xdr:rowOff>198905</xdr:rowOff>
    </xdr:from>
    <xdr:to>
      <xdr:col>5</xdr:col>
      <xdr:colOff>2352675</xdr:colOff>
      <xdr:row>473</xdr:row>
      <xdr:rowOff>171450</xdr:rowOff>
    </xdr:to>
    <xdr:sp macro="" textlink="">
      <xdr:nvSpPr>
        <xdr:cNvPr id="75" name="AutoShape 243">
          <a:extLst>
            <a:ext uri="{FF2B5EF4-FFF2-40B4-BE49-F238E27FC236}">
              <a16:creationId xmlns:a16="http://schemas.microsoft.com/office/drawing/2014/main" id="{00000000-0008-0000-0300-00004B000000}"/>
            </a:ext>
          </a:extLst>
        </xdr:cNvPr>
        <xdr:cNvSpPr>
          <a:spLocks noChangeArrowheads="1"/>
        </xdr:cNvSpPr>
      </xdr:nvSpPr>
      <xdr:spPr>
        <a:xfrm>
          <a:off x="1562100" y="108326705"/>
          <a:ext cx="4962525" cy="1115545"/>
        </a:xfrm>
        <a:prstGeom prst="wedgeRectCallout">
          <a:avLst>
            <a:gd name="adj1" fmla="val 18437"/>
            <a:gd name="adj2" fmla="val -79808"/>
          </a:avLst>
        </a:prstGeom>
        <a:solidFill>
          <a:srgbClr val="FFFF99"/>
        </a:solidFill>
        <a:ln w="9525">
          <a:solidFill>
            <a:srgbClr val="000000"/>
          </a:solidFill>
          <a:miter lim="800000"/>
        </a:ln>
      </xdr:spPr>
      <xdr:txBody>
        <a:bodyPr vertOverflow="clip" wrap="square" lIns="27432" tIns="18288" rIns="0" bIns="0" anchor="ctr" upright="1"/>
        <a:lstStyle/>
        <a:p>
          <a:pPr algn="l" rtl="0">
            <a:lnSpc>
              <a:spcPts val="1100"/>
            </a:lnSpc>
            <a:defRPr sz="1000"/>
          </a:pPr>
          <a:r>
            <a:rPr lang="ja-JP" altLang="en-US">
              <a:solidFill>
                <a:sysClr val="windowText" lastClr="000000"/>
              </a:solidFill>
            </a:rPr>
            <a:t>（</a:t>
          </a:r>
          <a:r>
            <a:rPr lang="en-US" altLang="ja-JP">
              <a:solidFill>
                <a:sysClr val="windowText" lastClr="000000"/>
              </a:solidFill>
            </a:rPr>
            <a:t>R4</a:t>
          </a:r>
          <a:r>
            <a:rPr lang="ja-JP" altLang="en-US">
              <a:solidFill>
                <a:sysClr val="windowText" lastClr="000000"/>
              </a:solidFill>
            </a:rPr>
            <a:t>）部活動指導員</a:t>
          </a:r>
          <a:endParaRPr lang="en-US" altLang="ja-JP">
            <a:solidFill>
              <a:sysClr val="windowText" lastClr="000000"/>
            </a:solidFill>
          </a:endParaRPr>
        </a:p>
        <a:p>
          <a:pPr algn="l" rtl="0">
            <a:lnSpc>
              <a:spcPts val="1100"/>
            </a:lnSpc>
            <a:defRPr sz="1000"/>
          </a:pPr>
          <a:r>
            <a:rPr lang="ja-JP" altLang="en-US">
              <a:solidFill>
                <a:sysClr val="windowText" lastClr="000000"/>
              </a:solidFill>
            </a:rPr>
            <a:t>府</a:t>
          </a:r>
          <a:r>
            <a:rPr lang="en-US" altLang="ja-JP">
              <a:solidFill>
                <a:sysClr val="windowText" lastClr="000000"/>
              </a:solidFill>
            </a:rPr>
            <a:t>36,134</a:t>
          </a:r>
          <a:r>
            <a:rPr lang="ja-JP" altLang="en-US">
              <a:solidFill>
                <a:sysClr val="windowText" lastClr="000000"/>
              </a:solidFill>
            </a:rPr>
            <a:t>千円（</a:t>
          </a:r>
          <a:r>
            <a:rPr lang="en-US" altLang="ja-JP">
              <a:solidFill>
                <a:sysClr val="windowText" lastClr="000000"/>
              </a:solidFill>
            </a:rPr>
            <a:t>38</a:t>
          </a:r>
          <a:r>
            <a:rPr lang="ja-JP" altLang="en-US">
              <a:solidFill>
                <a:sysClr val="windowText" lastClr="000000"/>
              </a:solidFill>
            </a:rPr>
            <a:t>名）</a:t>
          </a:r>
          <a:br>
            <a:rPr lang="en-US" altLang="ja-JP">
              <a:solidFill>
                <a:sysClr val="windowText" lastClr="000000"/>
              </a:solidFill>
            </a:rPr>
          </a:br>
          <a:r>
            <a:rPr lang="ja-JP" altLang="en-US">
              <a:solidFill>
                <a:sysClr val="windowText" lastClr="000000"/>
              </a:solidFill>
            </a:rPr>
            <a:t>市町村</a:t>
          </a:r>
          <a:r>
            <a:rPr lang="en-US" altLang="ja-JP">
              <a:solidFill>
                <a:sysClr val="windowText" lastClr="000000"/>
              </a:solidFill>
            </a:rPr>
            <a:t>38,897</a:t>
          </a:r>
          <a:r>
            <a:rPr lang="ja-JP" altLang="en-US">
              <a:solidFill>
                <a:sysClr val="windowText" lastClr="000000"/>
              </a:solidFill>
            </a:rPr>
            <a:t>千円（</a:t>
          </a:r>
          <a:r>
            <a:rPr lang="en-US" altLang="ja-JP">
              <a:solidFill>
                <a:sysClr val="windowText" lastClr="000000"/>
              </a:solidFill>
            </a:rPr>
            <a:t>54</a:t>
          </a:r>
          <a:r>
            <a:rPr lang="ja-JP" altLang="en-US">
              <a:solidFill>
                <a:sysClr val="windowText" lastClr="000000"/>
              </a:solidFill>
            </a:rPr>
            <a:t>名）</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  国・府・市町村　各１／３</a:t>
          </a:r>
          <a:endPar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lang="ja-JP" altLang="ja-JP" sz="1000">
              <a:solidFill>
                <a:sysClr val="windowText" lastClr="000000"/>
              </a:solidFill>
              <a:effectLst/>
              <a:latin typeface="+mn-lt"/>
              <a:ea typeface="+mn-ea"/>
              <a:cs typeface="+mn-cs"/>
            </a:rPr>
            <a:t>（</a:t>
          </a:r>
          <a:r>
            <a:rPr lang="en-US" altLang="ja-JP" sz="1000">
              <a:solidFill>
                <a:sysClr val="windowText" lastClr="000000"/>
              </a:solidFill>
              <a:effectLst/>
              <a:latin typeface="+mn-lt"/>
              <a:ea typeface="+mn-ea"/>
              <a:cs typeface="+mn-cs"/>
            </a:rPr>
            <a:t>R5</a:t>
          </a:r>
          <a:r>
            <a:rPr lang="ja-JP" altLang="ja-JP" sz="1000">
              <a:solidFill>
                <a:sysClr val="windowText" lastClr="000000"/>
              </a:solidFill>
              <a:effectLst/>
              <a:latin typeface="+mn-lt"/>
              <a:ea typeface="+mn-ea"/>
              <a:cs typeface="+mn-cs"/>
            </a:rPr>
            <a:t>）</a:t>
          </a:r>
          <a:r>
            <a:rPr lang="ja-JP" altLang="en-US" sz="1000">
              <a:solidFill>
                <a:sysClr val="windowText" lastClr="000000"/>
              </a:solidFill>
              <a:effectLst/>
              <a:latin typeface="+mn-lt"/>
              <a:ea typeface="+mn-ea"/>
              <a:cs typeface="+mn-cs"/>
            </a:rPr>
            <a:t>部活動指導員</a:t>
          </a:r>
          <a:r>
            <a:rPr lang="en-US" altLang="ja-JP" sz="1000">
              <a:solidFill>
                <a:sysClr val="windowText" lastClr="000000"/>
              </a:solidFill>
              <a:effectLst/>
              <a:latin typeface="+mn-lt"/>
              <a:ea typeface="+mn-ea"/>
              <a:cs typeface="+mn-cs"/>
            </a:rPr>
            <a:t>+</a:t>
          </a:r>
          <a:r>
            <a:rPr lang="ja-JP" altLang="en-US" sz="1000">
              <a:solidFill>
                <a:sysClr val="windowText" lastClr="000000"/>
              </a:solidFill>
              <a:effectLst/>
              <a:latin typeface="+mn-lt"/>
              <a:ea typeface="+mn-ea"/>
              <a:cs typeface="+mn-cs"/>
            </a:rPr>
            <a:t>外部指導者</a:t>
          </a:r>
          <a:endParaRPr lang="en-US" altLang="ja-JP" sz="1000">
            <a:solidFill>
              <a:sysClr val="windowText" lastClr="000000"/>
            </a:solidFill>
            <a:effectLst/>
            <a:latin typeface="+mn-lt"/>
            <a:ea typeface="+mn-ea"/>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lang="ja-JP" altLang="en-US" sz="1000">
              <a:solidFill>
                <a:sysClr val="windowText" lastClr="000000"/>
              </a:solidFill>
              <a:effectLst/>
              <a:latin typeface="+mn-lt"/>
              <a:ea typeface="+mn-ea"/>
              <a:cs typeface="+mn-cs"/>
            </a:rPr>
            <a:t>大阪モデル：</a:t>
          </a:r>
          <a:r>
            <a:rPr kumimoji="1" lang="en-US" altLang="ja-JP" sz="1000" b="0" i="0" baseline="0">
              <a:solidFill>
                <a:sysClr val="windowText" lastClr="000000"/>
              </a:solidFill>
              <a:effectLst/>
              <a:latin typeface="+mn-lt"/>
              <a:ea typeface="+mn-ea"/>
              <a:cs typeface="+mn-cs"/>
            </a:rPr>
            <a:t>148,307</a:t>
          </a:r>
          <a:r>
            <a:rPr kumimoji="1" lang="ja-JP" altLang="ja-JP" sz="1000" b="0" i="0" baseline="0">
              <a:solidFill>
                <a:sysClr val="windowText" lastClr="000000"/>
              </a:solidFill>
              <a:effectLst/>
              <a:latin typeface="+mn-lt"/>
              <a:ea typeface="+mn-ea"/>
              <a:cs typeface="+mn-cs"/>
            </a:rPr>
            <a:t>千円</a:t>
          </a:r>
          <a:endParaRPr lang="en-US" altLang="ja-JP" sz="1000">
            <a:solidFill>
              <a:sysClr val="windowText" lastClr="000000"/>
            </a:solidFill>
            <a:effectLst/>
            <a:latin typeface="+mn-lt"/>
            <a:ea typeface="+mn-ea"/>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lang="ja-JP" altLang="en-US" sz="900">
              <a:solidFill>
                <a:sysClr val="windowText" lastClr="000000"/>
              </a:solidFill>
              <a:effectLst/>
            </a:rPr>
            <a:t>既存分：</a:t>
          </a:r>
          <a:r>
            <a:rPr kumimoji="1" lang="en-US" altLang="ja-JP" sz="1000" b="0" i="0" baseline="0">
              <a:solidFill>
                <a:sysClr val="windowText" lastClr="000000"/>
              </a:solidFill>
              <a:effectLst/>
              <a:latin typeface="+mn-lt"/>
              <a:ea typeface="+mn-ea"/>
              <a:cs typeface="+mn-cs"/>
            </a:rPr>
            <a:t>75,054</a:t>
          </a:r>
          <a:r>
            <a:rPr kumimoji="1" lang="ja-JP" altLang="ja-JP" sz="1000" b="0" i="0" baseline="0">
              <a:solidFill>
                <a:sysClr val="windowText" lastClr="000000"/>
              </a:solidFill>
              <a:effectLst/>
              <a:latin typeface="+mn-lt"/>
              <a:ea typeface="+mn-ea"/>
              <a:cs typeface="+mn-cs"/>
            </a:rPr>
            <a:t>千円</a:t>
          </a:r>
          <a:endParaRPr kumimoji="1" lang="en-US" altLang="ja-JP" sz="1000" b="0" i="0" baseline="0">
            <a:solidFill>
              <a:sysClr val="windowText" lastClr="000000"/>
            </a:solidFill>
            <a:effectLst/>
            <a:latin typeface="+mn-lt"/>
            <a:ea typeface="+mn-ea"/>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1" lang="ja-JP" altLang="en-US" sz="1000" b="0" i="0" baseline="0">
              <a:solidFill>
                <a:sysClr val="windowText" lastClr="000000"/>
              </a:solidFill>
              <a:effectLst/>
              <a:latin typeface="+mn-lt"/>
              <a:ea typeface="+mn-ea"/>
              <a:cs typeface="+mn-cs"/>
            </a:rPr>
            <a:t>（中学校の部活動指導員は「持続可能な運動部活動体制整備事業費」へ移行）</a:t>
          </a:r>
          <a:endParaRPr kumimoji="1" lang="en-US" altLang="ja-JP" sz="1000" b="0" i="0" baseline="0">
            <a:solidFill>
              <a:sysClr val="windowText" lastClr="000000"/>
            </a:solidFill>
            <a:effectLst/>
            <a:latin typeface="+mn-lt"/>
            <a:ea typeface="+mn-ea"/>
            <a:cs typeface="+mn-cs"/>
          </a:endParaRPr>
        </a:p>
      </xdr:txBody>
    </xdr:sp>
    <xdr:clientData/>
  </xdr:twoCellAnchor>
  <xdr:twoCellAnchor>
    <xdr:from>
      <xdr:col>5</xdr:col>
      <xdr:colOff>246528</xdr:colOff>
      <xdr:row>672</xdr:row>
      <xdr:rowOff>67235</xdr:rowOff>
    </xdr:from>
    <xdr:to>
      <xdr:col>5</xdr:col>
      <xdr:colOff>5067300</xdr:colOff>
      <xdr:row>675</xdr:row>
      <xdr:rowOff>0</xdr:rowOff>
    </xdr:to>
    <xdr:sp macro="" textlink="">
      <xdr:nvSpPr>
        <xdr:cNvPr id="76" name="AutoShape 324">
          <a:extLst>
            <a:ext uri="{FF2B5EF4-FFF2-40B4-BE49-F238E27FC236}">
              <a16:creationId xmlns:a16="http://schemas.microsoft.com/office/drawing/2014/main" id="{00000000-0008-0000-0300-00004C000000}"/>
            </a:ext>
          </a:extLst>
        </xdr:cNvPr>
        <xdr:cNvSpPr>
          <a:spLocks noChangeArrowheads="1"/>
        </xdr:cNvSpPr>
      </xdr:nvSpPr>
      <xdr:spPr>
        <a:xfrm>
          <a:off x="4418478" y="154972310"/>
          <a:ext cx="4820772" cy="618565"/>
        </a:xfrm>
        <a:prstGeom prst="wedgeRectCallout">
          <a:avLst>
            <a:gd name="adj1" fmla="val -6709"/>
            <a:gd name="adj2" fmla="val -73825"/>
          </a:avLst>
        </a:prstGeom>
        <a:solidFill>
          <a:srgbClr val="FFFF99"/>
        </a:solidFill>
        <a:ln w="9525">
          <a:solidFill>
            <a:srgbClr val="000000"/>
          </a:solidFill>
          <a:miter lim="800000"/>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mn-ea"/>
            </a:rPr>
            <a:t>委託バス（対前年度比）</a:t>
          </a:r>
          <a:endPar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mn-ea"/>
          </a:endParaRPr>
        </a:p>
        <a:p>
          <a:pPr marL="0" marR="0" lvl="0" indent="0" algn="l" defTabSz="914400" rtl="0" eaLnBrk="1" fontAlgn="auto" latinLnBrk="0" hangingPunct="1">
            <a:lnSpc>
              <a:spcPct val="100000"/>
            </a:lnSpc>
            <a:spcBef>
              <a:spcPts val="0"/>
            </a:spcBef>
            <a:spcAft>
              <a:spcPts val="0"/>
            </a:spcAft>
            <a:buClrTx/>
            <a:buSzTx/>
            <a:buFontTx/>
            <a:buNone/>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mn-ea"/>
            </a:rPr>
            <a:t>　府立２６２台（＋２）＋旧市立８０（＋２）＋直営バス：１台＝３４３台（＋４）</a:t>
          </a:r>
        </a:p>
        <a:p>
          <a:pPr marL="0" marR="0" lvl="0" indent="0" algn="l" defTabSz="914400" rtl="0" eaLnBrk="1" fontAlgn="auto" latinLnBrk="0" hangingPunct="1">
            <a:lnSpc>
              <a:spcPct val="100000"/>
            </a:lnSpc>
            <a:spcBef>
              <a:spcPts val="0"/>
            </a:spcBef>
            <a:spcAft>
              <a:spcPts val="0"/>
            </a:spcAft>
            <a:buClrTx/>
            <a:buSzTx/>
            <a:buFontTx/>
            <a:buNone/>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　スクールバス運行費　</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3,072,198</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＋学校維持管理費（直営バスリース）</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2,997</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2</xdr:col>
      <xdr:colOff>0</xdr:colOff>
      <xdr:row>655</xdr:row>
      <xdr:rowOff>218516</xdr:rowOff>
    </xdr:from>
    <xdr:to>
      <xdr:col>2</xdr:col>
      <xdr:colOff>0</xdr:colOff>
      <xdr:row>655</xdr:row>
      <xdr:rowOff>218516</xdr:rowOff>
    </xdr:to>
    <xdr:sp macro="" textlink="">
      <xdr:nvSpPr>
        <xdr:cNvPr id="77" name="AutoShape 259">
          <a:extLst>
            <a:ext uri="{FF2B5EF4-FFF2-40B4-BE49-F238E27FC236}">
              <a16:creationId xmlns:a16="http://schemas.microsoft.com/office/drawing/2014/main" id="{00000000-0008-0000-0300-00004D000000}"/>
            </a:ext>
          </a:extLst>
        </xdr:cNvPr>
        <xdr:cNvSpPr>
          <a:spLocks noChangeArrowheads="1"/>
        </xdr:cNvSpPr>
      </xdr:nvSpPr>
      <xdr:spPr>
        <a:xfrm>
          <a:off x="2752725" y="151237391"/>
          <a:ext cx="0" cy="0"/>
        </a:xfrm>
        <a:prstGeom prst="wedgeRectCallout">
          <a:avLst>
            <a:gd name="adj1" fmla="val 20296"/>
            <a:gd name="adj2" fmla="val -83333"/>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専門学科・各学科の専門性を活かした設備導入</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芸能文化科</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1</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校、音楽</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1</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、総合学科</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10〕</a:t>
          </a:r>
        </a:p>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特色づくりを積極的に推進する学校を集中的に支援</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１０校程度</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p>
      </xdr:txBody>
    </xdr:sp>
    <xdr:clientData/>
  </xdr:twoCellAnchor>
  <xdr:twoCellAnchor>
    <xdr:from>
      <xdr:col>2</xdr:col>
      <xdr:colOff>0</xdr:colOff>
      <xdr:row>655</xdr:row>
      <xdr:rowOff>218516</xdr:rowOff>
    </xdr:from>
    <xdr:to>
      <xdr:col>2</xdr:col>
      <xdr:colOff>0</xdr:colOff>
      <xdr:row>655</xdr:row>
      <xdr:rowOff>218516</xdr:rowOff>
    </xdr:to>
    <xdr:sp macro="" textlink="">
      <xdr:nvSpPr>
        <xdr:cNvPr id="78" name="AutoShape 259">
          <a:extLst>
            <a:ext uri="{FF2B5EF4-FFF2-40B4-BE49-F238E27FC236}">
              <a16:creationId xmlns:a16="http://schemas.microsoft.com/office/drawing/2014/main" id="{00000000-0008-0000-0300-00004E000000}"/>
            </a:ext>
          </a:extLst>
        </xdr:cNvPr>
        <xdr:cNvSpPr>
          <a:spLocks noChangeArrowheads="1"/>
        </xdr:cNvSpPr>
      </xdr:nvSpPr>
      <xdr:spPr>
        <a:xfrm>
          <a:off x="2752725" y="151237391"/>
          <a:ext cx="0" cy="0"/>
        </a:xfrm>
        <a:prstGeom prst="wedgeRectCallout">
          <a:avLst>
            <a:gd name="adj1" fmla="val 20296"/>
            <a:gd name="adj2" fmla="val -83333"/>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専門学科・各学科の専門性を活かした設備導入</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芸能文化科</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1</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校、音楽</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1</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、総合学科</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10〕</a:t>
          </a:r>
        </a:p>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特色づくりを積極的に推進する学校を集中的に支援</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１０校程度</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p>
      </xdr:txBody>
    </xdr:sp>
    <xdr:clientData/>
  </xdr:twoCellAnchor>
  <xdr:twoCellAnchor>
    <xdr:from>
      <xdr:col>2</xdr:col>
      <xdr:colOff>0</xdr:colOff>
      <xdr:row>655</xdr:row>
      <xdr:rowOff>218516</xdr:rowOff>
    </xdr:from>
    <xdr:to>
      <xdr:col>2</xdr:col>
      <xdr:colOff>0</xdr:colOff>
      <xdr:row>655</xdr:row>
      <xdr:rowOff>218516</xdr:rowOff>
    </xdr:to>
    <xdr:sp macro="" textlink="">
      <xdr:nvSpPr>
        <xdr:cNvPr id="79" name="AutoShape 259">
          <a:extLst>
            <a:ext uri="{FF2B5EF4-FFF2-40B4-BE49-F238E27FC236}">
              <a16:creationId xmlns:a16="http://schemas.microsoft.com/office/drawing/2014/main" id="{00000000-0008-0000-0300-00004F000000}"/>
            </a:ext>
          </a:extLst>
        </xdr:cNvPr>
        <xdr:cNvSpPr>
          <a:spLocks noChangeArrowheads="1"/>
        </xdr:cNvSpPr>
      </xdr:nvSpPr>
      <xdr:spPr>
        <a:xfrm>
          <a:off x="2752725" y="151237391"/>
          <a:ext cx="0" cy="0"/>
        </a:xfrm>
        <a:prstGeom prst="wedgeRectCallout">
          <a:avLst>
            <a:gd name="adj1" fmla="val 20296"/>
            <a:gd name="adj2" fmla="val -83333"/>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専門学科・各学科の専門性を活かした設備導入</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芸能文化科</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1</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校、音楽</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1</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、総合学科</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10〕</a:t>
          </a:r>
        </a:p>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特色づくりを積極的に推進する学校を集中的に支援</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１０校程度</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p>
      </xdr:txBody>
    </xdr:sp>
    <xdr:clientData/>
  </xdr:twoCellAnchor>
  <xdr:twoCellAnchor>
    <xdr:from>
      <xdr:col>2</xdr:col>
      <xdr:colOff>0</xdr:colOff>
      <xdr:row>655</xdr:row>
      <xdr:rowOff>218516</xdr:rowOff>
    </xdr:from>
    <xdr:to>
      <xdr:col>2</xdr:col>
      <xdr:colOff>0</xdr:colOff>
      <xdr:row>655</xdr:row>
      <xdr:rowOff>218516</xdr:rowOff>
    </xdr:to>
    <xdr:sp macro="" textlink="">
      <xdr:nvSpPr>
        <xdr:cNvPr id="80" name="AutoShape 259">
          <a:extLst>
            <a:ext uri="{FF2B5EF4-FFF2-40B4-BE49-F238E27FC236}">
              <a16:creationId xmlns:a16="http://schemas.microsoft.com/office/drawing/2014/main" id="{00000000-0008-0000-0300-000050000000}"/>
            </a:ext>
          </a:extLst>
        </xdr:cNvPr>
        <xdr:cNvSpPr>
          <a:spLocks noChangeArrowheads="1"/>
        </xdr:cNvSpPr>
      </xdr:nvSpPr>
      <xdr:spPr>
        <a:xfrm>
          <a:off x="2752725" y="151237391"/>
          <a:ext cx="0" cy="0"/>
        </a:xfrm>
        <a:prstGeom prst="wedgeRectCallout">
          <a:avLst>
            <a:gd name="adj1" fmla="val 20296"/>
            <a:gd name="adj2" fmla="val -83333"/>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専門学科・各学科の専門性を活かした設備導入</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芸能文化科</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1</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校、音楽</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1</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、総合学科</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10〕</a:t>
          </a:r>
        </a:p>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特色づくりを積極的に推進する学校を集中的に支援</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１０校程度</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p>
      </xdr:txBody>
    </xdr:sp>
    <xdr:clientData/>
  </xdr:twoCellAnchor>
  <xdr:twoCellAnchor>
    <xdr:from>
      <xdr:col>2</xdr:col>
      <xdr:colOff>0</xdr:colOff>
      <xdr:row>655</xdr:row>
      <xdr:rowOff>218516</xdr:rowOff>
    </xdr:from>
    <xdr:to>
      <xdr:col>2</xdr:col>
      <xdr:colOff>0</xdr:colOff>
      <xdr:row>655</xdr:row>
      <xdr:rowOff>218516</xdr:rowOff>
    </xdr:to>
    <xdr:sp macro="" textlink="">
      <xdr:nvSpPr>
        <xdr:cNvPr id="81" name="AutoShape 259">
          <a:extLst>
            <a:ext uri="{FF2B5EF4-FFF2-40B4-BE49-F238E27FC236}">
              <a16:creationId xmlns:a16="http://schemas.microsoft.com/office/drawing/2014/main" id="{00000000-0008-0000-0300-000051000000}"/>
            </a:ext>
          </a:extLst>
        </xdr:cNvPr>
        <xdr:cNvSpPr>
          <a:spLocks noChangeArrowheads="1"/>
        </xdr:cNvSpPr>
      </xdr:nvSpPr>
      <xdr:spPr>
        <a:xfrm>
          <a:off x="2752725" y="151237391"/>
          <a:ext cx="0" cy="0"/>
        </a:xfrm>
        <a:prstGeom prst="wedgeRectCallout">
          <a:avLst>
            <a:gd name="adj1" fmla="val 20296"/>
            <a:gd name="adj2" fmla="val -83333"/>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専門学科・各学科の専門性を活かした設備導入</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芸能文化科</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1</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校、音楽</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1</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、総合学科</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10〕</a:t>
          </a:r>
        </a:p>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特色づくりを積極的に推進する学校を集中的に支援</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１０校程度</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p>
      </xdr:txBody>
    </xdr:sp>
    <xdr:clientData/>
  </xdr:twoCellAnchor>
  <xdr:twoCellAnchor>
    <xdr:from>
      <xdr:col>0</xdr:col>
      <xdr:colOff>84667</xdr:colOff>
      <xdr:row>569</xdr:row>
      <xdr:rowOff>201705</xdr:rowOff>
    </xdr:from>
    <xdr:to>
      <xdr:col>4</xdr:col>
      <xdr:colOff>56030</xdr:colOff>
      <xdr:row>585</xdr:row>
      <xdr:rowOff>124732</xdr:rowOff>
    </xdr:to>
    <xdr:sp macro="" textlink="">
      <xdr:nvSpPr>
        <xdr:cNvPr id="82" name="AutoShape 236">
          <a:extLst>
            <a:ext uri="{FF2B5EF4-FFF2-40B4-BE49-F238E27FC236}">
              <a16:creationId xmlns:a16="http://schemas.microsoft.com/office/drawing/2014/main" id="{00000000-0008-0000-0300-000052000000}"/>
            </a:ext>
          </a:extLst>
        </xdr:cNvPr>
        <xdr:cNvSpPr>
          <a:spLocks noChangeArrowheads="1"/>
        </xdr:cNvSpPr>
      </xdr:nvSpPr>
      <xdr:spPr>
        <a:xfrm>
          <a:off x="84667" y="131446680"/>
          <a:ext cx="4038538" cy="3580627"/>
        </a:xfrm>
        <a:prstGeom prst="wedgeRectCallout">
          <a:avLst>
            <a:gd name="adj1" fmla="val 55234"/>
            <a:gd name="adj2" fmla="val -30104"/>
          </a:avLst>
        </a:prstGeom>
        <a:solidFill>
          <a:srgbClr val="FFFF99"/>
        </a:solidFill>
        <a:ln w="9525">
          <a:solidFill>
            <a:srgbClr val="000000"/>
          </a:solidFill>
          <a:miter lim="800000"/>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defRPr sz="1000"/>
          </a:pPr>
          <a:endPar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endParaRPr>
        </a:p>
        <a:p>
          <a:pPr marL="0" marR="0" lvl="0" indent="0" algn="l" defTabSz="914400" rtl="0" eaLnBrk="1" fontAlgn="auto" latinLnBrk="0" hangingPunct="1">
            <a:lnSpc>
              <a:spcPct val="100000"/>
            </a:lnSpc>
            <a:spcBef>
              <a:spcPts val="0"/>
            </a:spcBef>
            <a:spcAft>
              <a:spcPts val="0"/>
            </a:spcAft>
            <a:buClrTx/>
            <a:buSzTx/>
            <a:buFontTx/>
            <a:buNone/>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　≪職種別条例定数≫　　</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部長内示ベース</a:t>
          </a:r>
          <a:endPar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endParaRPr>
        </a:p>
      </xdr:txBody>
    </xdr:sp>
    <xdr:clientData/>
  </xdr:twoCellAnchor>
  <xdr:twoCellAnchor editAs="oneCell">
    <xdr:from>
      <xdr:col>0</xdr:col>
      <xdr:colOff>161926</xdr:colOff>
      <xdr:row>571</xdr:row>
      <xdr:rowOff>76199</xdr:rowOff>
    </xdr:from>
    <xdr:to>
      <xdr:col>3</xdr:col>
      <xdr:colOff>1143001</xdr:colOff>
      <xdr:row>585</xdr:row>
      <xdr:rowOff>47624</xdr:rowOff>
    </xdr:to>
    <xdr:pic>
      <xdr:nvPicPr>
        <xdr:cNvPr id="83" name="図 82">
          <a:extLst>
            <a:ext uri="{FF2B5EF4-FFF2-40B4-BE49-F238E27FC236}">
              <a16:creationId xmlns:a16="http://schemas.microsoft.com/office/drawing/2014/main" id="{00000000-0008-0000-0300-000053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61926" y="131778374"/>
          <a:ext cx="3829050" cy="3171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323850</xdr:colOff>
      <xdr:row>709</xdr:row>
      <xdr:rowOff>180975</xdr:rowOff>
    </xdr:from>
    <xdr:to>
      <xdr:col>17</xdr:col>
      <xdr:colOff>180975</xdr:colOff>
      <xdr:row>714</xdr:row>
      <xdr:rowOff>6350</xdr:rowOff>
    </xdr:to>
    <xdr:sp macro="" textlink="">
      <xdr:nvSpPr>
        <xdr:cNvPr id="84" name="AutoShape 281">
          <a:extLst>
            <a:ext uri="{FF2B5EF4-FFF2-40B4-BE49-F238E27FC236}">
              <a16:creationId xmlns:a16="http://schemas.microsoft.com/office/drawing/2014/main" id="{00000000-0008-0000-0300-000054000000}"/>
            </a:ext>
          </a:extLst>
        </xdr:cNvPr>
        <xdr:cNvSpPr>
          <a:spLocks noChangeArrowheads="1"/>
        </xdr:cNvSpPr>
      </xdr:nvSpPr>
      <xdr:spPr>
        <a:xfrm>
          <a:off x="9782175" y="163525200"/>
          <a:ext cx="8201025" cy="968375"/>
        </a:xfrm>
        <a:prstGeom prst="wedgeRectCallout">
          <a:avLst>
            <a:gd name="adj1" fmla="val 8283"/>
            <a:gd name="adj2" fmla="val -20065"/>
          </a:avLst>
        </a:prstGeom>
        <a:noFill/>
        <a:ln w="9525">
          <a:solidFill>
            <a:srgbClr val="000000"/>
          </a:solidFill>
          <a:miter lim="800000"/>
        </a:ln>
      </xdr:spPr>
      <xdr:txBody>
        <a:bodyPr vertOverflow="clip" wrap="square" lIns="27432" tIns="18288" rIns="0" bIns="18288" anchor="ctr" upright="1"/>
        <a:lstStyle>
          <a:defPPr>
            <a:defRPr lang="ja-JP"/>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marL="0" marR="0" lvl="0" indent="0" algn="l" defTabSz="914400" rtl="0" eaLnBrk="1" fontAlgn="auto" latinLnBrk="0" hangingPunct="1">
            <a:lnSpc>
              <a:spcPts val="7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R5</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年度予算　　　　　　　　　　　　　　　　　　　　　　             </a:t>
          </a:r>
        </a:p>
        <a:p>
          <a:pPr marL="0" marR="0" lvl="0" indent="0" algn="l" defTabSz="914400" rtl="0" eaLnBrk="1" fontAlgn="auto" latinLnBrk="0" hangingPunct="1">
            <a:lnSpc>
              <a:spcPts val="7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　</a:t>
          </a:r>
        </a:p>
        <a:p>
          <a:pPr marL="0" marR="0" lvl="0" indent="0" algn="l" defTabSz="914400" rtl="0" eaLnBrk="1" fontAlgn="auto" latinLnBrk="0" hangingPunct="1">
            <a:lnSpc>
              <a:spcPts val="7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高校  　昇降機安全対策費　　　　　　　　　　      </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20,000</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千円　　　　寝屋川高等学校改築事業費　　　　　　 </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140,294</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千円　　　内部改修工事費　　 　</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27,000</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千円</a:t>
          </a:r>
          <a:endPar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endParaRPr>
        </a:p>
        <a:p>
          <a:pPr marL="0" marR="0" lvl="0" indent="0" algn="l" defTabSz="914400" rtl="0" eaLnBrk="1" fontAlgn="auto" latinLnBrk="0" hangingPunct="1">
            <a:lnSpc>
              <a:spcPts val="7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 </a:t>
          </a:r>
        </a:p>
        <a:p>
          <a:pPr marL="0" marR="0" lvl="0" indent="0" algn="l" defTabSz="914400" rtl="0" eaLnBrk="1" fontAlgn="auto" latinLnBrk="0" hangingPunct="1">
            <a:lnSpc>
              <a:spcPts val="7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支援　　大規模改造工事等　　　　　　 　　　　　　</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148,365</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千円　　　　昇降機安全対策費 　　　　　　　   　　　   </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2,045</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千円　　　空調機更新実施設計 </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20,971</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千円</a:t>
          </a:r>
          <a:endPar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endParaRPr>
        </a:p>
        <a:p>
          <a:pPr marL="0" marR="0" lvl="0" indent="0" algn="l" defTabSz="914400" rtl="0" eaLnBrk="1" fontAlgn="auto" latinLnBrk="0" hangingPunct="1">
            <a:lnSpc>
              <a:spcPts val="700"/>
            </a:lnSpc>
            <a:spcBef>
              <a:spcPts val="0"/>
            </a:spcBef>
            <a:spcAft>
              <a:spcPts val="0"/>
            </a:spcAft>
            <a:buClrTx/>
            <a:buSzTx/>
            <a:buFontTx/>
            <a:buNone/>
            <a:tabLst/>
            <a:defRPr sz="1000"/>
          </a:pPr>
          <a:endPar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endParaRPr>
        </a:p>
        <a:p>
          <a:pPr marL="0" marR="0" lvl="0" indent="0" algn="l" defTabSz="914400" rtl="0" eaLnBrk="1" fontAlgn="auto" latinLnBrk="0" hangingPunct="1">
            <a:lnSpc>
              <a:spcPts val="7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　   　　 空調機更新工事等　　　　　　　　　　　  </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369,316</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千円         特別教室等空気調節設備整備事業 　</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471,225</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千円　   事務費　　    　　　　　　　　</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831</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千円</a:t>
          </a:r>
        </a:p>
      </xdr:txBody>
    </xdr:sp>
    <xdr:clientData/>
  </xdr:twoCellAnchor>
  <xdr:twoCellAnchor editAs="oneCell">
    <xdr:from>
      <xdr:col>5</xdr:col>
      <xdr:colOff>1190625</xdr:colOff>
      <xdr:row>733</xdr:row>
      <xdr:rowOff>133350</xdr:rowOff>
    </xdr:from>
    <xdr:to>
      <xdr:col>5</xdr:col>
      <xdr:colOff>5124450</xdr:colOff>
      <xdr:row>738</xdr:row>
      <xdr:rowOff>142875</xdr:rowOff>
    </xdr:to>
    <xdr:pic>
      <xdr:nvPicPr>
        <xdr:cNvPr id="85" name="図 84">
          <a:extLst>
            <a:ext uri="{FF2B5EF4-FFF2-40B4-BE49-F238E27FC236}">
              <a16:creationId xmlns:a16="http://schemas.microsoft.com/office/drawing/2014/main" id="{00000000-0008-0000-0300-000055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362575" y="168963975"/>
          <a:ext cx="3933825" cy="1152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352425</xdr:colOff>
      <xdr:row>748</xdr:row>
      <xdr:rowOff>38100</xdr:rowOff>
    </xdr:from>
    <xdr:to>
      <xdr:col>5</xdr:col>
      <xdr:colOff>4972050</xdr:colOff>
      <xdr:row>753</xdr:row>
      <xdr:rowOff>76200</xdr:rowOff>
    </xdr:to>
    <xdr:pic>
      <xdr:nvPicPr>
        <xdr:cNvPr id="86" name="図 85">
          <a:extLst>
            <a:ext uri="{FF2B5EF4-FFF2-40B4-BE49-F238E27FC236}">
              <a16:creationId xmlns:a16="http://schemas.microsoft.com/office/drawing/2014/main" id="{00000000-0008-0000-0300-000056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4524375" y="172297725"/>
          <a:ext cx="4619625" cy="1181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3019425</xdr:colOff>
      <xdr:row>780</xdr:row>
      <xdr:rowOff>104775</xdr:rowOff>
    </xdr:from>
    <xdr:to>
      <xdr:col>5</xdr:col>
      <xdr:colOff>5191125</xdr:colOff>
      <xdr:row>785</xdr:row>
      <xdr:rowOff>142875</xdr:rowOff>
    </xdr:to>
    <xdr:pic>
      <xdr:nvPicPr>
        <xdr:cNvPr id="87" name="図 86">
          <a:extLst>
            <a:ext uri="{FF2B5EF4-FFF2-40B4-BE49-F238E27FC236}">
              <a16:creationId xmlns:a16="http://schemas.microsoft.com/office/drawing/2014/main" id="{00000000-0008-0000-0300-000057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7191375" y="179955825"/>
          <a:ext cx="2171700" cy="1181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461434</xdr:colOff>
      <xdr:row>65</xdr:row>
      <xdr:rowOff>38100</xdr:rowOff>
    </xdr:from>
    <xdr:to>
      <xdr:col>5</xdr:col>
      <xdr:colOff>4991100</xdr:colOff>
      <xdr:row>73</xdr:row>
      <xdr:rowOff>76200</xdr:rowOff>
    </xdr:to>
    <xdr:sp macro="" textlink="">
      <xdr:nvSpPr>
        <xdr:cNvPr id="88" name="AutoShape 287">
          <a:extLst>
            <a:ext uri="{FF2B5EF4-FFF2-40B4-BE49-F238E27FC236}">
              <a16:creationId xmlns:a16="http://schemas.microsoft.com/office/drawing/2014/main" id="{00000000-0008-0000-0300-000058000000}"/>
            </a:ext>
          </a:extLst>
        </xdr:cNvPr>
        <xdr:cNvSpPr>
          <a:spLocks noChangeArrowheads="1"/>
        </xdr:cNvSpPr>
      </xdr:nvSpPr>
      <xdr:spPr bwMode="auto">
        <a:xfrm>
          <a:off x="4633384" y="15801975"/>
          <a:ext cx="4529666" cy="1866900"/>
        </a:xfrm>
        <a:prstGeom prst="wedgeRectCallout">
          <a:avLst>
            <a:gd name="adj1" fmla="val -4181"/>
            <a:gd name="adj2" fmla="val 20644"/>
          </a:avLst>
        </a:prstGeom>
        <a:solidFill>
          <a:srgbClr val="FFFF99"/>
        </a:solidFill>
        <a:ln w="9525">
          <a:solidFill>
            <a:srgbClr val="000000"/>
          </a:solidFill>
          <a:miter lim="800000"/>
          <a:headEnd/>
          <a:tailEnd/>
        </a:ln>
      </xdr:spPr>
      <xdr:txBody>
        <a:bodyPr vertOverflow="clip" wrap="square" lIns="27432" tIns="18288" rIns="0" bIns="0" anchor="t" upright="1"/>
        <a:lstStyle/>
        <a:p>
          <a:r>
            <a:rPr kumimoji="0" lang="ja-JP" altLang="en-US" sz="1000" b="0" i="0" u="none" strike="noStrike" kern="0" cap="none" spc="0" normalizeH="0" baseline="0" noProof="0">
              <a:ln>
                <a:noFill/>
              </a:ln>
              <a:solidFill>
                <a:sysClr val="windowText" lastClr="000000"/>
              </a:solidFill>
              <a:effectLst/>
              <a:uLnTx/>
              <a:uFillTx/>
              <a:latin typeface="ＭＳ Ｐゴシック"/>
              <a:ea typeface="ＭＳ Ｐゴシック"/>
            </a:rPr>
            <a:t>〇府が民間事業者に業務委託し、センターを開設</a:t>
          </a:r>
          <a:endParaRPr kumimoji="0" lang="en-US" altLang="ja-JP" sz="1000" b="0" i="0" u="none" strike="noStrike" kern="0" cap="none" spc="0" normalizeH="0" baseline="0" noProof="0">
            <a:ln>
              <a:noFill/>
            </a:ln>
            <a:solidFill>
              <a:sysClr val="windowText" lastClr="000000"/>
            </a:solidFill>
            <a:effectLst/>
            <a:uLnTx/>
            <a:uFillTx/>
            <a:latin typeface="ＭＳ Ｐゴシック"/>
            <a:ea typeface="ＭＳ Ｐゴシック"/>
          </a:endParaRPr>
        </a:p>
        <a:p>
          <a:r>
            <a:rPr kumimoji="0" lang="ja-JP" altLang="en-US" sz="1000" b="0" i="0" u="none" strike="noStrike" kern="0" cap="none" spc="0" normalizeH="0" baseline="0" noProof="0">
              <a:ln>
                <a:noFill/>
              </a:ln>
              <a:solidFill>
                <a:sysClr val="windowText" lastClr="000000"/>
              </a:solidFill>
              <a:effectLst/>
              <a:uLnTx/>
              <a:uFillTx/>
              <a:latin typeface="ＭＳ Ｐゴシック"/>
              <a:ea typeface="ＭＳ Ｐゴシック"/>
            </a:rPr>
            <a:t>〇ヘルプデスクによる電話及び遠隔操作サポートによる支援を実施</a:t>
          </a:r>
          <a:endParaRPr kumimoji="0" lang="en-US" altLang="ja-JP" sz="1000" b="0" i="0" u="none" strike="noStrike" kern="0" cap="none" spc="0" normalizeH="0" baseline="0" noProof="0">
            <a:ln>
              <a:noFill/>
            </a:ln>
            <a:solidFill>
              <a:sysClr val="windowText" lastClr="000000"/>
            </a:solidFill>
            <a:effectLst/>
            <a:uLnTx/>
            <a:uFillTx/>
            <a:latin typeface="ＭＳ Ｐゴシック"/>
            <a:ea typeface="ＭＳ Ｐゴシック"/>
          </a:endParaRPr>
        </a:p>
        <a:p>
          <a:r>
            <a:rPr kumimoji="0" lang="ja-JP" altLang="en-US" sz="1000" b="0" i="0" u="none" strike="noStrike" kern="0" cap="none" spc="0" normalizeH="0" baseline="0" noProof="0">
              <a:ln>
                <a:noFill/>
              </a:ln>
              <a:solidFill>
                <a:sysClr val="windowText" lastClr="000000"/>
              </a:solidFill>
              <a:effectLst/>
              <a:uLnTx/>
              <a:uFillTx/>
              <a:latin typeface="ＭＳ Ｐゴシック"/>
              <a:ea typeface="ＭＳ Ｐゴシック"/>
            </a:rPr>
            <a:t>　　・１人１台端末におけるトラブル、ネットワーク障害の対応、</a:t>
          </a:r>
          <a:endParaRPr kumimoji="0" lang="en-US" altLang="ja-JP" sz="1000" b="0" i="0" u="none" strike="noStrike" kern="0" cap="none" spc="0" normalizeH="0" baseline="0" noProof="0">
            <a:ln>
              <a:noFill/>
            </a:ln>
            <a:solidFill>
              <a:sysClr val="windowText" lastClr="000000"/>
            </a:solidFill>
            <a:effectLst/>
            <a:uLnTx/>
            <a:uFillTx/>
            <a:latin typeface="ＭＳ Ｐゴシック"/>
            <a:ea typeface="ＭＳ Ｐゴシック"/>
          </a:endParaRPr>
        </a:p>
        <a:p>
          <a:r>
            <a:rPr kumimoji="0" lang="ja-JP" altLang="en-US" sz="1000" b="0" i="0" u="none" strike="noStrike" kern="0" cap="none" spc="0" normalizeH="0" baseline="0" noProof="0">
              <a:ln>
                <a:noFill/>
              </a:ln>
              <a:solidFill>
                <a:sysClr val="windowText" lastClr="000000"/>
              </a:solidFill>
              <a:effectLst/>
              <a:uLnTx/>
              <a:uFillTx/>
              <a:latin typeface="ＭＳ Ｐゴシック"/>
              <a:ea typeface="ＭＳ Ｐゴシック"/>
            </a:rPr>
            <a:t>　　　機器操作や設定、アプリケーション等に関する問合せ対応</a:t>
          </a:r>
          <a:endParaRPr kumimoji="0" lang="en-US" altLang="ja-JP" sz="1000" b="0" i="0" u="none" strike="noStrike" kern="0" cap="none" spc="0" normalizeH="0" baseline="0" noProof="0">
            <a:ln>
              <a:noFill/>
            </a:ln>
            <a:solidFill>
              <a:sysClr val="windowText" lastClr="000000"/>
            </a:solidFill>
            <a:effectLst/>
            <a:uLnTx/>
            <a:uFillTx/>
            <a:latin typeface="ＭＳ Ｐゴシック"/>
            <a:ea typeface="ＭＳ Ｐゴシック"/>
          </a:endParaRPr>
        </a:p>
        <a:p>
          <a:r>
            <a:rPr kumimoji="0" lang="ja-JP" altLang="en-US" sz="1000" b="0" i="0" u="none" strike="noStrike" kern="0" cap="none" spc="0" normalizeH="0" baseline="0" noProof="0">
              <a:ln>
                <a:noFill/>
              </a:ln>
              <a:solidFill>
                <a:sysClr val="windowText" lastClr="000000"/>
              </a:solidFill>
              <a:effectLst/>
              <a:uLnTx/>
              <a:uFillTx/>
              <a:latin typeface="ＭＳ Ｐゴシック"/>
              <a:ea typeface="ＭＳ Ｐゴシック"/>
            </a:rPr>
            <a:t>　　・年度更新作業の支援　　等　</a:t>
          </a:r>
          <a:endParaRPr kumimoji="0" lang="en-US" altLang="ja-JP" sz="1000" b="0" i="0" u="none" strike="noStrike" kern="0" cap="none" spc="0" normalizeH="0" baseline="0" noProof="0">
            <a:ln>
              <a:noFill/>
            </a:ln>
            <a:solidFill>
              <a:sysClr val="windowText" lastClr="000000"/>
            </a:solidFill>
            <a:effectLst/>
            <a:uLnTx/>
            <a:uFillTx/>
            <a:latin typeface="ＭＳ Ｐゴシック"/>
            <a:ea typeface="ＭＳ Ｐゴシック"/>
          </a:endParaRPr>
        </a:p>
        <a:p>
          <a:r>
            <a:rPr kumimoji="0" lang="ja-JP" altLang="en-US" sz="1000" b="0" i="0" u="none" strike="noStrike" kern="0" cap="none" spc="0" normalizeH="0" baseline="0" noProof="0">
              <a:ln>
                <a:noFill/>
              </a:ln>
              <a:solidFill>
                <a:sysClr val="windowText" lastClr="000000"/>
              </a:solidFill>
              <a:effectLst/>
              <a:uLnTx/>
              <a:uFillTx/>
              <a:latin typeface="ＭＳ Ｐゴシック"/>
              <a:ea typeface="ＭＳ Ｐゴシック"/>
            </a:rPr>
            <a:t>〇国</a:t>
          </a:r>
          <a:r>
            <a:rPr kumimoji="0" lang="en-US" altLang="ja-JP" sz="1000" b="0" i="0" u="none" strike="noStrike" kern="0" cap="none" spc="0" normalizeH="0" baseline="0" noProof="0">
              <a:ln>
                <a:noFill/>
              </a:ln>
              <a:solidFill>
                <a:sysClr val="windowText" lastClr="000000"/>
              </a:solidFill>
              <a:effectLst/>
              <a:uLnTx/>
              <a:uFillTx/>
              <a:latin typeface="ＭＳ Ｐゴシック"/>
              <a:ea typeface="ＭＳ Ｐゴシック"/>
            </a:rPr>
            <a:t>1/2</a:t>
          </a:r>
          <a:r>
            <a:rPr kumimoji="0" lang="ja-JP" altLang="en-US" sz="1000" b="0" i="0" u="none" strike="noStrike" kern="0" cap="none" spc="0" normalizeH="0" baseline="0" noProof="0">
              <a:ln>
                <a:noFill/>
              </a:ln>
              <a:solidFill>
                <a:sysClr val="windowText" lastClr="000000"/>
              </a:solidFill>
              <a:effectLst/>
              <a:uLnTx/>
              <a:uFillTx/>
              <a:latin typeface="ＭＳ Ｐゴシック"/>
              <a:ea typeface="ＭＳ Ｐゴシック"/>
            </a:rPr>
            <a:t>、市町村</a:t>
          </a:r>
          <a:r>
            <a:rPr kumimoji="0" lang="en-US" altLang="ja-JP" sz="1000" b="0" i="0" u="none" strike="noStrike" kern="0" cap="none" spc="0" normalizeH="0" baseline="0" noProof="0">
              <a:ln>
                <a:noFill/>
              </a:ln>
              <a:solidFill>
                <a:sysClr val="windowText" lastClr="000000"/>
              </a:solidFill>
              <a:effectLst/>
              <a:uLnTx/>
              <a:uFillTx/>
              <a:latin typeface="ＭＳ Ｐゴシック"/>
              <a:ea typeface="ＭＳ Ｐゴシック"/>
            </a:rPr>
            <a:t>1/2</a:t>
          </a:r>
        </a:p>
        <a:p>
          <a:r>
            <a:rPr kumimoji="0" lang="ja-JP" altLang="en-US" sz="1000" b="0" i="0" u="none" strike="noStrike" kern="0" cap="none" spc="0" normalizeH="0" baseline="0" noProof="0">
              <a:ln>
                <a:noFill/>
              </a:ln>
              <a:solidFill>
                <a:sysClr val="windowText" lastClr="000000"/>
              </a:solidFill>
              <a:effectLst/>
              <a:uLnTx/>
              <a:uFillTx/>
              <a:latin typeface="ＭＳ Ｐゴシック"/>
              <a:ea typeface="ＭＳ Ｐゴシック"/>
            </a:rPr>
            <a:t>〇モデル校事業は国庫委託事業</a:t>
          </a:r>
          <a:endParaRPr kumimoji="0" lang="en-US" altLang="ja-JP" sz="1000" b="0" i="0" u="none" strike="noStrike" kern="0" cap="none" spc="0" normalizeH="0" baseline="0" noProof="0">
            <a:ln>
              <a:noFill/>
            </a:ln>
            <a:solidFill>
              <a:sysClr val="windowText" lastClr="000000"/>
            </a:solidFill>
            <a:effectLst/>
            <a:uLnTx/>
            <a:uFillTx/>
            <a:latin typeface="ＭＳ Ｐゴシック"/>
            <a:ea typeface="ＭＳ Ｐゴシック"/>
          </a:endParaRPr>
        </a:p>
        <a:p>
          <a:r>
            <a:rPr kumimoji="0" lang="ja-JP" altLang="en-US" sz="1000" b="0" i="0" u="none" strike="noStrike" kern="0" cap="none" spc="0" normalizeH="0" baseline="0" noProof="0">
              <a:ln>
                <a:noFill/>
              </a:ln>
              <a:solidFill>
                <a:sysClr val="windowText" lastClr="000000"/>
              </a:solidFill>
              <a:effectLst/>
              <a:uLnTx/>
              <a:uFillTx/>
              <a:latin typeface="ＭＳ Ｐゴシック"/>
              <a:ea typeface="ＭＳ Ｐゴシック"/>
            </a:rPr>
            <a:t>〇モデル校から旗艦校を１校選定</a:t>
          </a:r>
          <a:endParaRPr kumimoji="0" lang="en-US" altLang="ja-JP" sz="1000" b="0" i="0" u="none" strike="noStrike" kern="0" cap="none" spc="0" normalizeH="0" baseline="0" noProof="0">
            <a:ln>
              <a:noFill/>
            </a:ln>
            <a:solidFill>
              <a:sysClr val="windowText" lastClr="000000"/>
            </a:solidFill>
            <a:effectLst/>
            <a:uLnTx/>
            <a:uFillTx/>
            <a:latin typeface="ＭＳ Ｐゴシック"/>
            <a:ea typeface="ＭＳ Ｐゴシック"/>
          </a:endParaRPr>
        </a:p>
        <a:p>
          <a:r>
            <a:rPr kumimoji="0" lang="ja-JP" altLang="en-US" sz="1000" b="0" i="0" u="none" strike="noStrike" kern="0" cap="none" spc="0" normalizeH="0" baseline="0" noProof="0">
              <a:ln>
                <a:noFill/>
              </a:ln>
              <a:solidFill>
                <a:sysClr val="windowText" lastClr="000000"/>
              </a:solidFill>
              <a:effectLst/>
              <a:uLnTx/>
              <a:uFillTx/>
              <a:latin typeface="ＭＳ Ｐゴシック"/>
              <a:ea typeface="ＭＳ Ｐゴシック"/>
            </a:rPr>
            <a:t>〇旗艦校における授業見学の随時実施、</a:t>
          </a:r>
          <a:r>
            <a:rPr kumimoji="0" lang="en-US" altLang="ja-JP" sz="1000" b="0" i="0" u="none" strike="noStrike" kern="0" cap="none" spc="0" normalizeH="0" baseline="0" noProof="0">
              <a:ln>
                <a:noFill/>
              </a:ln>
              <a:solidFill>
                <a:sysClr val="windowText" lastClr="000000"/>
              </a:solidFill>
              <a:effectLst/>
              <a:uLnTx/>
              <a:uFillTx/>
              <a:latin typeface="ＭＳ Ｐゴシック"/>
              <a:ea typeface="ＭＳ Ｐゴシック"/>
            </a:rPr>
            <a:t>Web</a:t>
          </a:r>
          <a:r>
            <a:rPr kumimoji="0" lang="ja-JP" altLang="en-US" sz="1000" b="0" i="0" u="none" strike="noStrike" kern="0" cap="none" spc="0" normalizeH="0" baseline="0" noProof="0">
              <a:ln>
                <a:noFill/>
              </a:ln>
              <a:solidFill>
                <a:sysClr val="windowText" lastClr="000000"/>
              </a:solidFill>
              <a:effectLst/>
              <a:uLnTx/>
              <a:uFillTx/>
              <a:latin typeface="ＭＳ Ｐゴシック"/>
              <a:ea typeface="ＭＳ Ｐゴシック"/>
            </a:rPr>
            <a:t>上に実践事例の公表等</a:t>
          </a:r>
        </a:p>
      </xdr:txBody>
    </xdr:sp>
    <xdr:clientData/>
  </xdr:twoCellAnchor>
  <xdr:twoCellAnchor>
    <xdr:from>
      <xdr:col>5</xdr:col>
      <xdr:colOff>314325</xdr:colOff>
      <xdr:row>439</xdr:row>
      <xdr:rowOff>171450</xdr:rowOff>
    </xdr:from>
    <xdr:to>
      <xdr:col>5</xdr:col>
      <xdr:colOff>4257675</xdr:colOff>
      <xdr:row>443</xdr:row>
      <xdr:rowOff>47625</xdr:rowOff>
    </xdr:to>
    <xdr:sp macro="" textlink="">
      <xdr:nvSpPr>
        <xdr:cNvPr id="89" name="AutoShape 221">
          <a:extLst>
            <a:ext uri="{FF2B5EF4-FFF2-40B4-BE49-F238E27FC236}">
              <a16:creationId xmlns:a16="http://schemas.microsoft.com/office/drawing/2014/main" id="{00000000-0008-0000-0300-000059000000}"/>
            </a:ext>
          </a:extLst>
        </xdr:cNvPr>
        <xdr:cNvSpPr>
          <a:spLocks noChangeArrowheads="1"/>
        </xdr:cNvSpPr>
      </xdr:nvSpPr>
      <xdr:spPr>
        <a:xfrm>
          <a:off x="4486275" y="101727000"/>
          <a:ext cx="3943350" cy="762000"/>
        </a:xfrm>
        <a:prstGeom prst="wedgeRectCallout">
          <a:avLst>
            <a:gd name="adj1" fmla="val -12745"/>
            <a:gd name="adj2" fmla="val 48593"/>
          </a:avLst>
        </a:prstGeom>
        <a:solidFill>
          <a:srgbClr val="FFFF99"/>
        </a:solidFill>
        <a:ln w="9525">
          <a:solidFill>
            <a:srgbClr val="000000"/>
          </a:solidFill>
          <a:miter lim="800000"/>
        </a:ln>
      </xdr:spPr>
      <xdr:txBody>
        <a:bodyPr vertOverflow="clip" wrap="square" lIns="27432" tIns="18288" rIns="0" bIns="0" anchor="t" upright="1"/>
        <a:lstStyle/>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〇実証事業は国庫委託事業（一部、国庫補助事業）</a:t>
          </a:r>
          <a:endParaRPr lang="en-US" altLang="ja-JP" sz="9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〇部活動指導員配置は国庫補助事業　国</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1/3</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、府</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1/3</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、市町村</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1/3</a:t>
          </a: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〇実証事業予定　６市町</a:t>
          </a:r>
          <a:endParaRPr lang="en-US" altLang="ja-JP" sz="9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lnSpc>
              <a:spcPts val="1100"/>
            </a:lnSpc>
            <a:defRPr sz="1000"/>
          </a:pPr>
          <a:r>
            <a:rPr lang="ja-JP" altLang="ja-JP" sz="1000" b="0" i="0" baseline="0">
              <a:solidFill>
                <a:sysClr val="windowText" lastClr="000000"/>
              </a:solidFill>
              <a:effectLst/>
              <a:latin typeface="+mn-lt"/>
              <a:ea typeface="+mn-ea"/>
              <a:cs typeface="+mn-cs"/>
            </a:rPr>
            <a:t>〇部活動指導員配置</a:t>
          </a:r>
          <a:r>
            <a:rPr lang="ja-JP" altLang="en-US" sz="1000" b="0" i="0" baseline="0">
              <a:solidFill>
                <a:sysClr val="windowText" lastClr="000000"/>
              </a:solidFill>
              <a:effectLst/>
              <a:latin typeface="+mn-lt"/>
              <a:ea typeface="+mn-ea"/>
              <a:cs typeface="+mn-cs"/>
            </a:rPr>
            <a:t>予定　</a:t>
          </a:r>
          <a:r>
            <a:rPr lang="en-US" altLang="ja-JP" sz="1000" b="0" i="0" baseline="0">
              <a:solidFill>
                <a:sysClr val="windowText" lastClr="000000"/>
              </a:solidFill>
              <a:effectLst/>
              <a:latin typeface="+mn-lt"/>
              <a:ea typeface="+mn-ea"/>
              <a:cs typeface="+mn-cs"/>
            </a:rPr>
            <a:t>16</a:t>
          </a:r>
          <a:r>
            <a:rPr lang="ja-JP" altLang="en-US" sz="1000" b="0" i="0" baseline="0">
              <a:solidFill>
                <a:sysClr val="windowText" lastClr="000000"/>
              </a:solidFill>
              <a:effectLst/>
              <a:latin typeface="+mn-lt"/>
              <a:ea typeface="+mn-ea"/>
              <a:cs typeface="+mn-cs"/>
            </a:rPr>
            <a:t>市町・</a:t>
          </a:r>
          <a:r>
            <a:rPr lang="en-US" altLang="ja-JP" sz="1000" b="0" i="0" baseline="0">
              <a:solidFill>
                <a:sysClr val="windowText" lastClr="000000"/>
              </a:solidFill>
              <a:effectLst/>
              <a:latin typeface="+mn-lt"/>
              <a:ea typeface="+mn-ea"/>
              <a:cs typeface="+mn-cs"/>
            </a:rPr>
            <a:t>42</a:t>
          </a:r>
          <a:r>
            <a:rPr lang="ja-JP" altLang="en-US" sz="1000" b="0" i="0" baseline="0">
              <a:solidFill>
                <a:sysClr val="windowText" lastClr="000000"/>
              </a:solidFill>
              <a:effectLst/>
              <a:latin typeface="+mn-lt"/>
              <a:ea typeface="+mn-ea"/>
              <a:cs typeface="+mn-cs"/>
            </a:rPr>
            <a:t>部（</a:t>
          </a:r>
          <a:r>
            <a:rPr lang="en-US" altLang="ja-JP" sz="1000" b="0" i="0" baseline="0">
              <a:solidFill>
                <a:sysClr val="windowText" lastClr="000000"/>
              </a:solidFill>
              <a:effectLst/>
              <a:latin typeface="+mn-lt"/>
              <a:ea typeface="+mn-ea"/>
              <a:cs typeface="+mn-cs"/>
            </a:rPr>
            <a:t>R4</a:t>
          </a:r>
          <a:r>
            <a:rPr lang="ja-JP" altLang="en-US" sz="1000" b="0" i="0" baseline="0">
              <a:solidFill>
                <a:sysClr val="windowText" lastClr="000000"/>
              </a:solidFill>
              <a:effectLst/>
              <a:latin typeface="+mn-lt"/>
              <a:ea typeface="+mn-ea"/>
              <a:cs typeface="+mn-cs"/>
            </a:rPr>
            <a:t>：</a:t>
          </a:r>
          <a:r>
            <a:rPr lang="en-US" altLang="ja-JP" sz="1000" b="0" i="0" baseline="0">
              <a:solidFill>
                <a:sysClr val="windowText" lastClr="000000"/>
              </a:solidFill>
              <a:effectLst/>
              <a:latin typeface="+mn-lt"/>
              <a:ea typeface="+mn-ea"/>
              <a:cs typeface="+mn-cs"/>
            </a:rPr>
            <a:t>11</a:t>
          </a:r>
          <a:r>
            <a:rPr lang="ja-JP" altLang="en-US" sz="1000" b="0" i="0" baseline="0">
              <a:solidFill>
                <a:sysClr val="windowText" lastClr="000000"/>
              </a:solidFill>
              <a:effectLst/>
              <a:latin typeface="+mn-lt"/>
              <a:ea typeface="+mn-ea"/>
              <a:cs typeface="+mn-cs"/>
            </a:rPr>
            <a:t>市町・</a:t>
          </a:r>
          <a:r>
            <a:rPr lang="en-US" altLang="ja-JP" sz="1000" b="0" i="0" baseline="0">
              <a:solidFill>
                <a:sysClr val="windowText" lastClr="000000"/>
              </a:solidFill>
              <a:effectLst/>
              <a:latin typeface="+mn-lt"/>
              <a:ea typeface="+mn-ea"/>
              <a:cs typeface="+mn-cs"/>
            </a:rPr>
            <a:t>16</a:t>
          </a:r>
          <a:r>
            <a:rPr lang="ja-JP" altLang="en-US" sz="1000" b="0" i="0" baseline="0">
              <a:solidFill>
                <a:sysClr val="windowText" lastClr="000000"/>
              </a:solidFill>
              <a:effectLst/>
              <a:latin typeface="+mn-lt"/>
              <a:ea typeface="+mn-ea"/>
              <a:cs typeface="+mn-cs"/>
            </a:rPr>
            <a:t>部）</a:t>
          </a:r>
          <a:endParaRPr lang="ja-JP" altLang="en-US">
            <a:solidFill>
              <a:sysClr val="windowText" lastClr="000000"/>
            </a:solidFill>
          </a:endParaRPr>
        </a:p>
      </xdr:txBody>
    </xdr:sp>
    <xdr:clientData/>
  </xdr:twoCellAnchor>
  <xdr:twoCellAnchor>
    <xdr:from>
      <xdr:col>5</xdr:col>
      <xdr:colOff>1866900</xdr:colOff>
      <xdr:row>276</xdr:row>
      <xdr:rowOff>1</xdr:rowOff>
    </xdr:from>
    <xdr:to>
      <xdr:col>5</xdr:col>
      <xdr:colOff>5172075</xdr:colOff>
      <xdr:row>278</xdr:row>
      <xdr:rowOff>0</xdr:rowOff>
    </xdr:to>
    <xdr:sp macro="" textlink="">
      <xdr:nvSpPr>
        <xdr:cNvPr id="90" name="正方形/長方形 16">
          <a:extLst>
            <a:ext uri="{FF2B5EF4-FFF2-40B4-BE49-F238E27FC236}">
              <a16:creationId xmlns:a16="http://schemas.microsoft.com/office/drawing/2014/main" id="{00000000-0008-0000-0300-00005A000000}"/>
            </a:ext>
          </a:extLst>
        </xdr:cNvPr>
        <xdr:cNvSpPr/>
      </xdr:nvSpPr>
      <xdr:spPr>
        <a:xfrm>
          <a:off x="6038850" y="64227076"/>
          <a:ext cx="3305175" cy="457199"/>
        </a:xfrm>
        <a:prstGeom prst="rect">
          <a:avLst/>
        </a:prstGeom>
        <a:solidFill>
          <a:srgbClr val="FFFF99"/>
        </a:solidFill>
        <a:ln w="9525" cap="flat" cmpd="sng" algn="ctr">
          <a:solidFill>
            <a:srgbClr val="000000"/>
          </a:solidFill>
          <a:prstDash val="solid"/>
          <a:round/>
          <a:headEnd type="none" w="med" len="med"/>
          <a:tailEnd type="none" w="med" len="med"/>
        </a:ln>
        <a:effectLst/>
      </xdr:spPr>
      <xdr:txBody>
        <a:bodyPr vertOverflow="clip" horzOverflow="clip" wrap="square" lIns="27432" tIns="18288" rIns="0" bIns="0" rtlCol="0" anchor="t"/>
        <a:lstStyle>
          <a:defPPr>
            <a:defRPr lang="ja-JP"/>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r>
            <a:rPr kumimoji="1" lang="ja-JP" altLang="en-US" sz="900">
              <a:solidFill>
                <a:sysClr val="windowText" lastClr="000000"/>
              </a:solidFill>
              <a:latin typeface="+mn-ea"/>
              <a:ea typeface="+mn-ea"/>
            </a:rPr>
            <a:t>〇</a:t>
          </a:r>
          <a:r>
            <a:rPr kumimoji="1" lang="en-US" altLang="ja-JP" sz="900">
              <a:solidFill>
                <a:sysClr val="windowText" lastClr="000000"/>
              </a:solidFill>
              <a:latin typeface="+mn-ea"/>
              <a:ea typeface="+mn-ea"/>
            </a:rPr>
            <a:t>SDGs</a:t>
          </a:r>
          <a:r>
            <a:rPr kumimoji="1" lang="ja-JP" altLang="en-US" sz="900">
              <a:solidFill>
                <a:sysClr val="windowText" lastClr="000000"/>
              </a:solidFill>
              <a:latin typeface="+mn-ea"/>
              <a:ea typeface="+mn-ea"/>
            </a:rPr>
            <a:t>ジュニアフォーラム</a:t>
          </a:r>
          <a:endParaRPr kumimoji="1" lang="en-US" altLang="ja-JP" sz="900">
            <a:solidFill>
              <a:sysClr val="windowText" lastClr="000000"/>
            </a:solidFill>
            <a:latin typeface="+mn-ea"/>
            <a:ea typeface="+mn-ea"/>
          </a:endParaRPr>
        </a:p>
        <a:p>
          <a:pPr algn="l"/>
          <a:r>
            <a:rPr kumimoji="1" lang="ja-JP" altLang="en-US" sz="900">
              <a:solidFill>
                <a:sysClr val="windowText" lastClr="000000"/>
              </a:solidFill>
              <a:latin typeface="+mn-ea"/>
              <a:ea typeface="+mn-ea"/>
            </a:rPr>
            <a:t>　プロジェクト参加校の中から審査で選出し、発表会を開催</a:t>
          </a:r>
          <a:endParaRPr kumimoji="1" lang="en-US" altLang="ja-JP" sz="900">
            <a:solidFill>
              <a:sysClr val="windowText" lastClr="000000"/>
            </a:solidFill>
            <a:latin typeface="+mn-ea"/>
            <a:ea typeface="+mn-ea"/>
          </a:endParaRPr>
        </a:p>
      </xdr:txBody>
    </xdr:sp>
    <xdr:clientData/>
  </xdr:twoCellAnchor>
  <xdr:twoCellAnchor>
    <xdr:from>
      <xdr:col>5</xdr:col>
      <xdr:colOff>1847074</xdr:colOff>
      <xdr:row>457</xdr:row>
      <xdr:rowOff>183174</xdr:rowOff>
    </xdr:from>
    <xdr:to>
      <xdr:col>5</xdr:col>
      <xdr:colOff>4610100</xdr:colOff>
      <xdr:row>461</xdr:row>
      <xdr:rowOff>47870</xdr:rowOff>
    </xdr:to>
    <xdr:sp macro="" textlink="">
      <xdr:nvSpPr>
        <xdr:cNvPr id="91" name="AutoShape 287">
          <a:extLst>
            <a:ext uri="{FF2B5EF4-FFF2-40B4-BE49-F238E27FC236}">
              <a16:creationId xmlns:a16="http://schemas.microsoft.com/office/drawing/2014/main" id="{00000000-0008-0000-0300-00005B000000}"/>
            </a:ext>
          </a:extLst>
        </xdr:cNvPr>
        <xdr:cNvSpPr>
          <a:spLocks noChangeArrowheads="1"/>
        </xdr:cNvSpPr>
      </xdr:nvSpPr>
      <xdr:spPr bwMode="auto">
        <a:xfrm>
          <a:off x="6019024" y="105796374"/>
          <a:ext cx="2763026" cy="779096"/>
        </a:xfrm>
        <a:prstGeom prst="wedgeRectCallout">
          <a:avLst>
            <a:gd name="adj1" fmla="val -4181"/>
            <a:gd name="adj2" fmla="val 20644"/>
          </a:avLst>
        </a:prstGeom>
        <a:solidFill>
          <a:srgbClr val="FFFF99"/>
        </a:solidFill>
        <a:ln w="9525">
          <a:solidFill>
            <a:srgbClr val="000000"/>
          </a:solidFill>
          <a:miter lim="800000"/>
          <a:headEnd/>
          <a:tailEnd/>
        </a:ln>
      </xdr:spPr>
      <xdr:txBody>
        <a:bodyPr vertOverflow="clip" wrap="square" lIns="27432" tIns="18288" rIns="0" bIns="0" anchor="t" upright="1"/>
        <a:lstStyle/>
        <a:p>
          <a:r>
            <a:rPr kumimoji="0" lang="ja-JP" altLang="en-US" sz="1000" b="0" i="0" u="none" strike="noStrike" kern="0" cap="none" spc="0" normalizeH="0" baseline="0" noProof="0">
              <a:ln>
                <a:noFill/>
              </a:ln>
              <a:solidFill>
                <a:sysClr val="windowText" lastClr="000000"/>
              </a:solidFill>
              <a:effectLst/>
              <a:uLnTx/>
              <a:uFillTx/>
              <a:latin typeface="ＭＳ Ｐゴシック"/>
              <a:ea typeface="ＭＳ Ｐゴシック"/>
            </a:rPr>
            <a:t>〇国庫委託事業</a:t>
          </a:r>
          <a:endParaRPr kumimoji="0" lang="en-US" altLang="ja-JP" sz="1000" b="0" i="0" u="none" strike="noStrike" kern="0" cap="none" spc="0" normalizeH="0" baseline="0" noProof="0">
            <a:ln>
              <a:noFill/>
            </a:ln>
            <a:solidFill>
              <a:sysClr val="windowText" lastClr="000000"/>
            </a:solidFill>
            <a:effectLst/>
            <a:uLnTx/>
            <a:uFillTx/>
            <a:latin typeface="ＭＳ Ｐゴシック"/>
            <a:ea typeface="ＭＳ Ｐゴシック"/>
          </a:endParaRPr>
        </a:p>
        <a:p>
          <a:r>
            <a:rPr kumimoji="0" lang="ja-JP" altLang="en-US" sz="1000" b="0" i="0" u="none" strike="noStrike" kern="0" cap="none" spc="0" normalizeH="0" baseline="0" noProof="0">
              <a:ln>
                <a:noFill/>
              </a:ln>
              <a:solidFill>
                <a:sysClr val="windowText" lastClr="000000"/>
              </a:solidFill>
              <a:effectLst/>
              <a:uLnTx/>
              <a:uFillTx/>
              <a:latin typeface="ＭＳ Ｐゴシック"/>
              <a:ea typeface="ＭＳ Ｐゴシック"/>
            </a:rPr>
            <a:t>〇実践研究校を指定</a:t>
          </a:r>
          <a:endParaRPr kumimoji="0" lang="en-US" altLang="ja-JP" sz="1000" b="0" i="0" u="none" strike="noStrike" kern="0" cap="none" spc="0" normalizeH="0" baseline="0" noProof="0">
            <a:ln>
              <a:noFill/>
            </a:ln>
            <a:solidFill>
              <a:sysClr val="windowText" lastClr="000000"/>
            </a:solidFill>
            <a:effectLst/>
            <a:uLnTx/>
            <a:uFillTx/>
            <a:latin typeface="ＭＳ Ｐゴシック"/>
            <a:ea typeface="ＭＳ Ｐゴシック"/>
          </a:endParaRPr>
        </a:p>
        <a:p>
          <a:r>
            <a:rPr kumimoji="0" lang="ja-JP" altLang="en-US" sz="1000" b="0" i="0" u="none" strike="noStrike" kern="0" cap="none" spc="0" normalizeH="0" baseline="0" noProof="0">
              <a:ln>
                <a:noFill/>
              </a:ln>
              <a:solidFill>
                <a:sysClr val="windowText" lastClr="000000"/>
              </a:solidFill>
              <a:effectLst/>
              <a:uLnTx/>
              <a:uFillTx/>
              <a:latin typeface="ＭＳ Ｐゴシック"/>
              <a:ea typeface="ＭＳ Ｐゴシック"/>
            </a:rPr>
            <a:t>〇１小学校および１中学校に調査研究委託</a:t>
          </a:r>
          <a:endParaRPr kumimoji="0" lang="en-US" altLang="ja-JP" sz="1000" b="0" i="0" u="none" strike="noStrike" kern="0" cap="none" spc="0" normalizeH="0" baseline="0" noProof="0">
            <a:ln>
              <a:noFill/>
            </a:ln>
            <a:solidFill>
              <a:sysClr val="windowText" lastClr="000000"/>
            </a:solidFill>
            <a:effectLst/>
            <a:uLnTx/>
            <a:uFillTx/>
            <a:latin typeface="ＭＳ Ｐゴシック"/>
            <a:ea typeface="ＭＳ Ｐゴシック"/>
          </a:endParaRPr>
        </a:p>
        <a:p>
          <a:r>
            <a:rPr kumimoji="0" lang="ja-JP" altLang="en-US" sz="1000" b="0" i="0" u="none" strike="noStrike" kern="0" cap="none" spc="0" normalizeH="0" baseline="0" noProof="0">
              <a:ln>
                <a:noFill/>
              </a:ln>
              <a:solidFill>
                <a:sysClr val="windowText" lastClr="000000"/>
              </a:solidFill>
              <a:effectLst/>
              <a:uLnTx/>
              <a:uFillTx/>
              <a:latin typeface="ＭＳ Ｐゴシック"/>
              <a:ea typeface="ＭＳ Ｐゴシック"/>
            </a:rPr>
            <a:t>〇</a:t>
          </a:r>
          <a:r>
            <a:rPr kumimoji="0" lang="en-US" altLang="ja-JP" sz="1000" b="0" i="0" u="none" strike="noStrike" kern="0" cap="none" spc="0" normalizeH="0" baseline="0" noProof="0">
              <a:ln>
                <a:noFill/>
              </a:ln>
              <a:solidFill>
                <a:sysClr val="windowText" lastClr="000000"/>
              </a:solidFill>
              <a:effectLst/>
              <a:uLnTx/>
              <a:uFillTx/>
              <a:latin typeface="ＭＳ Ｐゴシック"/>
              <a:ea typeface="ＭＳ Ｐゴシック"/>
            </a:rPr>
            <a:t>Web</a:t>
          </a:r>
          <a:r>
            <a:rPr kumimoji="0" lang="ja-JP" altLang="en-US" sz="1000" b="0" i="0" u="none" strike="noStrike" kern="0" cap="none" spc="0" normalizeH="0" baseline="0" noProof="0">
              <a:ln>
                <a:noFill/>
              </a:ln>
              <a:solidFill>
                <a:sysClr val="windowText" lastClr="000000"/>
              </a:solidFill>
              <a:effectLst/>
              <a:uLnTx/>
              <a:uFillTx/>
              <a:latin typeface="ＭＳ Ｐゴシック"/>
              <a:ea typeface="ＭＳ Ｐゴシック"/>
            </a:rPr>
            <a:t>フォーラムの開催</a:t>
          </a:r>
        </a:p>
      </xdr:txBody>
    </xdr:sp>
    <xdr:clientData/>
  </xdr:twoCellAnchor>
  <xdr:twoCellAnchor editAs="oneCell">
    <xdr:from>
      <xdr:col>1</xdr:col>
      <xdr:colOff>257175</xdr:colOff>
      <xdr:row>551</xdr:row>
      <xdr:rowOff>47626</xdr:rowOff>
    </xdr:from>
    <xdr:to>
      <xdr:col>3</xdr:col>
      <xdr:colOff>1085850</xdr:colOff>
      <xdr:row>559</xdr:row>
      <xdr:rowOff>142875</xdr:rowOff>
    </xdr:to>
    <xdr:pic>
      <xdr:nvPicPr>
        <xdr:cNvPr id="92" name="図 91">
          <a:extLst>
            <a:ext uri="{FF2B5EF4-FFF2-40B4-BE49-F238E27FC236}">
              <a16:creationId xmlns:a16="http://schemas.microsoft.com/office/drawing/2014/main" id="{00000000-0008-0000-0300-00005C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942975" y="127177801"/>
          <a:ext cx="2990850" cy="19240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295275</xdr:colOff>
      <xdr:row>718</xdr:row>
      <xdr:rowOff>76201</xdr:rowOff>
    </xdr:from>
    <xdr:to>
      <xdr:col>3</xdr:col>
      <xdr:colOff>990600</xdr:colOff>
      <xdr:row>725</xdr:row>
      <xdr:rowOff>95251</xdr:rowOff>
    </xdr:to>
    <xdr:pic>
      <xdr:nvPicPr>
        <xdr:cNvPr id="93" name="図 92">
          <a:extLst>
            <a:ext uri="{FF2B5EF4-FFF2-40B4-BE49-F238E27FC236}">
              <a16:creationId xmlns:a16="http://schemas.microsoft.com/office/drawing/2014/main" id="{00000000-0008-0000-0300-00005D00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981075" y="165477826"/>
          <a:ext cx="2857500" cy="1619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647700</xdr:colOff>
      <xdr:row>659</xdr:row>
      <xdr:rowOff>152400</xdr:rowOff>
    </xdr:from>
    <xdr:to>
      <xdr:col>5</xdr:col>
      <xdr:colOff>4572000</xdr:colOff>
      <xdr:row>668</xdr:row>
      <xdr:rowOff>161925</xdr:rowOff>
    </xdr:to>
    <xdr:pic>
      <xdr:nvPicPr>
        <xdr:cNvPr id="94" name="図 93">
          <a:extLst>
            <a:ext uri="{FF2B5EF4-FFF2-40B4-BE49-F238E27FC236}">
              <a16:creationId xmlns:a16="http://schemas.microsoft.com/office/drawing/2014/main" id="{00000000-0008-0000-0300-00005E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647700" y="152085675"/>
          <a:ext cx="8096250" cy="2066925"/>
        </a:xfrm>
        <a:prstGeom prst="rect">
          <a:avLst/>
        </a:prstGeom>
        <a:solidFill>
          <a:srgbClr val="FFFF99"/>
        </a:solidFill>
      </xdr:spPr>
    </xdr:pic>
    <xdr:clientData/>
  </xdr:twoCellAnchor>
  <xdr:twoCellAnchor>
    <xdr:from>
      <xdr:col>5</xdr:col>
      <xdr:colOff>2524125</xdr:colOff>
      <xdr:row>541</xdr:row>
      <xdr:rowOff>133351</xdr:rowOff>
    </xdr:from>
    <xdr:to>
      <xdr:col>5</xdr:col>
      <xdr:colOff>5064125</xdr:colOff>
      <xdr:row>546</xdr:row>
      <xdr:rowOff>152401</xdr:rowOff>
    </xdr:to>
    <xdr:sp macro="" textlink="">
      <xdr:nvSpPr>
        <xdr:cNvPr id="95" name="AutoShape 234">
          <a:extLst>
            <a:ext uri="{FF2B5EF4-FFF2-40B4-BE49-F238E27FC236}">
              <a16:creationId xmlns:a16="http://schemas.microsoft.com/office/drawing/2014/main" id="{00000000-0008-0000-0300-00005F000000}"/>
            </a:ext>
          </a:extLst>
        </xdr:cNvPr>
        <xdr:cNvSpPr>
          <a:spLocks noChangeArrowheads="1"/>
        </xdr:cNvSpPr>
      </xdr:nvSpPr>
      <xdr:spPr>
        <a:xfrm>
          <a:off x="6696075" y="124977526"/>
          <a:ext cx="2540000" cy="1162050"/>
        </a:xfrm>
        <a:prstGeom prst="wedgeRectCallout">
          <a:avLst>
            <a:gd name="adj1" fmla="val -68231"/>
            <a:gd name="adj2" fmla="val -35425"/>
          </a:avLst>
        </a:prstGeom>
        <a:solidFill>
          <a:srgbClr val="FFFF99"/>
        </a:solidFill>
        <a:ln w="9525">
          <a:solidFill>
            <a:sysClr val="windowText" lastClr="000000"/>
          </a:solidFill>
          <a:miter lim="800000"/>
        </a:ln>
      </xdr:spPr>
      <xdr:txBody>
        <a:bodyPr vertOverflow="clip" wrap="square" lIns="27432" tIns="18288" rIns="0" bIns="0" anchor="t" upright="1"/>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ysClr val="windowText" lastClr="000000"/>
              </a:solidFill>
              <a:effectLst/>
              <a:uLnTx/>
              <a:uFillTx/>
              <a:latin typeface="+mn-lt"/>
              <a:ea typeface="+mn-ea"/>
              <a:cs typeface="+mn-cs"/>
            </a:rPr>
            <a:t>大阪市内で</a:t>
          </a:r>
          <a:r>
            <a:rPr kumimoji="0" lang="ja-JP" altLang="en-US" sz="1000" b="0" i="0" u="none" strike="noStrike" kern="0" cap="none" spc="0" normalizeH="0" baseline="0" noProof="0">
              <a:ln>
                <a:noFill/>
              </a:ln>
              <a:solidFill>
                <a:sysClr val="windowText" lastClr="000000"/>
              </a:solidFill>
              <a:effectLst/>
              <a:uLnTx/>
              <a:uFillTx/>
              <a:latin typeface="+mn-lt"/>
              <a:ea typeface="+mn-ea"/>
              <a:cs typeface="+mn-cs"/>
            </a:rPr>
            <a:t>日</a:t>
          </a:r>
          <a:r>
            <a:rPr kumimoji="0" lang="ja-JP" altLang="ja-JP" sz="1000" b="0" i="0" u="none" strike="noStrike" kern="0" cap="none" spc="0" normalizeH="0" baseline="0" noProof="0">
              <a:ln>
                <a:noFill/>
              </a:ln>
              <a:solidFill>
                <a:sysClr val="windowText" lastClr="000000"/>
              </a:solidFill>
              <a:effectLst/>
              <a:uLnTx/>
              <a:uFillTx/>
              <a:latin typeface="+mn-lt"/>
              <a:ea typeface="+mn-ea"/>
              <a:cs typeface="+mn-cs"/>
            </a:rPr>
            <a:t>曜日</a:t>
          </a:r>
          <a:r>
            <a:rPr kumimoji="0" lang="ja-JP" altLang="en-US" sz="1000" b="0" i="0" u="none" strike="noStrike" kern="0" cap="none" spc="0" normalizeH="0" baseline="0" noProof="0">
              <a:ln>
                <a:noFill/>
              </a:ln>
              <a:solidFill>
                <a:sysClr val="windowText" lastClr="000000"/>
              </a:solidFill>
              <a:effectLst/>
              <a:uLnTx/>
              <a:uFillTx/>
              <a:latin typeface="+mn-lt"/>
              <a:ea typeface="+mn-ea"/>
              <a:cs typeface="+mn-cs"/>
            </a:rPr>
            <a:t>の午前・午後</a:t>
          </a:r>
          <a:r>
            <a:rPr kumimoji="0" lang="ja-JP" altLang="ja-JP" sz="1000" b="0" i="0" u="none" strike="noStrike" kern="0" cap="none" spc="0" normalizeH="0" baseline="0" noProof="0">
              <a:ln>
                <a:noFill/>
              </a:ln>
              <a:solidFill>
                <a:sysClr val="windowText" lastClr="000000"/>
              </a:solidFill>
              <a:effectLst/>
              <a:uLnTx/>
              <a:uFillTx/>
              <a:latin typeface="+mn-lt"/>
              <a:ea typeface="+mn-ea"/>
              <a:cs typeface="+mn-cs"/>
            </a:rPr>
            <a:t>及び平日夜間の</a:t>
          </a:r>
          <a:r>
            <a:rPr kumimoji="0" lang="ja-JP" altLang="en-US" sz="1000" b="0" i="0" u="none" strike="noStrike" kern="0" cap="none" spc="0" normalizeH="0" baseline="0" noProof="0">
              <a:ln>
                <a:noFill/>
              </a:ln>
              <a:solidFill>
                <a:sysClr val="windowText" lastClr="000000"/>
              </a:solidFill>
              <a:effectLst/>
              <a:uLnTx/>
              <a:uFillTx/>
              <a:latin typeface="+mn-lt"/>
              <a:ea typeface="+mn-ea"/>
              <a:cs typeface="+mn-cs"/>
            </a:rPr>
            <a:t>計３</a:t>
          </a:r>
          <a:r>
            <a:rPr kumimoji="0" lang="ja-JP" altLang="ja-JP" sz="1000" b="0" i="0" u="none" strike="noStrike" kern="0" cap="none" spc="0" normalizeH="0" baseline="0" noProof="0">
              <a:ln>
                <a:noFill/>
              </a:ln>
              <a:solidFill>
                <a:sysClr val="windowText" lastClr="000000"/>
              </a:solidFill>
              <a:effectLst/>
              <a:uLnTx/>
              <a:uFillTx/>
              <a:latin typeface="+mn-lt"/>
              <a:ea typeface="+mn-ea"/>
              <a:cs typeface="+mn-cs"/>
            </a:rPr>
            <a:t>回実施予定</a:t>
          </a: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ysClr val="windowText" lastClr="000000"/>
              </a:solidFill>
              <a:effectLst/>
              <a:uLnTx/>
              <a:uFillTx/>
              <a:latin typeface="+mn-lt"/>
              <a:ea typeface="+mn-ea"/>
              <a:cs typeface="+mn-cs"/>
            </a:rPr>
            <a:t>合格実績の多い大学や確保困難な教科の教職課程認定大学</a:t>
          </a:r>
          <a:r>
            <a:rPr kumimoji="0" lang="ja-JP" altLang="en-US" sz="1000" b="0" i="0" u="none" strike="noStrike" kern="0" cap="none" spc="0" normalizeH="0" baseline="0" noProof="0">
              <a:ln>
                <a:noFill/>
              </a:ln>
              <a:solidFill>
                <a:sysClr val="windowText" lastClr="000000"/>
              </a:solidFill>
              <a:effectLst/>
              <a:uLnTx/>
              <a:uFillTx/>
              <a:latin typeface="+mn-lt"/>
              <a:ea typeface="+mn-ea"/>
              <a:cs typeface="+mn-cs"/>
            </a:rPr>
            <a:t>を</a:t>
          </a:r>
          <a:r>
            <a:rPr kumimoji="0" lang="ja-JP" altLang="ja-JP" sz="1000" b="0" i="0" u="none" strike="noStrike" kern="0" cap="none" spc="0" normalizeH="0" baseline="0" noProof="0">
              <a:ln>
                <a:noFill/>
              </a:ln>
              <a:solidFill>
                <a:sysClr val="windowText" lastClr="000000"/>
              </a:solidFill>
              <a:effectLst/>
              <a:uLnTx/>
              <a:uFillTx/>
              <a:latin typeface="+mn-lt"/>
              <a:ea typeface="+mn-ea"/>
              <a:cs typeface="+mn-cs"/>
            </a:rPr>
            <a:t>個別訪問</a:t>
          </a:r>
          <a:r>
            <a:rPr kumimoji="0" lang="ja-JP" altLang="en-US" sz="1000" b="0" i="0" u="none" strike="noStrike" kern="0" cap="none" spc="0" normalizeH="0" baseline="0" noProof="0">
              <a:ln>
                <a:noFill/>
              </a:ln>
              <a:solidFill>
                <a:sysClr val="windowText" lastClr="000000"/>
              </a:solidFill>
              <a:effectLst/>
              <a:uLnTx/>
              <a:uFillTx/>
              <a:latin typeface="+mn-lt"/>
              <a:ea typeface="+mn-ea"/>
              <a:cs typeface="+mn-cs"/>
            </a:rPr>
            <a:t>する集合形式又はオンライン形式</a:t>
          </a:r>
          <a:r>
            <a:rPr kumimoji="0" lang="ja-JP" altLang="ja-JP" sz="1000" b="0" i="0" u="none" strike="noStrike" kern="0" cap="none" spc="0" normalizeH="0" baseline="0" noProof="0">
              <a:ln>
                <a:noFill/>
              </a:ln>
              <a:solidFill>
                <a:sysClr val="windowText" lastClr="000000"/>
              </a:solidFill>
              <a:effectLst/>
              <a:uLnTx/>
              <a:uFillTx/>
              <a:latin typeface="+mn-lt"/>
              <a:ea typeface="+mn-ea"/>
              <a:cs typeface="+mn-cs"/>
            </a:rPr>
            <a:t>により、学生に</a:t>
          </a:r>
          <a:r>
            <a:rPr kumimoji="0" lang="en-US" altLang="ja-JP" sz="1000" b="0" i="0" u="none" strike="noStrike" kern="0" cap="none" spc="0" normalizeH="0" baseline="0" noProof="0">
              <a:ln>
                <a:noFill/>
              </a:ln>
              <a:solidFill>
                <a:sysClr val="windowText" lastClr="000000"/>
              </a:solidFill>
              <a:effectLst/>
              <a:uLnTx/>
              <a:uFillTx/>
              <a:latin typeface="+mn-lt"/>
              <a:ea typeface="+mn-ea"/>
              <a:cs typeface="+mn-cs"/>
            </a:rPr>
            <a:t>PR</a:t>
          </a:r>
          <a:r>
            <a:rPr kumimoji="0" lang="ja-JP" altLang="ja-JP" sz="1000" b="0" i="0" u="none" strike="noStrike" kern="0" cap="none" spc="0" normalizeH="0" baseline="0" noProof="0">
              <a:ln>
                <a:noFill/>
              </a:ln>
              <a:solidFill>
                <a:sysClr val="windowText" lastClr="000000"/>
              </a:solidFill>
              <a:effectLst/>
              <a:uLnTx/>
              <a:uFillTx/>
              <a:latin typeface="+mn-lt"/>
              <a:ea typeface="+mn-ea"/>
              <a:cs typeface="+mn-cs"/>
            </a:rPr>
            <a:t>（約</a:t>
          </a:r>
          <a:r>
            <a:rPr kumimoji="0" lang="en-US" altLang="ja-JP" sz="1000" b="0" i="0" u="none" strike="noStrike" kern="0" cap="none" spc="0" normalizeH="0" baseline="0" noProof="0">
              <a:ln>
                <a:noFill/>
              </a:ln>
              <a:solidFill>
                <a:sysClr val="windowText" lastClr="000000"/>
              </a:solidFill>
              <a:effectLst/>
              <a:uLnTx/>
              <a:uFillTx/>
              <a:latin typeface="+mn-lt"/>
              <a:ea typeface="+mn-ea"/>
              <a:cs typeface="+mn-cs"/>
            </a:rPr>
            <a:t>50</a:t>
          </a:r>
          <a:r>
            <a:rPr kumimoji="0" lang="ja-JP" altLang="ja-JP" sz="1000" b="0" i="0" u="none" strike="noStrike" kern="0" cap="none" spc="0" normalizeH="0" baseline="0" noProof="0">
              <a:ln>
                <a:noFill/>
              </a:ln>
              <a:solidFill>
                <a:sysClr val="windowText" lastClr="000000"/>
              </a:solidFill>
              <a:effectLst/>
              <a:uLnTx/>
              <a:uFillTx/>
              <a:latin typeface="+mn-lt"/>
              <a:ea typeface="+mn-ea"/>
              <a:cs typeface="+mn-cs"/>
            </a:rPr>
            <a:t>大学）</a:t>
          </a:r>
        </a:p>
        <a:p>
          <a:pPr algn="l" rtl="0">
            <a:lnSpc>
              <a:spcPts val="1100"/>
            </a:lnSpc>
            <a:defRPr sz="1000"/>
          </a:pPr>
          <a:endParaRPr lang="en-US" altLang="ja-JP" sz="600" b="0" i="0" u="none" strike="noStrike" baseline="0">
            <a:solidFill>
              <a:sysClr val="windowText" lastClr="000000"/>
            </a:solidFill>
            <a:latin typeface="ＭＳ Ｐゴシック" panose="020B0600070205080204" charset="-128"/>
            <a:ea typeface="ＭＳ Ｐゴシック" panose="020B0600070205080204" charset="-128"/>
          </a:endParaRPr>
        </a:p>
      </xdr:txBody>
    </xdr:sp>
    <xdr:clientData/>
  </xdr:twoCellAnchor>
  <xdr:twoCellAnchor editAs="oneCell">
    <xdr:from>
      <xdr:col>1</xdr:col>
      <xdr:colOff>219076</xdr:colOff>
      <xdr:row>642</xdr:row>
      <xdr:rowOff>152400</xdr:rowOff>
    </xdr:from>
    <xdr:to>
      <xdr:col>3</xdr:col>
      <xdr:colOff>1085850</xdr:colOff>
      <xdr:row>651</xdr:row>
      <xdr:rowOff>161925</xdr:rowOff>
    </xdr:to>
    <xdr:pic>
      <xdr:nvPicPr>
        <xdr:cNvPr id="96" name="図 95">
          <a:extLst>
            <a:ext uri="{FF2B5EF4-FFF2-40B4-BE49-F238E27FC236}">
              <a16:creationId xmlns:a16="http://schemas.microsoft.com/office/drawing/2014/main" id="{00000000-0008-0000-0300-0000600000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904876" y="148142325"/>
          <a:ext cx="3028949" cy="2124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211664</xdr:colOff>
      <xdr:row>227</xdr:row>
      <xdr:rowOff>104286</xdr:rowOff>
    </xdr:from>
    <xdr:to>
      <xdr:col>3</xdr:col>
      <xdr:colOff>809625</xdr:colOff>
      <xdr:row>235</xdr:row>
      <xdr:rowOff>190500</xdr:rowOff>
    </xdr:to>
    <xdr:sp macro="" textlink="">
      <xdr:nvSpPr>
        <xdr:cNvPr id="97" name="AutoShape 168">
          <a:extLst>
            <a:ext uri="{FF2B5EF4-FFF2-40B4-BE49-F238E27FC236}">
              <a16:creationId xmlns:a16="http://schemas.microsoft.com/office/drawing/2014/main" id="{00000000-0008-0000-0300-000061000000}"/>
            </a:ext>
          </a:extLst>
        </xdr:cNvPr>
        <xdr:cNvSpPr>
          <a:spLocks noChangeArrowheads="1"/>
        </xdr:cNvSpPr>
      </xdr:nvSpPr>
      <xdr:spPr>
        <a:xfrm>
          <a:off x="897464" y="53187111"/>
          <a:ext cx="2760136" cy="1915014"/>
        </a:xfrm>
        <a:prstGeom prst="wedgeRectCallout">
          <a:avLst>
            <a:gd name="adj1" fmla="val -16667"/>
            <a:gd name="adj2" fmla="val -62870"/>
          </a:avLst>
        </a:prstGeom>
        <a:solidFill>
          <a:srgbClr val="FFFF99"/>
        </a:solidFill>
        <a:ln w="9525">
          <a:solidFill>
            <a:srgbClr val="000000"/>
          </a:solidFill>
          <a:miter lim="800000"/>
        </a:ln>
      </xdr:spPr>
      <xdr:txBody>
        <a:bodyPr vertOverflow="clip" wrap="square" lIns="27432" tIns="18288" rIns="0" bIns="0" anchor="t">
          <a:noAutofit/>
        </a:bodyPr>
        <a:lstStyle/>
        <a:p>
          <a:pPr algn="l" rtl="0">
            <a:lnSpc>
              <a:spcPts val="1100"/>
            </a:lnSpc>
            <a:defRPr sz="1000"/>
          </a:pPr>
          <a:endParaRPr lang="ja-JP" altLang="en-US">
            <a:solidFill>
              <a:sysClr val="windowText" lastClr="000000"/>
            </a:solidFill>
          </a:endParaRPr>
        </a:p>
      </xdr:txBody>
    </xdr:sp>
    <xdr:clientData/>
  </xdr:twoCellAnchor>
  <xdr:oneCellAnchor>
    <xdr:from>
      <xdr:col>1</xdr:col>
      <xdr:colOff>219075</xdr:colOff>
      <xdr:row>227</xdr:row>
      <xdr:rowOff>171449</xdr:rowOff>
    </xdr:from>
    <xdr:ext cx="2295525" cy="1600201"/>
    <xdr:pic>
      <xdr:nvPicPr>
        <xdr:cNvPr id="98" name="図 97">
          <a:extLst>
            <a:ext uri="{FF2B5EF4-FFF2-40B4-BE49-F238E27FC236}">
              <a16:creationId xmlns:a16="http://schemas.microsoft.com/office/drawing/2014/main" id="{00000000-0008-0000-0300-000062000000}"/>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904875" y="53254274"/>
          <a:ext cx="2295525" cy="160020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247650</xdr:colOff>
      <xdr:row>491</xdr:row>
      <xdr:rowOff>76200</xdr:rowOff>
    </xdr:from>
    <xdr:to>
      <xdr:col>3</xdr:col>
      <xdr:colOff>142875</xdr:colOff>
      <xdr:row>496</xdr:row>
      <xdr:rowOff>85725</xdr:rowOff>
    </xdr:to>
    <xdr:pic>
      <xdr:nvPicPr>
        <xdr:cNvPr id="99" name="図 98">
          <a:extLst>
            <a:ext uri="{FF2B5EF4-FFF2-40B4-BE49-F238E27FC236}">
              <a16:creationId xmlns:a16="http://schemas.microsoft.com/office/drawing/2014/main" id="{00000000-0008-0000-0300-000063000000}"/>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933450" y="113490375"/>
          <a:ext cx="2057400" cy="1152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28</xdr:col>
      <xdr:colOff>497541</xdr:colOff>
      <xdr:row>613</xdr:row>
      <xdr:rowOff>49306</xdr:rowOff>
    </xdr:from>
    <xdr:to>
      <xdr:col>32</xdr:col>
      <xdr:colOff>592791</xdr:colOff>
      <xdr:row>615</xdr:row>
      <xdr:rowOff>0</xdr:rowOff>
    </xdr:to>
    <xdr:sp macro="" textlink="">
      <xdr:nvSpPr>
        <xdr:cNvPr id="100" name="AutoShape 236">
          <a:extLst>
            <a:ext uri="{FF2B5EF4-FFF2-40B4-BE49-F238E27FC236}">
              <a16:creationId xmlns:a16="http://schemas.microsoft.com/office/drawing/2014/main" id="{00000000-0008-0000-0300-000064000000}"/>
            </a:ext>
          </a:extLst>
        </xdr:cNvPr>
        <xdr:cNvSpPr>
          <a:spLocks noChangeArrowheads="1"/>
        </xdr:cNvSpPr>
      </xdr:nvSpPr>
      <xdr:spPr>
        <a:xfrm>
          <a:off x="25738791" y="141409831"/>
          <a:ext cx="2800350" cy="407894"/>
        </a:xfrm>
        <a:prstGeom prst="wedgeRectCallout">
          <a:avLst>
            <a:gd name="adj1" fmla="val 64940"/>
            <a:gd name="adj2" fmla="val -35565"/>
          </a:avLst>
        </a:prstGeom>
        <a:solidFill>
          <a:srgbClr val="FFFFFF"/>
        </a:solidFill>
        <a:ln w="9525">
          <a:solidFill>
            <a:srgbClr val="000000"/>
          </a:solidFill>
          <a:miter lim="800000"/>
        </a:ln>
      </xdr:spPr>
      <xdr:txBody>
        <a:bodyPr vertOverflow="clip" wrap="square" lIns="27432" tIns="18288" rIns="0" bIns="0" anchor="t" upright="1"/>
        <a:lstStyle/>
        <a:p>
          <a:pPr algn="l" rtl="0">
            <a:lnSpc>
              <a:spcPts val="1100"/>
            </a:lnSpc>
            <a:defRPr sz="1000"/>
          </a:pPr>
          <a:endParaRPr lang="ja-JP" altLang="en-US" sz="9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≪職種別条例定数≫</a:t>
          </a:r>
        </a:p>
        <a:p>
          <a:pPr algn="l" rtl="0">
            <a:lnSpc>
              <a:spcPts val="1100"/>
            </a:lnSpc>
            <a:defRPr sz="1000"/>
          </a:pPr>
          <a:endParaRPr lang="ja-JP" altLang="en-US" sz="9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lnSpc>
              <a:spcPts val="1000"/>
            </a:lnSpc>
            <a:defRPr sz="1000"/>
          </a:pPr>
          <a:r>
            <a:rPr lang="ja-JP" altLang="en-US" sz="900" b="0" i="0" u="none" strike="noStrike" baseline="0">
              <a:solidFill>
                <a:sysClr val="windowText" lastClr="000000"/>
              </a:solidFill>
              <a:latin typeface="ＭＳ Ｐゴシック" panose="020B0600070205080204" charset="-128"/>
              <a:ea typeface="+mn-ea"/>
            </a:rPr>
            <a:t>　　　　　　　　　　　 小 　　　　 中　 　　 　高　    　　支</a:t>
          </a: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mn-ea"/>
            </a:rPr>
            <a:t>　校長・教諭　　</a:t>
          </a:r>
          <a:r>
            <a:rPr lang="en-US" altLang="ja-JP" sz="900" b="0" i="0" u="none" strike="noStrike" baseline="0">
              <a:solidFill>
                <a:sysClr val="windowText" lastClr="000000"/>
              </a:solidFill>
              <a:latin typeface="ＭＳ Ｐゴシック" panose="020B0600070205080204" charset="-128"/>
              <a:ea typeface="+mn-ea"/>
            </a:rPr>
            <a:t>24,383     14,867</a:t>
          </a: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8,468      4,837</a:t>
          </a:r>
        </a:p>
        <a:p>
          <a:pPr algn="l" rtl="0">
            <a:lnSpc>
              <a:spcPts val="1000"/>
            </a:lnSpc>
            <a:defRPr sz="1000"/>
          </a:pPr>
          <a:r>
            <a:rPr lang="ja-JP" altLang="en-US" sz="900" b="0" i="0" u="none" strike="noStrike" baseline="0">
              <a:solidFill>
                <a:sysClr val="windowText" lastClr="000000"/>
              </a:solidFill>
              <a:latin typeface="ＭＳ Ｐゴシック" panose="020B0600070205080204" charset="-128"/>
              <a:ea typeface="+mn-ea"/>
            </a:rPr>
            <a:t>　養護教諭　　　  </a:t>
          </a:r>
          <a:r>
            <a:rPr lang="en-US" altLang="ja-JP" sz="900" b="0" i="0" u="none" strike="noStrike" baseline="0">
              <a:solidFill>
                <a:sysClr val="windowText" lastClr="000000"/>
              </a:solidFill>
              <a:latin typeface="ＭＳ Ｐゴシック" panose="020B0600070205080204" charset="-128"/>
              <a:ea typeface="+mn-ea"/>
            </a:rPr>
            <a:t>1,062</a:t>
          </a: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501</a:t>
          </a: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254           84</a:t>
          </a: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mn-ea"/>
            </a:rPr>
            <a:t>　事務職員　     　</a:t>
          </a:r>
          <a:r>
            <a:rPr lang="en-US" altLang="ja-JP" sz="900" b="0" i="0" u="none" strike="noStrike" baseline="0">
              <a:solidFill>
                <a:sysClr val="windowText" lastClr="000000"/>
              </a:solidFill>
              <a:latin typeface="ＭＳ Ｐゴシック" panose="020B0600070205080204" charset="-128"/>
              <a:ea typeface="+mn-ea"/>
            </a:rPr>
            <a:t>1,399</a:t>
          </a: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819            524         163</a:t>
          </a:r>
        </a:p>
        <a:p>
          <a:pPr algn="l" rtl="0">
            <a:lnSpc>
              <a:spcPts val="1000"/>
            </a:lnSpc>
            <a:defRPr sz="1000"/>
          </a:pPr>
          <a:r>
            <a:rPr lang="ja-JP" altLang="en-US" sz="900" b="0" i="0" u="none" strike="noStrike" baseline="0">
              <a:solidFill>
                <a:sysClr val="windowText" lastClr="000000"/>
              </a:solidFill>
              <a:latin typeface="ＭＳ Ｐゴシック" panose="020B0600070205080204" charset="-128"/>
              <a:ea typeface="+mn-ea"/>
            </a:rPr>
            <a:t>　栄養教諭　           </a:t>
          </a:r>
          <a:r>
            <a:rPr lang="en-US" altLang="ja-JP" sz="900" b="0" i="0" u="none" strike="noStrike" baseline="0">
              <a:solidFill>
                <a:sysClr val="windowText" lastClr="000000"/>
              </a:solidFill>
              <a:latin typeface="ＭＳ Ｐゴシック" panose="020B0600070205080204" charset="-128"/>
              <a:ea typeface="+mn-ea"/>
            </a:rPr>
            <a:t>424          </a:t>
          </a: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62                             39</a:t>
          </a:r>
        </a:p>
        <a:p>
          <a:pPr algn="l" rtl="0">
            <a:lnSpc>
              <a:spcPts val="1000"/>
            </a:lnSpc>
            <a:defRPr sz="1000"/>
          </a:pPr>
          <a:r>
            <a:rPr lang="ja-JP" altLang="en-US" sz="900" b="0" i="0" u="none" strike="noStrike" baseline="0">
              <a:solidFill>
                <a:sysClr val="windowText" lastClr="000000"/>
              </a:solidFill>
              <a:latin typeface="ＭＳ Ｐゴシック" panose="020B0600070205080204" charset="-128"/>
              <a:ea typeface="+mn-ea"/>
            </a:rPr>
            <a:t>　実習助手　　　　　　　　       　     　　  　</a:t>
          </a:r>
          <a:r>
            <a:rPr lang="en-US" altLang="ja-JP" sz="900" b="0" i="0" u="none" strike="noStrike" baseline="0">
              <a:solidFill>
                <a:sysClr val="windowText" lastClr="000000"/>
              </a:solidFill>
              <a:latin typeface="ＭＳ Ｐゴシック" panose="020B0600070205080204" charset="-128"/>
              <a:ea typeface="+mn-ea"/>
            </a:rPr>
            <a:t>446           69</a:t>
          </a: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mn-ea"/>
            </a:rPr>
            <a:t>　寄宿舎指導員　　　　　　　　　　　　　　　  　      　</a:t>
          </a:r>
          <a:r>
            <a:rPr lang="en-US" altLang="ja-JP" sz="900" b="0" i="0" u="none" strike="noStrike" baseline="0">
              <a:solidFill>
                <a:sysClr val="windowText" lastClr="000000"/>
              </a:solidFill>
              <a:latin typeface="ＭＳ Ｐゴシック" panose="020B0600070205080204" charset="-128"/>
              <a:ea typeface="+mn-ea"/>
            </a:rPr>
            <a:t>48</a:t>
          </a:r>
        </a:p>
        <a:p>
          <a:pPr algn="l" rtl="0">
            <a:lnSpc>
              <a:spcPts val="1000"/>
            </a:lnSpc>
            <a:defRPr sz="1000"/>
          </a:pPr>
          <a:r>
            <a:rPr lang="en-US" altLang="ja-JP" sz="900" b="0" i="0" u="none" strike="noStrike" baseline="0">
              <a:solidFill>
                <a:sysClr val="windowText" lastClr="000000"/>
              </a:solidFill>
              <a:latin typeface="ＭＳ Ｐゴシック" panose="020B0600070205080204" charset="-128"/>
              <a:ea typeface="+mn-ea"/>
            </a:rPr>
            <a:t>  </a:t>
          </a:r>
          <a:r>
            <a:rPr lang="ja-JP" altLang="en-US" sz="900" b="0" i="0" u="none" strike="noStrike" baseline="0">
              <a:solidFill>
                <a:sysClr val="windowText" lastClr="000000"/>
              </a:solidFill>
              <a:latin typeface="ＭＳ Ｐゴシック" panose="020B0600070205080204" charset="-128"/>
              <a:ea typeface="+mn-ea"/>
            </a:rPr>
            <a:t>その他　　　　　　　　　　　　                    </a:t>
          </a:r>
          <a:r>
            <a:rPr lang="en-US" altLang="ja-JP" sz="900" b="0" i="0" u="none" strike="noStrike" baseline="0">
              <a:solidFill>
                <a:sysClr val="windowText" lastClr="000000"/>
              </a:solidFill>
              <a:latin typeface="ＭＳ Ｐゴシック" panose="020B0600070205080204" charset="-128"/>
              <a:ea typeface="+mn-ea"/>
            </a:rPr>
            <a:t>264          96</a:t>
          </a:r>
        </a:p>
        <a:p>
          <a:pPr algn="l" rtl="0">
            <a:lnSpc>
              <a:spcPts val="900"/>
            </a:lnSpc>
            <a:defRPr sz="1000"/>
          </a:pP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27,268</a:t>
          </a: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16,249        9,956</a:t>
          </a: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5,336</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67235</xdr:colOff>
      <xdr:row>102</xdr:row>
      <xdr:rowOff>18490</xdr:rowOff>
    </xdr:from>
    <xdr:to>
      <xdr:col>4</xdr:col>
      <xdr:colOff>56029</xdr:colOff>
      <xdr:row>107</xdr:row>
      <xdr:rowOff>89647</xdr:rowOff>
    </xdr:to>
    <xdr:sp macro="" textlink="">
      <xdr:nvSpPr>
        <xdr:cNvPr id="2" name="AutoShape 225">
          <a:extLst>
            <a:ext uri="{FF2B5EF4-FFF2-40B4-BE49-F238E27FC236}">
              <a16:creationId xmlns:a16="http://schemas.microsoft.com/office/drawing/2014/main" id="{00000000-0008-0000-0400-000002000000}"/>
            </a:ext>
          </a:extLst>
        </xdr:cNvPr>
        <xdr:cNvSpPr>
          <a:spLocks noChangeArrowheads="1"/>
        </xdr:cNvSpPr>
      </xdr:nvSpPr>
      <xdr:spPr>
        <a:xfrm>
          <a:off x="753035" y="21497365"/>
          <a:ext cx="3370169" cy="1214157"/>
        </a:xfrm>
        <a:prstGeom prst="wedgeRectCallout">
          <a:avLst>
            <a:gd name="adj1" fmla="val 12653"/>
            <a:gd name="adj2" fmla="val 7616"/>
          </a:avLst>
        </a:prstGeom>
        <a:solidFill>
          <a:srgbClr val="FFFF99"/>
        </a:solidFill>
        <a:ln w="9525">
          <a:solidFill>
            <a:srgbClr val="000000"/>
          </a:solidFill>
          <a:miter lim="800000"/>
        </a:ln>
      </xdr:spPr>
      <xdr:txBody>
        <a:bodyPr vertOverflow="clip" wrap="square" lIns="27432" tIns="18288" rIns="0" bIns="18288" anchor="ctr" upright="1"/>
        <a:lstStyle/>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Native English teacher（府立高校７８名＋府立中学１名）</a:t>
          </a:r>
        </a:p>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（府が直接雇用）　　　   </a:t>
          </a:r>
          <a:r>
            <a:rPr lang="en-US" altLang="ja-JP" sz="900" b="0" i="0" u="none" strike="noStrike" baseline="0">
              <a:solidFill>
                <a:sysClr val="windowText" lastClr="000000"/>
              </a:solidFill>
              <a:latin typeface="ＭＳ Ｐゴシック" panose="020B0600070205080204" charset="-128"/>
              <a:ea typeface="+mn-ea"/>
            </a:rPr>
            <a:t>413,628</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千円　　</a:t>
          </a: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Temporary native English teacher</a:t>
          </a: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（業務委託による派遣)  　</a:t>
          </a:r>
          <a:r>
            <a:rPr lang="en-US" altLang="ja-JP" sz="900" b="0" i="0" u="none" strike="noStrike" baseline="0">
              <a:solidFill>
                <a:sysClr val="windowText" lastClr="000000"/>
              </a:solidFill>
              <a:latin typeface="ＭＳ Ｐゴシック" panose="020B0600070205080204" charset="-128"/>
              <a:ea typeface="+mn-ea"/>
            </a:rPr>
            <a:t>83,091</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千円</a:t>
          </a:r>
        </a:p>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22年度以降、順次ＡＬＴをＮＥＴ、Ｔ－ＮＥＴに切り替えてき</a:t>
          </a: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たことから、25年度で０人となった。</a:t>
          </a:r>
          <a:endParaRPr lang="ja-JP" altLang="en-US">
            <a:solidFill>
              <a:sysClr val="windowText" lastClr="000000"/>
            </a:solidFill>
          </a:endParaRPr>
        </a:p>
      </xdr:txBody>
    </xdr:sp>
    <xdr:clientData/>
  </xdr:twoCellAnchor>
  <xdr:twoCellAnchor>
    <xdr:from>
      <xdr:col>5</xdr:col>
      <xdr:colOff>1723571</xdr:colOff>
      <xdr:row>25</xdr:row>
      <xdr:rowOff>22412</xdr:rowOff>
    </xdr:from>
    <xdr:to>
      <xdr:col>5</xdr:col>
      <xdr:colOff>5123889</xdr:colOff>
      <xdr:row>30</xdr:row>
      <xdr:rowOff>14224</xdr:rowOff>
    </xdr:to>
    <xdr:sp macro="" textlink="">
      <xdr:nvSpPr>
        <xdr:cNvPr id="3" name="AutoShape 287">
          <a:extLst>
            <a:ext uri="{FF2B5EF4-FFF2-40B4-BE49-F238E27FC236}">
              <a16:creationId xmlns:a16="http://schemas.microsoft.com/office/drawing/2014/main" id="{00000000-0008-0000-0400-000003000000}"/>
            </a:ext>
          </a:extLst>
        </xdr:cNvPr>
        <xdr:cNvSpPr>
          <a:spLocks noChangeArrowheads="1"/>
        </xdr:cNvSpPr>
      </xdr:nvSpPr>
      <xdr:spPr>
        <a:xfrm>
          <a:off x="5895521" y="6642287"/>
          <a:ext cx="3400318" cy="1134812"/>
        </a:xfrm>
        <a:prstGeom prst="wedgeRectCallout">
          <a:avLst>
            <a:gd name="adj1" fmla="val -4181"/>
            <a:gd name="adj2" fmla="val 20644"/>
          </a:avLst>
        </a:prstGeom>
        <a:solidFill>
          <a:srgbClr val="FFFF99"/>
        </a:solidFill>
        <a:ln w="9525">
          <a:solidFill>
            <a:srgbClr val="000000"/>
          </a:solidFill>
          <a:miter lim="800000"/>
        </a:ln>
      </xdr:spPr>
      <xdr:txBody>
        <a:bodyPr vertOverflow="clip" wrap="square" lIns="27432" tIns="18288" rIns="0" bIns="0" anchor="t" upright="1"/>
        <a:lstStyle/>
        <a:p>
          <a:pPr algn="l" rtl="0">
            <a:lnSpc>
              <a:spcPts val="1200"/>
            </a:lnSpc>
            <a:defRPr sz="1000"/>
          </a:pPr>
          <a:r>
            <a:rPr lang="ja-JP" altLang="en-US" sz="1000" b="0" i="0" u="none" strike="noStrike" baseline="0">
              <a:solidFill>
                <a:sysClr val="windowText" lastClr="000000"/>
              </a:solidFill>
              <a:latin typeface="ＭＳ Ｐゴシック" panose="020B0600070205080204" charset="-128"/>
              <a:ea typeface="+mn-ea"/>
            </a:rPr>
            <a:t>○実施教科</a:t>
          </a:r>
        </a:p>
        <a:p>
          <a:pPr algn="l" rtl="0">
            <a:lnSpc>
              <a:spcPts val="1200"/>
            </a:lnSpc>
            <a:defRPr sz="1000"/>
          </a:pPr>
          <a:r>
            <a:rPr lang="ja-JP" altLang="en-US" sz="1000" b="0" i="0" u="none" strike="noStrike" baseline="0">
              <a:solidFill>
                <a:sysClr val="windowText" lastClr="000000"/>
              </a:solidFill>
              <a:latin typeface="ＭＳ Ｐゴシック" panose="020B0600070205080204" charset="-128"/>
              <a:ea typeface="ＭＳ Ｐゴシック" panose="020B0600070205080204" charset="-128"/>
            </a:rPr>
            <a:t>　　中１　　　 ：国・数・英</a:t>
          </a:r>
          <a:endParaRPr lang="en-US" altLang="ja-JP" sz="10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lnSpc>
              <a:spcPts val="1200"/>
            </a:lnSpc>
            <a:defRPr sz="1000"/>
          </a:pPr>
          <a:r>
            <a:rPr lang="ja-JP" altLang="en-US" sz="1000" b="0" i="0" u="none" strike="noStrike" baseline="0">
              <a:solidFill>
                <a:sysClr val="windowText" lastClr="000000"/>
              </a:solidFill>
              <a:latin typeface="ＭＳ Ｐゴシック" panose="020B0600070205080204" charset="-128"/>
              <a:ea typeface="ＭＳ Ｐゴシック" panose="020B0600070205080204" charset="-128"/>
            </a:rPr>
            <a:t>　　中２、中３：国・社・数・理・英</a:t>
          </a:r>
        </a:p>
        <a:p>
          <a:pPr algn="l" rtl="0">
            <a:lnSpc>
              <a:spcPts val="1200"/>
            </a:lnSpc>
            <a:defRPr sz="1000"/>
          </a:pPr>
          <a:r>
            <a:rPr lang="ja-JP" altLang="en-US" sz="1000" b="0" i="0" u="none" strike="noStrike" baseline="0">
              <a:solidFill>
                <a:sysClr val="windowText" lastClr="000000"/>
              </a:solidFill>
              <a:latin typeface="ＭＳ Ｐゴシック" panose="020B0600070205080204" charset="-128"/>
              <a:ea typeface="ＭＳ Ｐゴシック" panose="020B0600070205080204" charset="-128"/>
            </a:rPr>
            <a:t>○実施時期</a:t>
          </a:r>
        </a:p>
        <a:p>
          <a:pPr algn="l" rtl="0">
            <a:lnSpc>
              <a:spcPts val="1200"/>
            </a:lnSpc>
            <a:defRPr sz="1000"/>
          </a:pPr>
          <a:r>
            <a:rPr lang="ja-JP" altLang="en-US" sz="1000" b="0" i="0" u="none" strike="noStrike" baseline="0">
              <a:solidFill>
                <a:sysClr val="windowText" lastClr="000000"/>
              </a:solidFill>
              <a:latin typeface="ＭＳ Ｐゴシック" panose="020B0600070205080204" charset="-128"/>
              <a:ea typeface="+mn-ea"/>
            </a:rPr>
            <a:t>    中３　　　 ：Ｒ４年９月</a:t>
          </a:r>
          <a:endParaRPr lang="en-US" altLang="ja-JP" sz="10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lnSpc>
              <a:spcPts val="1200"/>
            </a:lnSpc>
            <a:defRPr sz="1000"/>
          </a:pPr>
          <a:r>
            <a:rPr lang="ja-JP" altLang="en-US" sz="1000" b="0" i="0" u="none" strike="noStrike" baseline="0">
              <a:solidFill>
                <a:sysClr val="windowText" lastClr="000000"/>
              </a:solidFill>
              <a:latin typeface="ＭＳ Ｐゴシック" panose="020B0600070205080204" charset="-128"/>
              <a:ea typeface="ＭＳ Ｐゴシック" panose="020B0600070205080204" charset="-128"/>
            </a:rPr>
            <a:t>　　中１、中２：</a:t>
          </a:r>
          <a:r>
            <a:rPr lang="en-US" altLang="ja-JP" sz="1000" b="0" i="0" u="none" strike="noStrike" baseline="0">
              <a:solidFill>
                <a:sysClr val="windowText" lastClr="000000"/>
              </a:solidFill>
              <a:latin typeface="ＭＳ Ｐゴシック" panose="020B0600070205080204" charset="-128"/>
              <a:ea typeface="ＭＳ Ｐゴシック" panose="020B0600070205080204" charset="-128"/>
            </a:rPr>
            <a:t>R</a:t>
          </a:r>
          <a:r>
            <a:rPr lang="ja-JP" altLang="en-US" sz="1000" b="0" i="0" u="none" strike="noStrike" baseline="0">
              <a:solidFill>
                <a:sysClr val="windowText" lastClr="000000"/>
              </a:solidFill>
              <a:latin typeface="ＭＳ Ｐゴシック" panose="020B0600070205080204" charset="-128"/>
              <a:ea typeface="ＭＳ Ｐゴシック" panose="020B0600070205080204" charset="-128"/>
            </a:rPr>
            <a:t>５年１月</a:t>
          </a:r>
          <a:endParaRPr lang="en-US" altLang="ja-JP" sz="1000" b="0" i="0" u="none" strike="noStrike" baseline="0">
            <a:solidFill>
              <a:sysClr val="windowText" lastClr="000000"/>
            </a:solidFill>
            <a:latin typeface="ＭＳ Ｐゴシック" panose="020B0600070205080204" charset="-128"/>
            <a:ea typeface="ＭＳ Ｐゴシック" panose="020B0600070205080204" charset="-128"/>
          </a:endParaRPr>
        </a:p>
      </xdr:txBody>
    </xdr:sp>
    <xdr:clientData/>
  </xdr:twoCellAnchor>
  <xdr:twoCellAnchor>
    <xdr:from>
      <xdr:col>27</xdr:col>
      <xdr:colOff>497541</xdr:colOff>
      <xdr:row>604</xdr:row>
      <xdr:rowOff>49306</xdr:rowOff>
    </xdr:from>
    <xdr:to>
      <xdr:col>31</xdr:col>
      <xdr:colOff>592791</xdr:colOff>
      <xdr:row>607</xdr:row>
      <xdr:rowOff>0</xdr:rowOff>
    </xdr:to>
    <xdr:sp macro="" textlink="">
      <xdr:nvSpPr>
        <xdr:cNvPr id="4" name="AutoShape 236">
          <a:extLst>
            <a:ext uri="{FF2B5EF4-FFF2-40B4-BE49-F238E27FC236}">
              <a16:creationId xmlns:a16="http://schemas.microsoft.com/office/drawing/2014/main" id="{00000000-0008-0000-0400-000004000000}"/>
            </a:ext>
          </a:extLst>
        </xdr:cNvPr>
        <xdr:cNvSpPr>
          <a:spLocks noChangeArrowheads="1"/>
        </xdr:cNvSpPr>
      </xdr:nvSpPr>
      <xdr:spPr>
        <a:xfrm>
          <a:off x="24557691" y="130341781"/>
          <a:ext cx="2800350" cy="636494"/>
        </a:xfrm>
        <a:prstGeom prst="wedgeRectCallout">
          <a:avLst>
            <a:gd name="adj1" fmla="val 64940"/>
            <a:gd name="adj2" fmla="val -35565"/>
          </a:avLst>
        </a:prstGeom>
        <a:solidFill>
          <a:srgbClr val="FFFFFF"/>
        </a:solidFill>
        <a:ln w="9525">
          <a:solidFill>
            <a:srgbClr val="000000"/>
          </a:solidFill>
          <a:miter lim="800000"/>
        </a:ln>
      </xdr:spPr>
      <xdr:txBody>
        <a:bodyPr vertOverflow="clip" wrap="square" lIns="27432" tIns="18288" rIns="0" bIns="0" anchor="t" upright="1"/>
        <a:lstStyle/>
        <a:p>
          <a:pPr algn="l" rtl="0">
            <a:lnSpc>
              <a:spcPts val="1100"/>
            </a:lnSpc>
            <a:defRPr sz="1000"/>
          </a:pPr>
          <a:endParaRPr lang="ja-JP" altLang="en-US" sz="9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≪職種別条例定数≫</a:t>
          </a:r>
        </a:p>
        <a:p>
          <a:pPr algn="l" rtl="0">
            <a:lnSpc>
              <a:spcPts val="1100"/>
            </a:lnSpc>
            <a:defRPr sz="1000"/>
          </a:pPr>
          <a:endParaRPr lang="ja-JP" altLang="en-US" sz="9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lnSpc>
              <a:spcPts val="1000"/>
            </a:lnSpc>
            <a:defRPr sz="1000"/>
          </a:pPr>
          <a:r>
            <a:rPr lang="ja-JP" altLang="en-US" sz="900" b="0" i="0" u="none" strike="noStrike" baseline="0">
              <a:solidFill>
                <a:sysClr val="windowText" lastClr="000000"/>
              </a:solidFill>
              <a:latin typeface="ＭＳ Ｐゴシック" panose="020B0600070205080204" charset="-128"/>
              <a:ea typeface="+mn-ea"/>
            </a:rPr>
            <a:t>　　　　　　　　　　　 小 　　　　 中　 　　 　高　    　　支</a:t>
          </a: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mn-ea"/>
            </a:rPr>
            <a:t>　校長・教諭　　</a:t>
          </a:r>
          <a:r>
            <a:rPr lang="en-US" altLang="ja-JP" sz="900" b="0" i="0" u="none" strike="noStrike" baseline="0">
              <a:solidFill>
                <a:sysClr val="windowText" lastClr="000000"/>
              </a:solidFill>
              <a:latin typeface="ＭＳ Ｐゴシック" panose="020B0600070205080204" charset="-128"/>
              <a:ea typeface="+mn-ea"/>
            </a:rPr>
            <a:t>24,383     14,867</a:t>
          </a: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8,468      4,837</a:t>
          </a:r>
        </a:p>
        <a:p>
          <a:pPr algn="l" rtl="0">
            <a:lnSpc>
              <a:spcPts val="1000"/>
            </a:lnSpc>
            <a:defRPr sz="1000"/>
          </a:pPr>
          <a:r>
            <a:rPr lang="ja-JP" altLang="en-US" sz="900" b="0" i="0" u="none" strike="noStrike" baseline="0">
              <a:solidFill>
                <a:sysClr val="windowText" lastClr="000000"/>
              </a:solidFill>
              <a:latin typeface="ＭＳ Ｐゴシック" panose="020B0600070205080204" charset="-128"/>
              <a:ea typeface="+mn-ea"/>
            </a:rPr>
            <a:t>　養護教諭　　　  </a:t>
          </a:r>
          <a:r>
            <a:rPr lang="en-US" altLang="ja-JP" sz="900" b="0" i="0" u="none" strike="noStrike" baseline="0">
              <a:solidFill>
                <a:sysClr val="windowText" lastClr="000000"/>
              </a:solidFill>
              <a:latin typeface="ＭＳ Ｐゴシック" panose="020B0600070205080204" charset="-128"/>
              <a:ea typeface="+mn-ea"/>
            </a:rPr>
            <a:t>1,062</a:t>
          </a: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501</a:t>
          </a: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254           84</a:t>
          </a: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mn-ea"/>
            </a:rPr>
            <a:t>　事務職員　     　</a:t>
          </a:r>
          <a:r>
            <a:rPr lang="en-US" altLang="ja-JP" sz="900" b="0" i="0" u="none" strike="noStrike" baseline="0">
              <a:solidFill>
                <a:sysClr val="windowText" lastClr="000000"/>
              </a:solidFill>
              <a:latin typeface="ＭＳ Ｐゴシック" panose="020B0600070205080204" charset="-128"/>
              <a:ea typeface="+mn-ea"/>
            </a:rPr>
            <a:t>1,399</a:t>
          </a: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819            524         163</a:t>
          </a:r>
        </a:p>
        <a:p>
          <a:pPr algn="l" rtl="0">
            <a:lnSpc>
              <a:spcPts val="1000"/>
            </a:lnSpc>
            <a:defRPr sz="1000"/>
          </a:pPr>
          <a:r>
            <a:rPr lang="ja-JP" altLang="en-US" sz="900" b="0" i="0" u="none" strike="noStrike" baseline="0">
              <a:solidFill>
                <a:sysClr val="windowText" lastClr="000000"/>
              </a:solidFill>
              <a:latin typeface="ＭＳ Ｐゴシック" panose="020B0600070205080204" charset="-128"/>
              <a:ea typeface="+mn-ea"/>
            </a:rPr>
            <a:t>　栄養教諭　           </a:t>
          </a:r>
          <a:r>
            <a:rPr lang="en-US" altLang="ja-JP" sz="900" b="0" i="0" u="none" strike="noStrike" baseline="0">
              <a:solidFill>
                <a:sysClr val="windowText" lastClr="000000"/>
              </a:solidFill>
              <a:latin typeface="ＭＳ Ｐゴシック" panose="020B0600070205080204" charset="-128"/>
              <a:ea typeface="+mn-ea"/>
            </a:rPr>
            <a:t>424          </a:t>
          </a: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62                             39</a:t>
          </a:r>
        </a:p>
        <a:p>
          <a:pPr algn="l" rtl="0">
            <a:lnSpc>
              <a:spcPts val="1000"/>
            </a:lnSpc>
            <a:defRPr sz="1000"/>
          </a:pPr>
          <a:r>
            <a:rPr lang="ja-JP" altLang="en-US" sz="900" b="0" i="0" u="none" strike="noStrike" baseline="0">
              <a:solidFill>
                <a:sysClr val="windowText" lastClr="000000"/>
              </a:solidFill>
              <a:latin typeface="ＭＳ Ｐゴシック" panose="020B0600070205080204" charset="-128"/>
              <a:ea typeface="+mn-ea"/>
            </a:rPr>
            <a:t>　実習助手　　　　　　　　       　     　　  　</a:t>
          </a:r>
          <a:r>
            <a:rPr lang="en-US" altLang="ja-JP" sz="900" b="0" i="0" u="none" strike="noStrike" baseline="0">
              <a:solidFill>
                <a:sysClr val="windowText" lastClr="000000"/>
              </a:solidFill>
              <a:latin typeface="ＭＳ Ｐゴシック" panose="020B0600070205080204" charset="-128"/>
              <a:ea typeface="+mn-ea"/>
            </a:rPr>
            <a:t>446           69</a:t>
          </a: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mn-ea"/>
            </a:rPr>
            <a:t>　寄宿舎指導員　　　　　　　　　　　　　　　  　      　</a:t>
          </a:r>
          <a:r>
            <a:rPr lang="en-US" altLang="ja-JP" sz="900" b="0" i="0" u="none" strike="noStrike" baseline="0">
              <a:solidFill>
                <a:sysClr val="windowText" lastClr="000000"/>
              </a:solidFill>
              <a:latin typeface="ＭＳ Ｐゴシック" panose="020B0600070205080204" charset="-128"/>
              <a:ea typeface="+mn-ea"/>
            </a:rPr>
            <a:t>48</a:t>
          </a:r>
        </a:p>
        <a:p>
          <a:pPr algn="l" rtl="0">
            <a:lnSpc>
              <a:spcPts val="1000"/>
            </a:lnSpc>
            <a:defRPr sz="1000"/>
          </a:pPr>
          <a:r>
            <a:rPr lang="en-US" altLang="ja-JP" sz="900" b="0" i="0" u="none" strike="noStrike" baseline="0">
              <a:solidFill>
                <a:sysClr val="windowText" lastClr="000000"/>
              </a:solidFill>
              <a:latin typeface="ＭＳ Ｐゴシック" panose="020B0600070205080204" charset="-128"/>
              <a:ea typeface="+mn-ea"/>
            </a:rPr>
            <a:t>  </a:t>
          </a:r>
          <a:r>
            <a:rPr lang="ja-JP" altLang="en-US" sz="900" b="0" i="0" u="none" strike="noStrike" baseline="0">
              <a:solidFill>
                <a:sysClr val="windowText" lastClr="000000"/>
              </a:solidFill>
              <a:latin typeface="ＭＳ Ｐゴシック" panose="020B0600070205080204" charset="-128"/>
              <a:ea typeface="+mn-ea"/>
            </a:rPr>
            <a:t>その他　　　　　　　　　　　　                    </a:t>
          </a:r>
          <a:r>
            <a:rPr lang="en-US" altLang="ja-JP" sz="900" b="0" i="0" u="none" strike="noStrike" baseline="0">
              <a:solidFill>
                <a:sysClr val="windowText" lastClr="000000"/>
              </a:solidFill>
              <a:latin typeface="ＭＳ Ｐゴシック" panose="020B0600070205080204" charset="-128"/>
              <a:ea typeface="+mn-ea"/>
            </a:rPr>
            <a:t>264          96</a:t>
          </a:r>
        </a:p>
        <a:p>
          <a:pPr algn="l" rtl="0">
            <a:lnSpc>
              <a:spcPts val="900"/>
            </a:lnSpc>
            <a:defRPr sz="1000"/>
          </a:pP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27,268</a:t>
          </a: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16,249        9,956</a:t>
          </a: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5,336</a:t>
          </a:r>
        </a:p>
      </xdr:txBody>
    </xdr:sp>
    <xdr:clientData/>
  </xdr:twoCellAnchor>
  <xdr:twoCellAnchor>
    <xdr:from>
      <xdr:col>1</xdr:col>
      <xdr:colOff>100853</xdr:colOff>
      <xdr:row>0</xdr:row>
      <xdr:rowOff>78443</xdr:rowOff>
    </xdr:from>
    <xdr:to>
      <xdr:col>1</xdr:col>
      <xdr:colOff>1871383</xdr:colOff>
      <xdr:row>1</xdr:row>
      <xdr:rowOff>212913</xdr:rowOff>
    </xdr:to>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786653" y="78443"/>
          <a:ext cx="1770530" cy="496420"/>
        </a:xfrm>
        <a:prstGeom prst="rect">
          <a:avLst/>
        </a:prstGeom>
        <a:solidFill>
          <a:schemeClr val="bg1">
            <a:lumMod val="7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2000">
              <a:solidFill>
                <a:sysClr val="windowText" lastClr="000000"/>
              </a:solidFill>
              <a:latin typeface="ＭＳ ゴシック" panose="020B0609070205080204" pitchFamily="1" charset="-128"/>
              <a:ea typeface="ＭＳ ゴシック" panose="020B0609070205080204" pitchFamily="1" charset="-128"/>
            </a:rPr>
            <a:t>手持ち：クロ</a:t>
          </a:r>
        </a:p>
      </xdr:txBody>
    </xdr:sp>
    <xdr:clientData/>
  </xdr:twoCellAnchor>
  <xdr:twoCellAnchor>
    <xdr:from>
      <xdr:col>1</xdr:col>
      <xdr:colOff>1064559</xdr:colOff>
      <xdr:row>41</xdr:row>
      <xdr:rowOff>81243</xdr:rowOff>
    </xdr:from>
    <xdr:to>
      <xdr:col>5</xdr:col>
      <xdr:colOff>2893218</xdr:colOff>
      <xdr:row>47</xdr:row>
      <xdr:rowOff>127000</xdr:rowOff>
    </xdr:to>
    <xdr:sp macro="" textlink="">
      <xdr:nvSpPr>
        <xdr:cNvPr id="6" name="AutoShape 287">
          <a:extLst>
            <a:ext uri="{FF2B5EF4-FFF2-40B4-BE49-F238E27FC236}">
              <a16:creationId xmlns:a16="http://schemas.microsoft.com/office/drawing/2014/main" id="{00000000-0008-0000-0400-000006000000}"/>
            </a:ext>
          </a:extLst>
        </xdr:cNvPr>
        <xdr:cNvSpPr>
          <a:spLocks noChangeArrowheads="1"/>
        </xdr:cNvSpPr>
      </xdr:nvSpPr>
      <xdr:spPr>
        <a:xfrm>
          <a:off x="1750359" y="10358718"/>
          <a:ext cx="5314809" cy="1417357"/>
        </a:xfrm>
        <a:prstGeom prst="wedgeRectCallout">
          <a:avLst>
            <a:gd name="adj1" fmla="val 13061"/>
            <a:gd name="adj2" fmla="val 38464"/>
          </a:avLst>
        </a:prstGeom>
        <a:solidFill>
          <a:srgbClr val="FFFF99"/>
        </a:solidFill>
        <a:ln w="9525">
          <a:solidFill>
            <a:srgbClr val="000000"/>
          </a:solidFill>
          <a:miter lim="800000"/>
        </a:ln>
      </xdr:spPr>
      <xdr:txBody>
        <a:bodyPr vertOverflow="clip" wrap="square" lIns="27432" tIns="18288" rIns="0" bIns="0" anchor="t" upright="1"/>
        <a:lstStyle/>
        <a:p>
          <a:pPr algn="l" rtl="0">
            <a:lnSpc>
              <a:spcPts val="1200"/>
            </a:lnSpc>
            <a:defRPr sz="1000"/>
          </a:pPr>
          <a:r>
            <a:rPr lang="ja-JP" altLang="en-US" sz="1000" b="0" i="0" u="none" strike="noStrike" baseline="0">
              <a:solidFill>
                <a:sysClr val="windowText" lastClr="000000"/>
              </a:solidFill>
              <a:latin typeface="ＭＳ Ｐゴシック" panose="020B0600070205080204" charset="-128"/>
              <a:ea typeface="ＭＳ Ｐゴシック" panose="020B0600070205080204" charset="-128"/>
            </a:rPr>
            <a:t>（Ｒ４年度予定）</a:t>
          </a:r>
        </a:p>
        <a:p>
          <a:pPr algn="l" rtl="0">
            <a:defRPr sz="1000"/>
          </a:pPr>
          <a:r>
            <a:rPr lang="ja-JP" altLang="en-US" sz="1000" b="0" i="0" u="none" strike="noStrike" baseline="0">
              <a:solidFill>
                <a:sysClr val="windowText" lastClr="000000"/>
              </a:solidFill>
              <a:latin typeface="ＭＳ Ｐゴシック" panose="020B0600070205080204" charset="-128"/>
              <a:ea typeface="ＭＳ Ｐゴシック" panose="020B0600070205080204" charset="-128"/>
            </a:rPr>
            <a:t>○ 小学校　　</a:t>
          </a:r>
        </a:p>
        <a:p>
          <a:pPr algn="l" rtl="0">
            <a:lnSpc>
              <a:spcPts val="1100"/>
            </a:lnSpc>
            <a:defRPr sz="1000"/>
          </a:pPr>
          <a:r>
            <a:rPr lang="ja-JP" altLang="en-US" sz="1000" b="0" i="0" u="none" strike="noStrike" baseline="0">
              <a:solidFill>
                <a:sysClr val="windowText" lastClr="000000"/>
              </a:solidFill>
              <a:latin typeface="ＭＳ Ｐゴシック" panose="020B0600070205080204" charset="-128"/>
              <a:ea typeface="ＭＳ Ｐゴシック" panose="020B0600070205080204" charset="-128"/>
            </a:rPr>
            <a:t>　　　総数　７９３名の定数配置（参考：Ｒ３予算　７８２名）</a:t>
          </a:r>
        </a:p>
        <a:p>
          <a:pPr algn="l" rtl="0">
            <a:lnSpc>
              <a:spcPts val="1200"/>
            </a:lnSpc>
            <a:defRPr sz="1000"/>
          </a:pPr>
          <a:r>
            <a:rPr lang="ja-JP" altLang="en-US" sz="1000" b="0" i="0" u="none" strike="noStrike" baseline="0">
              <a:solidFill>
                <a:sysClr val="windowText" lastClr="000000"/>
              </a:solidFill>
              <a:latin typeface="ＭＳ Ｐゴシック" panose="020B0600070205080204" charset="-128"/>
              <a:ea typeface="ＭＳ Ｐゴシック" panose="020B0600070205080204" charset="-128"/>
            </a:rPr>
            <a:t>○ 中学校　</a:t>
          </a:r>
        </a:p>
        <a:p>
          <a:pPr marL="0" marR="0" lvl="0" indent="0" algn="l" defTabSz="914400" rtl="0" eaLnBrk="1" fontAlgn="auto" latinLnBrk="0" hangingPunct="1">
            <a:lnSpc>
              <a:spcPts val="1100"/>
            </a:lnSpc>
            <a:spcBef>
              <a:spcPts val="0"/>
            </a:spcBef>
            <a:spcAft>
              <a:spcPts val="0"/>
            </a:spcAft>
            <a:buClrTx/>
            <a:buSzTx/>
            <a:buFontTx/>
            <a:buNone/>
            <a:defRPr sz="1000"/>
          </a:pPr>
          <a:r>
            <a:rPr lang="ja-JP" altLang="en-US" sz="1000" b="0" i="0" u="none" strike="noStrike" baseline="0">
              <a:solidFill>
                <a:sysClr val="windowText" lastClr="000000"/>
              </a:solidFill>
              <a:latin typeface="ＭＳ Ｐゴシック" panose="020B0600070205080204" charset="-128"/>
              <a:ea typeface="ＭＳ Ｐゴシック" panose="020B0600070205080204" charset="-128"/>
            </a:rPr>
            <a:t>　　　総数　８１３名の定数配置</a:t>
          </a:r>
          <a:r>
            <a:rPr lang="ja-JP" altLang="ja-JP" sz="1000" b="0" i="0" baseline="0">
              <a:solidFill>
                <a:sysClr val="windowText" lastClr="000000"/>
              </a:solidFill>
              <a:effectLst/>
              <a:latin typeface="+mn-lt"/>
              <a:ea typeface="+mn-ea"/>
              <a:cs typeface="+mn-cs"/>
            </a:rPr>
            <a:t>（参考：Ｒ</a:t>
          </a:r>
          <a:r>
            <a:rPr lang="ja-JP" altLang="en-US" sz="1000" b="0" i="0" baseline="0">
              <a:solidFill>
                <a:sysClr val="windowText" lastClr="000000"/>
              </a:solidFill>
              <a:effectLst/>
              <a:latin typeface="+mn-lt"/>
              <a:ea typeface="+mn-ea"/>
              <a:cs typeface="+mn-cs"/>
            </a:rPr>
            <a:t>３</a:t>
          </a:r>
          <a:r>
            <a:rPr lang="ja-JP" altLang="ja-JP" sz="1000" b="0" i="0" baseline="0">
              <a:solidFill>
                <a:sysClr val="windowText" lastClr="000000"/>
              </a:solidFill>
              <a:effectLst/>
              <a:latin typeface="+mn-lt"/>
              <a:ea typeface="+mn-ea"/>
              <a:cs typeface="+mn-cs"/>
            </a:rPr>
            <a:t>予算　</a:t>
          </a:r>
          <a:r>
            <a:rPr lang="ja-JP" altLang="en-US" sz="1000" b="0" i="0" baseline="0">
              <a:solidFill>
                <a:sysClr val="windowText" lastClr="000000"/>
              </a:solidFill>
              <a:effectLst/>
              <a:latin typeface="+mn-lt"/>
              <a:ea typeface="+mn-ea"/>
              <a:cs typeface="+mn-cs"/>
            </a:rPr>
            <a:t>８０７</a:t>
          </a:r>
          <a:r>
            <a:rPr lang="ja-JP" altLang="ja-JP" sz="1000" b="0" i="0" baseline="0">
              <a:solidFill>
                <a:sysClr val="windowText" lastClr="000000"/>
              </a:solidFill>
              <a:effectLst/>
              <a:latin typeface="+mn-lt"/>
              <a:ea typeface="+mn-ea"/>
              <a:cs typeface="+mn-cs"/>
            </a:rPr>
            <a:t>名）</a:t>
          </a:r>
          <a:endParaRPr lang="en-US" altLang="ja-JP" sz="1000" b="0" i="0" baseline="0">
            <a:solidFill>
              <a:sysClr val="windowText" lastClr="000000"/>
            </a:solidFill>
            <a:effectLst/>
            <a:latin typeface="+mn-lt"/>
            <a:ea typeface="+mn-ea"/>
            <a:cs typeface="+mn-cs"/>
          </a:endParaRPr>
        </a:p>
        <a:p>
          <a:pPr marL="0" marR="0" lvl="0" indent="0" algn="l" defTabSz="914400" rtl="0" eaLnBrk="1" fontAlgn="auto" latinLnBrk="0" hangingPunct="1">
            <a:lnSpc>
              <a:spcPts val="1100"/>
            </a:lnSpc>
            <a:spcBef>
              <a:spcPts val="0"/>
            </a:spcBef>
            <a:spcAft>
              <a:spcPts val="0"/>
            </a:spcAft>
            <a:buClrTx/>
            <a:buSzTx/>
            <a:buFontTx/>
            <a:buNone/>
            <a:defRPr sz="1000"/>
          </a:pPr>
          <a:endParaRPr lang="en-US" altLang="ja-JP" sz="1000" b="0" i="0" baseline="0">
            <a:solidFill>
              <a:sysClr val="windowText" lastClr="000000"/>
            </a:solidFill>
            <a:effectLst/>
            <a:latin typeface="+mn-lt"/>
            <a:ea typeface="+mn-ea"/>
            <a:cs typeface="+mn-cs"/>
          </a:endParaRPr>
        </a:p>
        <a:p>
          <a:pPr marL="0" marR="0" lvl="0" indent="0" algn="l" defTabSz="914400" rtl="0" eaLnBrk="1" fontAlgn="auto" latinLnBrk="0" hangingPunct="1">
            <a:lnSpc>
              <a:spcPts val="1100"/>
            </a:lnSpc>
            <a:spcBef>
              <a:spcPts val="0"/>
            </a:spcBef>
            <a:spcAft>
              <a:spcPts val="0"/>
            </a:spcAft>
            <a:buClrTx/>
            <a:buSzTx/>
            <a:buFontTx/>
            <a:buNone/>
            <a:defRPr sz="1000"/>
          </a:pPr>
          <a:r>
            <a:rPr lang="ja-JP" altLang="en-US">
              <a:solidFill>
                <a:sysClr val="windowText" lastClr="000000"/>
              </a:solidFill>
              <a:effectLst/>
            </a:rPr>
            <a:t>　</a:t>
          </a:r>
          <a:r>
            <a:rPr lang="en-US" altLang="ja-JP">
              <a:solidFill>
                <a:sysClr val="windowText" lastClr="000000"/>
              </a:solidFill>
              <a:effectLst/>
            </a:rPr>
            <a:t>※</a:t>
          </a:r>
          <a:r>
            <a:rPr lang="ja-JP" altLang="en-US">
              <a:solidFill>
                <a:sysClr val="windowText" lastClr="000000"/>
              </a:solidFill>
              <a:effectLst/>
            </a:rPr>
            <a:t>３５人学級編制（小学校１０６名、中学校１０４名（習熟度別指導推進事業の内数））</a:t>
          </a:r>
          <a:endParaRPr lang="en-US" altLang="ja-JP">
            <a:solidFill>
              <a:sysClr val="windowText" lastClr="000000"/>
            </a:solidFill>
            <a:effectLst/>
          </a:endParaRPr>
        </a:p>
        <a:p>
          <a:pPr marL="0" marR="0" lvl="0" indent="0" algn="l" defTabSz="914400" rtl="0" eaLnBrk="1" fontAlgn="auto" latinLnBrk="0" hangingPunct="1">
            <a:lnSpc>
              <a:spcPts val="1100"/>
            </a:lnSpc>
            <a:spcBef>
              <a:spcPts val="0"/>
            </a:spcBef>
            <a:spcAft>
              <a:spcPts val="0"/>
            </a:spcAft>
            <a:buClrTx/>
            <a:buSzTx/>
            <a:buFontTx/>
            <a:buNone/>
            <a:defRPr sz="1000"/>
          </a:pPr>
          <a:r>
            <a:rPr lang="ja-JP" altLang="en-US">
              <a:solidFill>
                <a:sysClr val="windowText" lastClr="000000"/>
              </a:solidFill>
              <a:effectLst/>
            </a:rPr>
            <a:t>　　　　　　　　　　　　（昨年度小中学校課にて記載）</a:t>
          </a:r>
        </a:p>
      </xdr:txBody>
    </xdr:sp>
    <xdr:clientData/>
  </xdr:twoCellAnchor>
  <xdr:twoCellAnchor>
    <xdr:from>
      <xdr:col>5</xdr:col>
      <xdr:colOff>3765177</xdr:colOff>
      <xdr:row>0</xdr:row>
      <xdr:rowOff>89648</xdr:rowOff>
    </xdr:from>
    <xdr:to>
      <xdr:col>5</xdr:col>
      <xdr:colOff>5248835</xdr:colOff>
      <xdr:row>1</xdr:row>
      <xdr:rowOff>302559</xdr:rowOff>
    </xdr:to>
    <xdr:sp macro="" textlink="">
      <xdr:nvSpPr>
        <xdr:cNvPr id="7" name="テキスト ボックス 6">
          <a:extLst>
            <a:ext uri="{FF2B5EF4-FFF2-40B4-BE49-F238E27FC236}">
              <a16:creationId xmlns:a16="http://schemas.microsoft.com/office/drawing/2014/main" id="{00000000-0008-0000-0400-000007000000}"/>
            </a:ext>
          </a:extLst>
        </xdr:cNvPr>
        <xdr:cNvSpPr txBox="1"/>
      </xdr:nvSpPr>
      <xdr:spPr>
        <a:xfrm>
          <a:off x="7937127" y="89648"/>
          <a:ext cx="1483658" cy="57486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ctr"/>
        <a:lstStyle/>
        <a:p>
          <a:pPr algn="ctr"/>
          <a:r>
            <a:rPr kumimoji="1" lang="ja-JP" altLang="en-US" sz="1600" b="0">
              <a:solidFill>
                <a:sysClr val="windowText" lastClr="000000"/>
              </a:solidFill>
              <a:latin typeface="ＭＳ ゴシック" panose="020B0609070205080204" pitchFamily="1" charset="-128"/>
              <a:ea typeface="ＭＳ ゴシック" panose="020B0609070205080204" pitchFamily="1" charset="-128"/>
            </a:rPr>
            <a:t>資料１－２</a:t>
          </a:r>
        </a:p>
      </xdr:txBody>
    </xdr:sp>
    <xdr:clientData/>
  </xdr:twoCellAnchor>
  <xdr:twoCellAnchor editAs="oneCell">
    <xdr:from>
      <xdr:col>1</xdr:col>
      <xdr:colOff>89646</xdr:colOff>
      <xdr:row>191</xdr:row>
      <xdr:rowOff>190500</xdr:rowOff>
    </xdr:from>
    <xdr:to>
      <xdr:col>3</xdr:col>
      <xdr:colOff>313765</xdr:colOff>
      <xdr:row>198</xdr:row>
      <xdr:rowOff>23813</xdr:rowOff>
    </xdr:to>
    <xdr:sp macro="" textlink="">
      <xdr:nvSpPr>
        <xdr:cNvPr id="8" name="AutoShape 227">
          <a:extLst>
            <a:ext uri="{FF2B5EF4-FFF2-40B4-BE49-F238E27FC236}">
              <a16:creationId xmlns:a16="http://schemas.microsoft.com/office/drawing/2014/main" id="{00000000-0008-0000-0400-000008000000}"/>
            </a:ext>
          </a:extLst>
        </xdr:cNvPr>
        <xdr:cNvSpPr>
          <a:spLocks noChangeArrowheads="1"/>
        </xdr:cNvSpPr>
      </xdr:nvSpPr>
      <xdr:spPr>
        <a:xfrm>
          <a:off x="775446" y="42310050"/>
          <a:ext cx="2386294" cy="1433513"/>
        </a:xfrm>
        <a:prstGeom prst="wedgeRectCallout">
          <a:avLst>
            <a:gd name="adj1" fmla="val 43412"/>
            <a:gd name="adj2" fmla="val 43333"/>
          </a:avLst>
        </a:prstGeom>
        <a:solidFill>
          <a:srgbClr val="FFFF99"/>
        </a:solidFill>
        <a:ln w="9525">
          <a:solidFill>
            <a:srgbClr val="000000"/>
          </a:solidFill>
          <a:miter lim="800000"/>
        </a:ln>
      </xdr:spPr>
      <xdr:txBody>
        <a:bodyPr vertOverflow="clip" wrap="square" lIns="27432" tIns="18288" rIns="0" bIns="0" anchor="t"/>
        <a:lstStyle/>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a:t>
          </a:r>
          <a:endParaRPr lang="ja-JP" altLang="en-US">
            <a:solidFill>
              <a:sysClr val="windowText" lastClr="000000"/>
            </a:solidFill>
          </a:endParaRPr>
        </a:p>
      </xdr:txBody>
    </xdr:sp>
    <xdr:clientData/>
  </xdr:twoCellAnchor>
  <xdr:twoCellAnchor>
    <xdr:from>
      <xdr:col>5</xdr:col>
      <xdr:colOff>235324</xdr:colOff>
      <xdr:row>195</xdr:row>
      <xdr:rowOff>57897</xdr:rowOff>
    </xdr:from>
    <xdr:to>
      <xdr:col>5</xdr:col>
      <xdr:colOff>2117912</xdr:colOff>
      <xdr:row>197</xdr:row>
      <xdr:rowOff>89647</xdr:rowOff>
    </xdr:to>
    <xdr:sp macro="" textlink="">
      <xdr:nvSpPr>
        <xdr:cNvPr id="9" name="AutoShape 229">
          <a:extLst>
            <a:ext uri="{FF2B5EF4-FFF2-40B4-BE49-F238E27FC236}">
              <a16:creationId xmlns:a16="http://schemas.microsoft.com/office/drawing/2014/main" id="{00000000-0008-0000-0400-000009000000}"/>
            </a:ext>
          </a:extLst>
        </xdr:cNvPr>
        <xdr:cNvSpPr>
          <a:spLocks noChangeArrowheads="1"/>
        </xdr:cNvSpPr>
      </xdr:nvSpPr>
      <xdr:spPr>
        <a:xfrm>
          <a:off x="4407274" y="43091847"/>
          <a:ext cx="1882588" cy="488950"/>
        </a:xfrm>
        <a:prstGeom prst="wedgeRectCallout">
          <a:avLst>
            <a:gd name="adj1" fmla="val -31617"/>
            <a:gd name="adj2" fmla="val -65319"/>
          </a:avLst>
        </a:prstGeom>
        <a:solidFill>
          <a:srgbClr val="FFFF99"/>
        </a:solidFill>
        <a:ln w="9525">
          <a:solidFill>
            <a:srgbClr val="000000"/>
          </a:solidFill>
          <a:miter lim="800000"/>
        </a:ln>
      </xdr:spPr>
      <xdr:txBody>
        <a:bodyPr vertOverflow="clip" wrap="square" lIns="27432" tIns="18288" rIns="0" bIns="0" anchor="t" upright="1"/>
        <a:lstStyle/>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教員の一員として専門的知識技能に基づいて授業を行う</a:t>
          </a:r>
        </a:p>
      </xdr:txBody>
    </xdr:sp>
    <xdr:clientData/>
  </xdr:twoCellAnchor>
  <xdr:twoCellAnchor>
    <xdr:from>
      <xdr:col>5</xdr:col>
      <xdr:colOff>2991971</xdr:colOff>
      <xdr:row>195</xdr:row>
      <xdr:rowOff>47314</xdr:rowOff>
    </xdr:from>
    <xdr:to>
      <xdr:col>5</xdr:col>
      <xdr:colOff>5090583</xdr:colOff>
      <xdr:row>197</xdr:row>
      <xdr:rowOff>89648</xdr:rowOff>
    </xdr:to>
    <xdr:sp macro="" textlink="">
      <xdr:nvSpPr>
        <xdr:cNvPr id="10" name="AutoShape 228">
          <a:extLst>
            <a:ext uri="{FF2B5EF4-FFF2-40B4-BE49-F238E27FC236}">
              <a16:creationId xmlns:a16="http://schemas.microsoft.com/office/drawing/2014/main" id="{00000000-0008-0000-0400-00000A000000}"/>
            </a:ext>
          </a:extLst>
        </xdr:cNvPr>
        <xdr:cNvSpPr>
          <a:spLocks noChangeArrowheads="1"/>
        </xdr:cNvSpPr>
      </xdr:nvSpPr>
      <xdr:spPr>
        <a:xfrm>
          <a:off x="7163921" y="43081264"/>
          <a:ext cx="2098612" cy="499534"/>
        </a:xfrm>
        <a:prstGeom prst="wedgeRectCallout">
          <a:avLst>
            <a:gd name="adj1" fmla="val -37445"/>
            <a:gd name="adj2" fmla="val -98872"/>
          </a:avLst>
        </a:prstGeom>
        <a:solidFill>
          <a:srgbClr val="FFFF99"/>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随時又は短期間教育活動支援</a:t>
          </a: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教員の補助的立場で教育活動支援 </a:t>
          </a:r>
        </a:p>
      </xdr:txBody>
    </xdr:sp>
    <xdr:clientData/>
  </xdr:twoCellAnchor>
  <xdr:twoCellAnchor>
    <xdr:from>
      <xdr:col>1</xdr:col>
      <xdr:colOff>89646</xdr:colOff>
      <xdr:row>422</xdr:row>
      <xdr:rowOff>219076</xdr:rowOff>
    </xdr:from>
    <xdr:to>
      <xdr:col>3</xdr:col>
      <xdr:colOff>28574</xdr:colOff>
      <xdr:row>426</xdr:row>
      <xdr:rowOff>209550</xdr:rowOff>
    </xdr:to>
    <xdr:sp macro="" textlink="">
      <xdr:nvSpPr>
        <xdr:cNvPr id="11" name="AutoShape 175">
          <a:extLst>
            <a:ext uri="{FF2B5EF4-FFF2-40B4-BE49-F238E27FC236}">
              <a16:creationId xmlns:a16="http://schemas.microsoft.com/office/drawing/2014/main" id="{00000000-0008-0000-0400-00000B000000}"/>
            </a:ext>
          </a:extLst>
        </xdr:cNvPr>
        <xdr:cNvSpPr>
          <a:spLocks noChangeArrowheads="1"/>
        </xdr:cNvSpPr>
      </xdr:nvSpPr>
      <xdr:spPr>
        <a:xfrm>
          <a:off x="775446" y="92268676"/>
          <a:ext cx="2101103" cy="904874"/>
        </a:xfrm>
        <a:prstGeom prst="wedgeRectCallout">
          <a:avLst>
            <a:gd name="adj1" fmla="val -28162"/>
            <a:gd name="adj2" fmla="val -38708"/>
          </a:avLst>
        </a:prstGeom>
        <a:solidFill>
          <a:srgbClr val="FFFF99"/>
        </a:solidFill>
        <a:ln w="9525">
          <a:solidFill>
            <a:srgbClr val="000000"/>
          </a:solidFill>
          <a:miter lim="800000"/>
        </a:ln>
      </xdr:spPr>
      <xdr:txBody>
        <a:bodyPr vertOverflow="clip" wrap="square" lIns="27432" tIns="18288" rIns="0" bIns="0" anchor="t" upright="1"/>
        <a:lstStyle/>
        <a:p>
          <a:pPr algn="l" rtl="0">
            <a:lnSpc>
              <a:spcPts val="1100"/>
            </a:lnSpc>
            <a:defRPr sz="1000"/>
          </a:pPr>
          <a:r>
            <a:rPr lang="ja-JP" altLang="en-US" sz="900" b="0" i="0" u="none" strike="noStrike" baseline="0">
              <a:solidFill>
                <a:sysClr val="windowText" lastClr="000000"/>
              </a:solidFill>
              <a:latin typeface="+mj-ea"/>
              <a:ea typeface="+mj-ea"/>
            </a:rPr>
            <a:t>　　　　　　　　　　　（</a:t>
          </a:r>
          <a:r>
            <a:rPr lang="en-US" altLang="ja-JP" sz="900" b="0" i="0" u="none" strike="noStrike" baseline="0">
              <a:solidFill>
                <a:sysClr val="windowText" lastClr="000000"/>
              </a:solidFill>
              <a:latin typeface="+mj-ea"/>
              <a:ea typeface="+mj-ea"/>
            </a:rPr>
            <a:t>R4</a:t>
          </a:r>
          <a:r>
            <a:rPr lang="ja-JP" altLang="en-US" sz="900" b="0" i="0" u="none" strike="noStrike" baseline="0">
              <a:solidFill>
                <a:sysClr val="windowText" lastClr="000000"/>
              </a:solidFill>
              <a:latin typeface="+mj-ea"/>
              <a:ea typeface="+mj-ea"/>
            </a:rPr>
            <a:t>）     　（</a:t>
          </a:r>
          <a:r>
            <a:rPr lang="en-US" altLang="ja-JP" sz="900" b="0" i="0" u="none" strike="noStrike" baseline="0">
              <a:solidFill>
                <a:sysClr val="windowText" lastClr="000000"/>
              </a:solidFill>
              <a:latin typeface="+mj-ea"/>
              <a:ea typeface="+mj-ea"/>
            </a:rPr>
            <a:t>R3</a:t>
          </a:r>
          <a:r>
            <a:rPr lang="ja-JP" altLang="en-US" sz="900" b="0" i="0" u="none" strike="noStrike" baseline="0">
              <a:solidFill>
                <a:sysClr val="windowText" lastClr="000000"/>
              </a:solidFill>
              <a:latin typeface="+mj-ea"/>
              <a:ea typeface="+mj-ea"/>
            </a:rPr>
            <a:t>）</a:t>
          </a:r>
        </a:p>
        <a:p>
          <a:pPr algn="l" rtl="0">
            <a:defRPr sz="1000"/>
          </a:pPr>
          <a:r>
            <a:rPr lang="ja-JP" altLang="en-US" sz="900" b="0" i="0" u="none" strike="noStrike" baseline="0">
              <a:solidFill>
                <a:sysClr val="windowText" lastClr="000000"/>
              </a:solidFill>
              <a:latin typeface="+mj-ea"/>
              <a:ea typeface="+mj-ea"/>
            </a:rPr>
            <a:t>弥生　　　　　　  </a:t>
          </a:r>
          <a:r>
            <a:rPr lang="en-US" altLang="ja-JP" sz="900" b="0" i="0" baseline="0">
              <a:solidFill>
                <a:sysClr val="windowText" lastClr="000000"/>
              </a:solidFill>
              <a:effectLst/>
              <a:latin typeface="+mj-ea"/>
              <a:ea typeface="+mj-ea"/>
              <a:cs typeface="+mn-cs"/>
            </a:rPr>
            <a:t>127,030</a:t>
          </a:r>
          <a:r>
            <a:rPr lang="ja-JP" altLang="en-US" sz="900" b="0" i="0" u="none" strike="noStrike" baseline="0">
              <a:solidFill>
                <a:sysClr val="windowText" lastClr="000000"/>
              </a:solidFill>
              <a:latin typeface="+mj-ea"/>
              <a:ea typeface="+mj-ea"/>
            </a:rPr>
            <a:t>    </a:t>
          </a:r>
          <a:r>
            <a:rPr lang="en-US" altLang="ja-JP" sz="900" b="0" i="0" u="none" strike="noStrike" baseline="0">
              <a:solidFill>
                <a:sysClr val="windowText" lastClr="000000"/>
              </a:solidFill>
              <a:latin typeface="+mj-ea"/>
              <a:ea typeface="+mj-ea"/>
            </a:rPr>
            <a:t>127,030</a:t>
          </a:r>
          <a:endParaRPr lang="ja-JP" altLang="en-US" sz="900" b="0" i="0" u="none" strike="noStrike" baseline="0">
            <a:solidFill>
              <a:sysClr val="windowText" lastClr="000000"/>
            </a:solidFill>
            <a:latin typeface="+mj-ea"/>
            <a:ea typeface="+mj-ea"/>
          </a:endParaRPr>
        </a:p>
        <a:p>
          <a:pPr algn="l" rtl="0">
            <a:lnSpc>
              <a:spcPts val="1100"/>
            </a:lnSpc>
            <a:defRPr sz="1000"/>
          </a:pPr>
          <a:r>
            <a:rPr lang="ja-JP" altLang="en-US" sz="900" b="0" i="0" u="none" strike="noStrike" baseline="0">
              <a:solidFill>
                <a:sysClr val="windowText" lastClr="000000"/>
              </a:solidFill>
              <a:latin typeface="+mj-ea"/>
              <a:ea typeface="+mj-ea"/>
            </a:rPr>
            <a:t>近つ　　　　　　　</a:t>
          </a:r>
          <a:r>
            <a:rPr lang="en-US" altLang="ja-JP" sz="900" b="0" i="0" u="none" strike="noStrike" baseline="0">
              <a:solidFill>
                <a:sysClr val="windowText" lastClr="000000"/>
              </a:solidFill>
              <a:latin typeface="+mj-ea"/>
              <a:ea typeface="+mj-ea"/>
            </a:rPr>
            <a:t>152</a:t>
          </a:r>
          <a:r>
            <a:rPr lang="ja-JP" altLang="en-US" sz="900" b="0" i="0" u="none" strike="noStrike" baseline="0">
              <a:solidFill>
                <a:sysClr val="windowText" lastClr="000000"/>
              </a:solidFill>
              <a:latin typeface="+mj-ea"/>
              <a:ea typeface="+mj-ea"/>
            </a:rPr>
            <a:t>,</a:t>
          </a:r>
          <a:r>
            <a:rPr lang="en-US" altLang="ja-JP" sz="900" b="0" i="0" u="none" strike="noStrike" baseline="0">
              <a:solidFill>
                <a:sysClr val="windowText" lastClr="000000"/>
              </a:solidFill>
              <a:latin typeface="+mj-ea"/>
              <a:ea typeface="+mj-ea"/>
            </a:rPr>
            <a:t>338    152,338</a:t>
          </a:r>
        </a:p>
        <a:p>
          <a:pPr marL="0" marR="0" lvl="0" indent="0" algn="l" defTabSz="914400" rtl="0" eaLnBrk="1" fontAlgn="auto" latinLnBrk="0" hangingPunct="1">
            <a:lnSpc>
              <a:spcPts val="1100"/>
            </a:lnSpc>
            <a:spcBef>
              <a:spcPts val="0"/>
            </a:spcBef>
            <a:spcAft>
              <a:spcPts val="0"/>
            </a:spcAft>
            <a:buClrTx/>
            <a:buSzTx/>
            <a:buFontTx/>
            <a:buNone/>
            <a:tabLst/>
            <a:defRPr sz="1000"/>
          </a:pPr>
          <a:r>
            <a:rPr lang="ja-JP" altLang="ja-JP" sz="900" b="0" i="0" baseline="0">
              <a:solidFill>
                <a:sysClr val="windowText" lastClr="000000"/>
              </a:solidFill>
              <a:effectLst/>
              <a:latin typeface="+mj-ea"/>
              <a:ea typeface="+mj-ea"/>
              <a:cs typeface="+mn-cs"/>
            </a:rPr>
            <a:t>設備改修　　　</a:t>
          </a:r>
          <a:r>
            <a:rPr lang="en-US" altLang="ja-JP" sz="900" b="0" i="0" baseline="0">
              <a:solidFill>
                <a:sysClr val="windowText" lastClr="000000"/>
              </a:solidFill>
              <a:effectLst/>
              <a:latin typeface="+mj-ea"/>
              <a:ea typeface="+mj-ea"/>
              <a:cs typeface="+mn-cs"/>
            </a:rPr>
            <a:t>  651,262</a:t>
          </a:r>
          <a:r>
            <a:rPr lang="ja-JP" altLang="ja-JP" sz="900" b="0" i="0" baseline="0">
              <a:solidFill>
                <a:sysClr val="windowText" lastClr="000000"/>
              </a:solidFill>
              <a:effectLst/>
              <a:latin typeface="+mj-ea"/>
              <a:ea typeface="+mj-ea"/>
              <a:cs typeface="+mn-cs"/>
            </a:rPr>
            <a:t>　</a:t>
          </a:r>
          <a:r>
            <a:rPr lang="en-US" altLang="ja-JP" sz="900" b="0" i="0" baseline="0">
              <a:solidFill>
                <a:sysClr val="windowText" lastClr="000000"/>
              </a:solidFill>
              <a:effectLst/>
              <a:latin typeface="+mj-ea"/>
              <a:ea typeface="+mj-ea"/>
              <a:cs typeface="+mn-cs"/>
            </a:rPr>
            <a:t> </a:t>
          </a:r>
          <a:r>
            <a:rPr lang="ja-JP" altLang="ja-JP" sz="900" b="0" i="0" baseline="0">
              <a:solidFill>
                <a:sysClr val="windowText" lastClr="000000"/>
              </a:solidFill>
              <a:effectLst/>
              <a:latin typeface="+mj-ea"/>
              <a:ea typeface="+mj-ea"/>
              <a:cs typeface="+mn-cs"/>
            </a:rPr>
            <a:t>　</a:t>
          </a:r>
          <a:r>
            <a:rPr lang="en-US" altLang="ja-JP" sz="900" b="0" i="0" baseline="0">
              <a:solidFill>
                <a:sysClr val="windowText" lastClr="000000"/>
              </a:solidFill>
              <a:effectLst/>
              <a:latin typeface="+mj-ea"/>
              <a:ea typeface="+mj-ea"/>
              <a:cs typeface="+mn-cs"/>
            </a:rPr>
            <a:t>49,499</a:t>
          </a:r>
          <a:endParaRPr lang="ja-JP" altLang="ja-JP" sz="900">
            <a:solidFill>
              <a:sysClr val="windowText" lastClr="000000"/>
            </a:solidFill>
            <a:effectLst/>
            <a:latin typeface="+mj-ea"/>
            <a:ea typeface="+mj-ea"/>
          </a:endParaRPr>
        </a:p>
        <a:p>
          <a:pPr algn="l" rtl="0">
            <a:lnSpc>
              <a:spcPts val="1100"/>
            </a:lnSpc>
            <a:defRPr sz="1000"/>
          </a:pPr>
          <a:endParaRPr lang="en-US" altLang="ja-JP" sz="900" b="0" i="0" u="none" strike="noStrike" baseline="0">
            <a:solidFill>
              <a:sysClr val="windowText" lastClr="000000"/>
            </a:solidFill>
            <a:latin typeface="+mj-ea"/>
            <a:ea typeface="+mj-ea"/>
          </a:endParaRPr>
        </a:p>
      </xdr:txBody>
    </xdr:sp>
    <xdr:clientData/>
  </xdr:twoCellAnchor>
  <xdr:twoCellAnchor>
    <xdr:from>
      <xdr:col>1</xdr:col>
      <xdr:colOff>56030</xdr:colOff>
      <xdr:row>510</xdr:row>
      <xdr:rowOff>1</xdr:rowOff>
    </xdr:from>
    <xdr:to>
      <xdr:col>4</xdr:col>
      <xdr:colOff>56030</xdr:colOff>
      <xdr:row>521</xdr:row>
      <xdr:rowOff>156883</xdr:rowOff>
    </xdr:to>
    <xdr:sp macro="" textlink="">
      <xdr:nvSpPr>
        <xdr:cNvPr id="12" name="AutoShape 260">
          <a:extLst>
            <a:ext uri="{FF2B5EF4-FFF2-40B4-BE49-F238E27FC236}">
              <a16:creationId xmlns:a16="http://schemas.microsoft.com/office/drawing/2014/main" id="{00000000-0008-0000-0400-00000C000000}"/>
            </a:ext>
          </a:extLst>
        </xdr:cNvPr>
        <xdr:cNvSpPr>
          <a:spLocks noChangeArrowheads="1"/>
        </xdr:cNvSpPr>
      </xdr:nvSpPr>
      <xdr:spPr>
        <a:xfrm>
          <a:off x="741830" y="111032926"/>
          <a:ext cx="3381375" cy="2671482"/>
        </a:xfrm>
        <a:prstGeom prst="wedgeRectCallout">
          <a:avLst>
            <a:gd name="adj1" fmla="val -6737"/>
            <a:gd name="adj2" fmla="val -31396"/>
          </a:avLst>
        </a:prstGeom>
        <a:solidFill>
          <a:srgbClr val="FFFF99"/>
        </a:solidFill>
        <a:ln w="9525">
          <a:solidFill>
            <a:srgbClr val="000000"/>
          </a:solidFill>
          <a:miter lim="800000"/>
        </a:ln>
      </xdr:spPr>
      <xdr:txBody>
        <a:bodyPr vertOverflow="clip" wrap="square" lIns="27432" tIns="18288" rIns="0" bIns="0" anchor="t" upright="1"/>
        <a:lstStyle/>
        <a:p>
          <a:pPr algn="l" rtl="0">
            <a:lnSpc>
              <a:spcPts val="600"/>
            </a:lnSpc>
            <a:defRPr sz="1000"/>
          </a:pPr>
          <a:endParaRPr lang="ja-JP" altLang="en-US">
            <a:solidFill>
              <a:sysClr val="windowText" lastClr="000000"/>
            </a:solidFill>
          </a:endParaRPr>
        </a:p>
      </xdr:txBody>
    </xdr:sp>
    <xdr:clientData/>
  </xdr:twoCellAnchor>
  <xdr:twoCellAnchor>
    <xdr:from>
      <xdr:col>1</xdr:col>
      <xdr:colOff>212912</xdr:colOff>
      <xdr:row>599</xdr:row>
      <xdr:rowOff>11205</xdr:rowOff>
    </xdr:from>
    <xdr:to>
      <xdr:col>1</xdr:col>
      <xdr:colOff>1744756</xdr:colOff>
      <xdr:row>601</xdr:row>
      <xdr:rowOff>163045</xdr:rowOff>
    </xdr:to>
    <xdr:sp macro="" textlink="">
      <xdr:nvSpPr>
        <xdr:cNvPr id="13" name="AutoShape 221">
          <a:extLst>
            <a:ext uri="{FF2B5EF4-FFF2-40B4-BE49-F238E27FC236}">
              <a16:creationId xmlns:a16="http://schemas.microsoft.com/office/drawing/2014/main" id="{00000000-0008-0000-0400-00000D000000}"/>
            </a:ext>
          </a:extLst>
        </xdr:cNvPr>
        <xdr:cNvSpPr>
          <a:spLocks noChangeArrowheads="1"/>
        </xdr:cNvSpPr>
      </xdr:nvSpPr>
      <xdr:spPr>
        <a:xfrm>
          <a:off x="898712" y="130075080"/>
          <a:ext cx="1531844" cy="609040"/>
        </a:xfrm>
        <a:prstGeom prst="wedgeRectCallout">
          <a:avLst>
            <a:gd name="adj1" fmla="val -12745"/>
            <a:gd name="adj2" fmla="val 48593"/>
          </a:avLst>
        </a:prstGeom>
        <a:solidFill>
          <a:srgbClr val="FFFF99"/>
        </a:solidFill>
        <a:ln w="9525">
          <a:solidFill>
            <a:srgbClr val="000000"/>
          </a:solidFill>
          <a:miter lim="800000"/>
        </a:ln>
      </xdr:spPr>
      <xdr:txBody>
        <a:bodyPr vertOverflow="clip" wrap="square" lIns="27432" tIns="18288" rIns="0" bIns="0" anchor="t" upright="1"/>
        <a:lstStyle/>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R4</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R3</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a:t>
          </a: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支   </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81,266</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82,336</a:t>
          </a:r>
          <a:endParaRPr lang="ja-JP" altLang="en-US" sz="9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セ   </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31</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933</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32,360</a:t>
          </a:r>
          <a:endParaRPr lang="ja-JP" altLang="en-US">
            <a:solidFill>
              <a:sysClr val="windowText" lastClr="000000"/>
            </a:solidFill>
          </a:endParaRPr>
        </a:p>
      </xdr:txBody>
    </xdr:sp>
    <xdr:clientData/>
  </xdr:twoCellAnchor>
  <xdr:twoCellAnchor>
    <xdr:from>
      <xdr:col>5</xdr:col>
      <xdr:colOff>457201</xdr:colOff>
      <xdr:row>619</xdr:row>
      <xdr:rowOff>100853</xdr:rowOff>
    </xdr:from>
    <xdr:to>
      <xdr:col>5</xdr:col>
      <xdr:colOff>5092513</xdr:colOff>
      <xdr:row>621</xdr:row>
      <xdr:rowOff>158750</xdr:rowOff>
    </xdr:to>
    <xdr:sp macro="" textlink="">
      <xdr:nvSpPr>
        <xdr:cNvPr id="14" name="AutoShape 281">
          <a:extLst>
            <a:ext uri="{FF2B5EF4-FFF2-40B4-BE49-F238E27FC236}">
              <a16:creationId xmlns:a16="http://schemas.microsoft.com/office/drawing/2014/main" id="{00000000-0008-0000-0400-00000E000000}"/>
            </a:ext>
          </a:extLst>
        </xdr:cNvPr>
        <xdr:cNvSpPr>
          <a:spLocks noChangeArrowheads="1"/>
        </xdr:cNvSpPr>
      </xdr:nvSpPr>
      <xdr:spPr>
        <a:xfrm>
          <a:off x="4629151" y="134708153"/>
          <a:ext cx="4635312" cy="515097"/>
        </a:xfrm>
        <a:prstGeom prst="wedgeRectCallout">
          <a:avLst>
            <a:gd name="adj1" fmla="val -43784"/>
            <a:gd name="adj2" fmla="val -81250"/>
          </a:avLst>
        </a:prstGeom>
        <a:solidFill>
          <a:srgbClr val="FFFF99"/>
        </a:solidFill>
        <a:ln w="9525">
          <a:solidFill>
            <a:srgbClr val="000000"/>
          </a:solidFill>
          <a:miter lim="800000"/>
        </a:ln>
      </xdr:spPr>
      <xdr:txBody>
        <a:bodyPr vertOverflow="clip" wrap="square" lIns="27432" tIns="18288" rIns="0" bIns="18288" anchor="ctr" upright="1"/>
        <a:lstStyle/>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・地域学校安全指導員（ｽｸｰﾙｶﾞｰﾄﾞﾘｰﾀﾞｰ）の配置 （警察</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OB</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）３４人</a:t>
          </a:r>
        </a:p>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・国・府・市町村　各1/3</a:t>
          </a:r>
        </a:p>
      </xdr:txBody>
    </xdr:sp>
    <xdr:clientData/>
  </xdr:twoCellAnchor>
  <xdr:twoCellAnchor>
    <xdr:from>
      <xdr:col>1</xdr:col>
      <xdr:colOff>211665</xdr:colOff>
      <xdr:row>445</xdr:row>
      <xdr:rowOff>104286</xdr:rowOff>
    </xdr:from>
    <xdr:to>
      <xdr:col>3</xdr:col>
      <xdr:colOff>529166</xdr:colOff>
      <xdr:row>453</xdr:row>
      <xdr:rowOff>52916</xdr:rowOff>
    </xdr:to>
    <xdr:sp macro="" textlink="">
      <xdr:nvSpPr>
        <xdr:cNvPr id="15" name="AutoShape 168">
          <a:extLst>
            <a:ext uri="{FF2B5EF4-FFF2-40B4-BE49-F238E27FC236}">
              <a16:creationId xmlns:a16="http://schemas.microsoft.com/office/drawing/2014/main" id="{00000000-0008-0000-0400-00000F000000}"/>
            </a:ext>
          </a:extLst>
        </xdr:cNvPr>
        <xdr:cNvSpPr>
          <a:spLocks noChangeArrowheads="1"/>
        </xdr:cNvSpPr>
      </xdr:nvSpPr>
      <xdr:spPr>
        <a:xfrm>
          <a:off x="899582" y="98857369"/>
          <a:ext cx="2476501" cy="1811297"/>
        </a:xfrm>
        <a:prstGeom prst="wedgeRectCallout">
          <a:avLst>
            <a:gd name="adj1" fmla="val -16667"/>
            <a:gd name="adj2" fmla="val -62870"/>
          </a:avLst>
        </a:prstGeom>
        <a:solidFill>
          <a:srgbClr val="FFFF99"/>
        </a:solidFill>
        <a:ln w="9525">
          <a:solidFill>
            <a:srgbClr val="000000"/>
          </a:solidFill>
          <a:miter lim="800000"/>
        </a:ln>
      </xdr:spPr>
      <xdr:txBody>
        <a:bodyPr vertOverflow="clip" wrap="square" lIns="27432" tIns="18288" rIns="0" bIns="0" anchor="t">
          <a:noAutofit/>
        </a:bodyPr>
        <a:lstStyle/>
        <a:p>
          <a:pPr algn="l" rtl="0">
            <a:lnSpc>
              <a:spcPts val="1100"/>
            </a:lnSpc>
            <a:defRPr sz="1000"/>
          </a:pPr>
          <a:endParaRPr lang="ja-JP" altLang="en-US">
            <a:solidFill>
              <a:sysClr val="windowText" lastClr="000000"/>
            </a:solidFill>
          </a:endParaRPr>
        </a:p>
      </xdr:txBody>
    </xdr:sp>
    <xdr:clientData/>
  </xdr:twoCellAnchor>
  <xdr:twoCellAnchor>
    <xdr:from>
      <xdr:col>1</xdr:col>
      <xdr:colOff>100852</xdr:colOff>
      <xdr:row>130</xdr:row>
      <xdr:rowOff>168089</xdr:rowOff>
    </xdr:from>
    <xdr:to>
      <xdr:col>4</xdr:col>
      <xdr:colOff>33617</xdr:colOff>
      <xdr:row>141</xdr:row>
      <xdr:rowOff>200025</xdr:rowOff>
    </xdr:to>
    <xdr:sp macro="" textlink="">
      <xdr:nvSpPr>
        <xdr:cNvPr id="16" name="四角形吹き出し 15">
          <a:extLst>
            <a:ext uri="{FF2B5EF4-FFF2-40B4-BE49-F238E27FC236}">
              <a16:creationId xmlns:a16="http://schemas.microsoft.com/office/drawing/2014/main" id="{00000000-0008-0000-0400-000010000000}"/>
            </a:ext>
          </a:extLst>
        </xdr:cNvPr>
        <xdr:cNvSpPr/>
      </xdr:nvSpPr>
      <xdr:spPr>
        <a:xfrm>
          <a:off x="786652" y="29124089"/>
          <a:ext cx="3314140" cy="2603686"/>
        </a:xfrm>
        <a:prstGeom prst="wedgeRectCallout">
          <a:avLst>
            <a:gd name="adj1" fmla="val -5256"/>
            <a:gd name="adj2" fmla="val -61394"/>
          </a:avLst>
        </a:prstGeom>
        <a:solidFill>
          <a:srgbClr val="FFFF99"/>
        </a:solidFill>
        <a:ln w="9525" cap="flat" cmpd="sng" algn="ctr">
          <a:solidFill>
            <a:srgbClr val="000000"/>
          </a:solidFill>
          <a:prstDash val="solid"/>
          <a:round/>
          <a:headEnd type="none" w="med" len="med"/>
          <a:tailEnd type="none" w="med" len="med"/>
        </a:ln>
        <a:effectLst/>
      </xdr:spPr>
      <xdr:txBody>
        <a:bodyPr vertOverflow="clip" horzOverflow="clip" wrap="square" lIns="27432" tIns="18288" rIns="0" bIns="0" rtlCol="0" anchor="t"/>
        <a:lstStyle/>
        <a:p>
          <a:pPr>
            <a:lnSpc>
              <a:spcPts val="900"/>
            </a:lnSpc>
          </a:pPr>
          <a:endParaRPr lang="ja-JP" altLang="ja-JP" sz="1000">
            <a:solidFill>
              <a:sysClr val="windowText" lastClr="000000"/>
            </a:solidFill>
            <a:effectLst/>
          </a:endParaRPr>
        </a:p>
        <a:p>
          <a:pPr>
            <a:lnSpc>
              <a:spcPts val="700"/>
            </a:lnSpc>
          </a:pPr>
          <a:endParaRPr kumimoji="1" lang="en-US" altLang="ja-JP" sz="1000">
            <a:solidFill>
              <a:sysClr val="windowText" lastClr="000000"/>
            </a:solidFill>
            <a:effectLst/>
            <a:latin typeface="+mn-lt"/>
            <a:ea typeface="+mn-ea"/>
            <a:cs typeface="+mn-cs"/>
          </a:endParaRPr>
        </a:p>
        <a:p>
          <a:pPr algn="l">
            <a:lnSpc>
              <a:spcPts val="700"/>
            </a:lnSpc>
          </a:pPr>
          <a:endParaRPr kumimoji="1" lang="ja-JP" altLang="en-US" sz="1100" u="dbl">
            <a:solidFill>
              <a:sysClr val="windowText" lastClr="000000"/>
            </a:solidFill>
          </a:endParaRPr>
        </a:p>
      </xdr:txBody>
    </xdr:sp>
    <xdr:clientData/>
  </xdr:twoCellAnchor>
  <xdr:twoCellAnchor>
    <xdr:from>
      <xdr:col>2</xdr:col>
      <xdr:colOff>0</xdr:colOff>
      <xdr:row>292</xdr:row>
      <xdr:rowOff>0</xdr:rowOff>
    </xdr:from>
    <xdr:to>
      <xdr:col>2</xdr:col>
      <xdr:colOff>0</xdr:colOff>
      <xdr:row>292</xdr:row>
      <xdr:rowOff>0</xdr:rowOff>
    </xdr:to>
    <xdr:sp macro="" textlink="">
      <xdr:nvSpPr>
        <xdr:cNvPr id="17" name="AutoShape 311">
          <a:extLst>
            <a:ext uri="{FF2B5EF4-FFF2-40B4-BE49-F238E27FC236}">
              <a16:creationId xmlns:a16="http://schemas.microsoft.com/office/drawing/2014/main" id="{00000000-0008-0000-0400-000011000000}"/>
            </a:ext>
          </a:extLst>
        </xdr:cNvPr>
        <xdr:cNvSpPr>
          <a:spLocks noChangeArrowheads="1"/>
        </xdr:cNvSpPr>
      </xdr:nvSpPr>
      <xdr:spPr>
        <a:xfrm>
          <a:off x="2752725" y="64065150"/>
          <a:ext cx="0" cy="0"/>
        </a:xfrm>
        <a:prstGeom prst="wedgeRectCallout">
          <a:avLst>
            <a:gd name="adj1" fmla="val -40028"/>
            <a:gd name="adj2" fmla="val -35417"/>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203,180</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円</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７５人　　　配置基準　当該校に支援学級が１学級</a:t>
          </a:r>
        </a:p>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内訳　小：６２学級　　　　　　６名以上の学級</a:t>
          </a:r>
        </a:p>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中：１３学級　　　　　　障がい種別が混在 </a:t>
          </a:r>
        </a:p>
      </xdr:txBody>
    </xdr:sp>
    <xdr:clientData/>
  </xdr:twoCellAnchor>
  <xdr:twoCellAnchor>
    <xdr:from>
      <xdr:col>2</xdr:col>
      <xdr:colOff>0</xdr:colOff>
      <xdr:row>292</xdr:row>
      <xdr:rowOff>0</xdr:rowOff>
    </xdr:from>
    <xdr:to>
      <xdr:col>2</xdr:col>
      <xdr:colOff>0</xdr:colOff>
      <xdr:row>292</xdr:row>
      <xdr:rowOff>0</xdr:rowOff>
    </xdr:to>
    <xdr:sp macro="" textlink="">
      <xdr:nvSpPr>
        <xdr:cNvPr id="18" name="AutoShape 311">
          <a:extLst>
            <a:ext uri="{FF2B5EF4-FFF2-40B4-BE49-F238E27FC236}">
              <a16:creationId xmlns:a16="http://schemas.microsoft.com/office/drawing/2014/main" id="{00000000-0008-0000-0400-000012000000}"/>
            </a:ext>
          </a:extLst>
        </xdr:cNvPr>
        <xdr:cNvSpPr>
          <a:spLocks noChangeArrowheads="1"/>
        </xdr:cNvSpPr>
      </xdr:nvSpPr>
      <xdr:spPr>
        <a:xfrm>
          <a:off x="2752725" y="64065150"/>
          <a:ext cx="0" cy="0"/>
        </a:xfrm>
        <a:prstGeom prst="wedgeRectCallout">
          <a:avLst>
            <a:gd name="adj1" fmla="val -40028"/>
            <a:gd name="adj2" fmla="val -35417"/>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203,180</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円</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７５人　　　配置基準　当該校に支援学級が１学級</a:t>
          </a:r>
        </a:p>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内訳　小：６２学級　　　　　　６名以上の学級</a:t>
          </a:r>
        </a:p>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中：１３学級　　　　　　障がい種別が混在 </a:t>
          </a:r>
        </a:p>
      </xdr:txBody>
    </xdr:sp>
    <xdr:clientData/>
  </xdr:twoCellAnchor>
  <xdr:twoCellAnchor>
    <xdr:from>
      <xdr:col>27</xdr:col>
      <xdr:colOff>497541</xdr:colOff>
      <xdr:row>602</xdr:row>
      <xdr:rowOff>49306</xdr:rowOff>
    </xdr:from>
    <xdr:to>
      <xdr:col>31</xdr:col>
      <xdr:colOff>592791</xdr:colOff>
      <xdr:row>607</xdr:row>
      <xdr:rowOff>0</xdr:rowOff>
    </xdr:to>
    <xdr:sp macro="" textlink="">
      <xdr:nvSpPr>
        <xdr:cNvPr id="19" name="AutoShape 236">
          <a:extLst>
            <a:ext uri="{FF2B5EF4-FFF2-40B4-BE49-F238E27FC236}">
              <a16:creationId xmlns:a16="http://schemas.microsoft.com/office/drawing/2014/main" id="{00000000-0008-0000-0400-000013000000}"/>
            </a:ext>
          </a:extLst>
        </xdr:cNvPr>
        <xdr:cNvSpPr>
          <a:spLocks noChangeArrowheads="1"/>
        </xdr:cNvSpPr>
      </xdr:nvSpPr>
      <xdr:spPr>
        <a:xfrm>
          <a:off x="24557691" y="129884581"/>
          <a:ext cx="2800350" cy="1093694"/>
        </a:xfrm>
        <a:prstGeom prst="wedgeRectCallout">
          <a:avLst>
            <a:gd name="adj1" fmla="val 64940"/>
            <a:gd name="adj2" fmla="val -35565"/>
          </a:avLst>
        </a:prstGeom>
        <a:solidFill>
          <a:srgbClr val="FFFFFF"/>
        </a:solidFill>
        <a:ln w="9525">
          <a:solidFill>
            <a:srgbClr val="000000"/>
          </a:solidFill>
          <a:miter lim="800000"/>
        </a:ln>
      </xdr:spPr>
      <xdr:txBody>
        <a:bodyPr vertOverflow="clip" wrap="square" lIns="27432" tIns="18288" rIns="0" bIns="0" anchor="t" upright="1"/>
        <a:lstStyle/>
        <a:p>
          <a:pPr algn="l" rtl="0">
            <a:lnSpc>
              <a:spcPts val="1100"/>
            </a:lnSpc>
            <a:defRPr sz="1000"/>
          </a:pPr>
          <a:endParaRPr lang="ja-JP" altLang="en-US" sz="9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≪職種別条例定数≫</a:t>
          </a:r>
        </a:p>
        <a:p>
          <a:pPr algn="l" rtl="0">
            <a:lnSpc>
              <a:spcPts val="1100"/>
            </a:lnSpc>
            <a:defRPr sz="1000"/>
          </a:pPr>
          <a:endParaRPr lang="ja-JP" altLang="en-US" sz="9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lnSpc>
              <a:spcPts val="1000"/>
            </a:lnSpc>
            <a:defRPr sz="1000"/>
          </a:pPr>
          <a:r>
            <a:rPr lang="ja-JP" altLang="en-US" sz="900" b="0" i="0" u="none" strike="noStrike" baseline="0">
              <a:solidFill>
                <a:sysClr val="windowText" lastClr="000000"/>
              </a:solidFill>
              <a:latin typeface="ＭＳ Ｐゴシック" panose="020B0600070205080204" charset="-128"/>
              <a:ea typeface="+mn-ea"/>
            </a:rPr>
            <a:t>　　　　　　　　　　　 小 　　　　 中　 　　 　高　    　　支</a:t>
          </a: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mn-ea"/>
            </a:rPr>
            <a:t>　校長・教諭　　</a:t>
          </a:r>
          <a:r>
            <a:rPr lang="en-US" altLang="ja-JP" sz="900" b="0" i="0" u="none" strike="noStrike" baseline="0">
              <a:solidFill>
                <a:sysClr val="windowText" lastClr="000000"/>
              </a:solidFill>
              <a:latin typeface="ＭＳ Ｐゴシック" panose="020B0600070205080204" charset="-128"/>
              <a:ea typeface="+mn-ea"/>
            </a:rPr>
            <a:t>24,383     14,867</a:t>
          </a: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8,468      4,837</a:t>
          </a:r>
        </a:p>
        <a:p>
          <a:pPr algn="l" rtl="0">
            <a:lnSpc>
              <a:spcPts val="1000"/>
            </a:lnSpc>
            <a:defRPr sz="1000"/>
          </a:pPr>
          <a:r>
            <a:rPr lang="ja-JP" altLang="en-US" sz="900" b="0" i="0" u="none" strike="noStrike" baseline="0">
              <a:solidFill>
                <a:sysClr val="windowText" lastClr="000000"/>
              </a:solidFill>
              <a:latin typeface="ＭＳ Ｐゴシック" panose="020B0600070205080204" charset="-128"/>
              <a:ea typeface="+mn-ea"/>
            </a:rPr>
            <a:t>　養護教諭　　　  </a:t>
          </a:r>
          <a:r>
            <a:rPr lang="en-US" altLang="ja-JP" sz="900" b="0" i="0" u="none" strike="noStrike" baseline="0">
              <a:solidFill>
                <a:sysClr val="windowText" lastClr="000000"/>
              </a:solidFill>
              <a:latin typeface="ＭＳ Ｐゴシック" panose="020B0600070205080204" charset="-128"/>
              <a:ea typeface="+mn-ea"/>
            </a:rPr>
            <a:t>1,062</a:t>
          </a: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501</a:t>
          </a: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254           84</a:t>
          </a: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mn-ea"/>
            </a:rPr>
            <a:t>　事務職員　     　</a:t>
          </a:r>
          <a:r>
            <a:rPr lang="en-US" altLang="ja-JP" sz="900" b="0" i="0" u="none" strike="noStrike" baseline="0">
              <a:solidFill>
                <a:sysClr val="windowText" lastClr="000000"/>
              </a:solidFill>
              <a:latin typeface="ＭＳ Ｐゴシック" panose="020B0600070205080204" charset="-128"/>
              <a:ea typeface="+mn-ea"/>
            </a:rPr>
            <a:t>1,399</a:t>
          </a: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819            524         163</a:t>
          </a:r>
        </a:p>
        <a:p>
          <a:pPr algn="l" rtl="0">
            <a:lnSpc>
              <a:spcPts val="1000"/>
            </a:lnSpc>
            <a:defRPr sz="1000"/>
          </a:pPr>
          <a:r>
            <a:rPr lang="ja-JP" altLang="en-US" sz="900" b="0" i="0" u="none" strike="noStrike" baseline="0">
              <a:solidFill>
                <a:sysClr val="windowText" lastClr="000000"/>
              </a:solidFill>
              <a:latin typeface="ＭＳ Ｐゴシック" panose="020B0600070205080204" charset="-128"/>
              <a:ea typeface="+mn-ea"/>
            </a:rPr>
            <a:t>　栄養教諭　           </a:t>
          </a:r>
          <a:r>
            <a:rPr lang="en-US" altLang="ja-JP" sz="900" b="0" i="0" u="none" strike="noStrike" baseline="0">
              <a:solidFill>
                <a:sysClr val="windowText" lastClr="000000"/>
              </a:solidFill>
              <a:latin typeface="ＭＳ Ｐゴシック" panose="020B0600070205080204" charset="-128"/>
              <a:ea typeface="+mn-ea"/>
            </a:rPr>
            <a:t>424          </a:t>
          </a: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62                             39</a:t>
          </a:r>
        </a:p>
        <a:p>
          <a:pPr algn="l" rtl="0">
            <a:lnSpc>
              <a:spcPts val="1000"/>
            </a:lnSpc>
            <a:defRPr sz="1000"/>
          </a:pPr>
          <a:r>
            <a:rPr lang="ja-JP" altLang="en-US" sz="900" b="0" i="0" u="none" strike="noStrike" baseline="0">
              <a:solidFill>
                <a:sysClr val="windowText" lastClr="000000"/>
              </a:solidFill>
              <a:latin typeface="ＭＳ Ｐゴシック" panose="020B0600070205080204" charset="-128"/>
              <a:ea typeface="+mn-ea"/>
            </a:rPr>
            <a:t>　実習助手　　　　　　　　       　     　　  　</a:t>
          </a:r>
          <a:r>
            <a:rPr lang="en-US" altLang="ja-JP" sz="900" b="0" i="0" u="none" strike="noStrike" baseline="0">
              <a:solidFill>
                <a:sysClr val="windowText" lastClr="000000"/>
              </a:solidFill>
              <a:latin typeface="ＭＳ Ｐゴシック" panose="020B0600070205080204" charset="-128"/>
              <a:ea typeface="+mn-ea"/>
            </a:rPr>
            <a:t>446           69</a:t>
          </a: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mn-ea"/>
            </a:rPr>
            <a:t>　寄宿舎指導員　　　　　　　　　　　　　　　  　      　</a:t>
          </a:r>
          <a:r>
            <a:rPr lang="en-US" altLang="ja-JP" sz="900" b="0" i="0" u="none" strike="noStrike" baseline="0">
              <a:solidFill>
                <a:sysClr val="windowText" lastClr="000000"/>
              </a:solidFill>
              <a:latin typeface="ＭＳ Ｐゴシック" panose="020B0600070205080204" charset="-128"/>
              <a:ea typeface="+mn-ea"/>
            </a:rPr>
            <a:t>48</a:t>
          </a:r>
        </a:p>
        <a:p>
          <a:pPr algn="l" rtl="0">
            <a:lnSpc>
              <a:spcPts val="1000"/>
            </a:lnSpc>
            <a:defRPr sz="1000"/>
          </a:pPr>
          <a:r>
            <a:rPr lang="en-US" altLang="ja-JP" sz="900" b="0" i="0" u="none" strike="noStrike" baseline="0">
              <a:solidFill>
                <a:sysClr val="windowText" lastClr="000000"/>
              </a:solidFill>
              <a:latin typeface="ＭＳ Ｐゴシック" panose="020B0600070205080204" charset="-128"/>
              <a:ea typeface="+mn-ea"/>
            </a:rPr>
            <a:t>  </a:t>
          </a:r>
          <a:r>
            <a:rPr lang="ja-JP" altLang="en-US" sz="900" b="0" i="0" u="none" strike="noStrike" baseline="0">
              <a:solidFill>
                <a:sysClr val="windowText" lastClr="000000"/>
              </a:solidFill>
              <a:latin typeface="ＭＳ Ｐゴシック" panose="020B0600070205080204" charset="-128"/>
              <a:ea typeface="+mn-ea"/>
            </a:rPr>
            <a:t>その他　　　　　　　　　　　　                    </a:t>
          </a:r>
          <a:r>
            <a:rPr lang="en-US" altLang="ja-JP" sz="900" b="0" i="0" u="none" strike="noStrike" baseline="0">
              <a:solidFill>
                <a:sysClr val="windowText" lastClr="000000"/>
              </a:solidFill>
              <a:latin typeface="ＭＳ Ｐゴシック" panose="020B0600070205080204" charset="-128"/>
              <a:ea typeface="+mn-ea"/>
            </a:rPr>
            <a:t>264          96</a:t>
          </a:r>
        </a:p>
        <a:p>
          <a:pPr algn="l" rtl="0">
            <a:lnSpc>
              <a:spcPts val="900"/>
            </a:lnSpc>
            <a:defRPr sz="1000"/>
          </a:pP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27,268</a:t>
          </a: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16,249        9,956</a:t>
          </a: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5,336</a:t>
          </a:r>
        </a:p>
      </xdr:txBody>
    </xdr:sp>
    <xdr:clientData/>
  </xdr:twoCellAnchor>
  <xdr:twoCellAnchor>
    <xdr:from>
      <xdr:col>2</xdr:col>
      <xdr:colOff>0</xdr:colOff>
      <xdr:row>292</xdr:row>
      <xdr:rowOff>0</xdr:rowOff>
    </xdr:from>
    <xdr:to>
      <xdr:col>2</xdr:col>
      <xdr:colOff>0</xdr:colOff>
      <xdr:row>292</xdr:row>
      <xdr:rowOff>0</xdr:rowOff>
    </xdr:to>
    <xdr:sp macro="" textlink="">
      <xdr:nvSpPr>
        <xdr:cNvPr id="20" name="AutoShape 311">
          <a:extLst>
            <a:ext uri="{FF2B5EF4-FFF2-40B4-BE49-F238E27FC236}">
              <a16:creationId xmlns:a16="http://schemas.microsoft.com/office/drawing/2014/main" id="{00000000-0008-0000-0400-000014000000}"/>
            </a:ext>
          </a:extLst>
        </xdr:cNvPr>
        <xdr:cNvSpPr>
          <a:spLocks noChangeArrowheads="1"/>
        </xdr:cNvSpPr>
      </xdr:nvSpPr>
      <xdr:spPr>
        <a:xfrm>
          <a:off x="2752725" y="64065150"/>
          <a:ext cx="0" cy="0"/>
        </a:xfrm>
        <a:prstGeom prst="wedgeRectCallout">
          <a:avLst>
            <a:gd name="adj1" fmla="val -40028"/>
            <a:gd name="adj2" fmla="val -35417"/>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203,180</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円</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７５人　　　配置基準　当該校に支援学級が１学級</a:t>
          </a:r>
        </a:p>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内訳　小：６２学級　　　　　　６名以上の学級</a:t>
          </a:r>
        </a:p>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中：１３学級　　　　　　障がい種別が混在 </a:t>
          </a:r>
        </a:p>
      </xdr:txBody>
    </xdr:sp>
    <xdr:clientData/>
  </xdr:twoCellAnchor>
  <xdr:twoCellAnchor>
    <xdr:from>
      <xdr:col>27</xdr:col>
      <xdr:colOff>497541</xdr:colOff>
      <xdr:row>602</xdr:row>
      <xdr:rowOff>49306</xdr:rowOff>
    </xdr:from>
    <xdr:to>
      <xdr:col>31</xdr:col>
      <xdr:colOff>592791</xdr:colOff>
      <xdr:row>607</xdr:row>
      <xdr:rowOff>0</xdr:rowOff>
    </xdr:to>
    <xdr:sp macro="" textlink="">
      <xdr:nvSpPr>
        <xdr:cNvPr id="21" name="AutoShape 236">
          <a:extLst>
            <a:ext uri="{FF2B5EF4-FFF2-40B4-BE49-F238E27FC236}">
              <a16:creationId xmlns:a16="http://schemas.microsoft.com/office/drawing/2014/main" id="{00000000-0008-0000-0400-000015000000}"/>
            </a:ext>
          </a:extLst>
        </xdr:cNvPr>
        <xdr:cNvSpPr>
          <a:spLocks noChangeArrowheads="1"/>
        </xdr:cNvSpPr>
      </xdr:nvSpPr>
      <xdr:spPr>
        <a:xfrm>
          <a:off x="24557691" y="129884581"/>
          <a:ext cx="2800350" cy="1093694"/>
        </a:xfrm>
        <a:prstGeom prst="wedgeRectCallout">
          <a:avLst>
            <a:gd name="adj1" fmla="val 64940"/>
            <a:gd name="adj2" fmla="val -35565"/>
          </a:avLst>
        </a:prstGeom>
        <a:solidFill>
          <a:srgbClr val="FFFFFF"/>
        </a:solidFill>
        <a:ln w="9525">
          <a:solidFill>
            <a:srgbClr val="000000"/>
          </a:solidFill>
          <a:miter lim="800000"/>
        </a:ln>
      </xdr:spPr>
      <xdr:txBody>
        <a:bodyPr vertOverflow="clip" wrap="square" lIns="27432" tIns="18288" rIns="0" bIns="0" anchor="t" upright="1"/>
        <a:lstStyle/>
        <a:p>
          <a:pPr algn="l" rtl="0">
            <a:lnSpc>
              <a:spcPts val="1100"/>
            </a:lnSpc>
            <a:defRPr sz="1000"/>
          </a:pPr>
          <a:endParaRPr lang="ja-JP" altLang="en-US" sz="9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≪職種別条例定数≫</a:t>
          </a:r>
        </a:p>
        <a:p>
          <a:pPr algn="l" rtl="0">
            <a:lnSpc>
              <a:spcPts val="1100"/>
            </a:lnSpc>
            <a:defRPr sz="1000"/>
          </a:pPr>
          <a:endParaRPr lang="ja-JP" altLang="en-US" sz="9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lnSpc>
              <a:spcPts val="1000"/>
            </a:lnSpc>
            <a:defRPr sz="1000"/>
          </a:pPr>
          <a:r>
            <a:rPr lang="ja-JP" altLang="en-US" sz="900" b="0" i="0" u="none" strike="noStrike" baseline="0">
              <a:solidFill>
                <a:sysClr val="windowText" lastClr="000000"/>
              </a:solidFill>
              <a:latin typeface="ＭＳ Ｐゴシック" panose="020B0600070205080204" charset="-128"/>
              <a:ea typeface="+mn-ea"/>
            </a:rPr>
            <a:t>　　　　　　　　　　　 小 　　　　 中　 　　 　高　    　　支</a:t>
          </a: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mn-ea"/>
            </a:rPr>
            <a:t>　校長・教諭　　</a:t>
          </a:r>
          <a:r>
            <a:rPr lang="en-US" altLang="ja-JP" sz="900" b="0" i="0" u="none" strike="noStrike" baseline="0">
              <a:solidFill>
                <a:sysClr val="windowText" lastClr="000000"/>
              </a:solidFill>
              <a:latin typeface="ＭＳ Ｐゴシック" panose="020B0600070205080204" charset="-128"/>
              <a:ea typeface="+mn-ea"/>
            </a:rPr>
            <a:t>24,383     14,867</a:t>
          </a: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8,468      4,837</a:t>
          </a:r>
        </a:p>
        <a:p>
          <a:pPr algn="l" rtl="0">
            <a:lnSpc>
              <a:spcPts val="1000"/>
            </a:lnSpc>
            <a:defRPr sz="1000"/>
          </a:pPr>
          <a:r>
            <a:rPr lang="ja-JP" altLang="en-US" sz="900" b="0" i="0" u="none" strike="noStrike" baseline="0">
              <a:solidFill>
                <a:sysClr val="windowText" lastClr="000000"/>
              </a:solidFill>
              <a:latin typeface="ＭＳ Ｐゴシック" panose="020B0600070205080204" charset="-128"/>
              <a:ea typeface="+mn-ea"/>
            </a:rPr>
            <a:t>　養護教諭　　　  </a:t>
          </a:r>
          <a:r>
            <a:rPr lang="en-US" altLang="ja-JP" sz="900" b="0" i="0" u="none" strike="noStrike" baseline="0">
              <a:solidFill>
                <a:sysClr val="windowText" lastClr="000000"/>
              </a:solidFill>
              <a:latin typeface="ＭＳ Ｐゴシック" panose="020B0600070205080204" charset="-128"/>
              <a:ea typeface="+mn-ea"/>
            </a:rPr>
            <a:t>1,062</a:t>
          </a: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501</a:t>
          </a: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254           84</a:t>
          </a: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mn-ea"/>
            </a:rPr>
            <a:t>　事務職員　     　</a:t>
          </a:r>
          <a:r>
            <a:rPr lang="en-US" altLang="ja-JP" sz="900" b="0" i="0" u="none" strike="noStrike" baseline="0">
              <a:solidFill>
                <a:sysClr val="windowText" lastClr="000000"/>
              </a:solidFill>
              <a:latin typeface="ＭＳ Ｐゴシック" panose="020B0600070205080204" charset="-128"/>
              <a:ea typeface="+mn-ea"/>
            </a:rPr>
            <a:t>1,399</a:t>
          </a: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819            524         163</a:t>
          </a:r>
        </a:p>
        <a:p>
          <a:pPr algn="l" rtl="0">
            <a:lnSpc>
              <a:spcPts val="1000"/>
            </a:lnSpc>
            <a:defRPr sz="1000"/>
          </a:pPr>
          <a:r>
            <a:rPr lang="ja-JP" altLang="en-US" sz="900" b="0" i="0" u="none" strike="noStrike" baseline="0">
              <a:solidFill>
                <a:sysClr val="windowText" lastClr="000000"/>
              </a:solidFill>
              <a:latin typeface="ＭＳ Ｐゴシック" panose="020B0600070205080204" charset="-128"/>
              <a:ea typeface="+mn-ea"/>
            </a:rPr>
            <a:t>　栄養教諭　           </a:t>
          </a:r>
          <a:r>
            <a:rPr lang="en-US" altLang="ja-JP" sz="900" b="0" i="0" u="none" strike="noStrike" baseline="0">
              <a:solidFill>
                <a:sysClr val="windowText" lastClr="000000"/>
              </a:solidFill>
              <a:latin typeface="ＭＳ Ｐゴシック" panose="020B0600070205080204" charset="-128"/>
              <a:ea typeface="+mn-ea"/>
            </a:rPr>
            <a:t>424          </a:t>
          </a: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62                             39</a:t>
          </a:r>
        </a:p>
        <a:p>
          <a:pPr algn="l" rtl="0">
            <a:lnSpc>
              <a:spcPts val="1000"/>
            </a:lnSpc>
            <a:defRPr sz="1000"/>
          </a:pPr>
          <a:r>
            <a:rPr lang="ja-JP" altLang="en-US" sz="900" b="0" i="0" u="none" strike="noStrike" baseline="0">
              <a:solidFill>
                <a:sysClr val="windowText" lastClr="000000"/>
              </a:solidFill>
              <a:latin typeface="ＭＳ Ｐゴシック" panose="020B0600070205080204" charset="-128"/>
              <a:ea typeface="+mn-ea"/>
            </a:rPr>
            <a:t>　実習助手　　　　　　　　       　     　　  　</a:t>
          </a:r>
          <a:r>
            <a:rPr lang="en-US" altLang="ja-JP" sz="900" b="0" i="0" u="none" strike="noStrike" baseline="0">
              <a:solidFill>
                <a:sysClr val="windowText" lastClr="000000"/>
              </a:solidFill>
              <a:latin typeface="ＭＳ Ｐゴシック" panose="020B0600070205080204" charset="-128"/>
              <a:ea typeface="+mn-ea"/>
            </a:rPr>
            <a:t>446           69</a:t>
          </a: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mn-ea"/>
            </a:rPr>
            <a:t>　寄宿舎指導員　　　　　　　　　　　　　　　  　      　</a:t>
          </a:r>
          <a:r>
            <a:rPr lang="en-US" altLang="ja-JP" sz="900" b="0" i="0" u="none" strike="noStrike" baseline="0">
              <a:solidFill>
                <a:sysClr val="windowText" lastClr="000000"/>
              </a:solidFill>
              <a:latin typeface="ＭＳ Ｐゴシック" panose="020B0600070205080204" charset="-128"/>
              <a:ea typeface="+mn-ea"/>
            </a:rPr>
            <a:t>48</a:t>
          </a:r>
        </a:p>
        <a:p>
          <a:pPr algn="l" rtl="0">
            <a:lnSpc>
              <a:spcPts val="1000"/>
            </a:lnSpc>
            <a:defRPr sz="1000"/>
          </a:pPr>
          <a:r>
            <a:rPr lang="en-US" altLang="ja-JP" sz="900" b="0" i="0" u="none" strike="noStrike" baseline="0">
              <a:solidFill>
                <a:sysClr val="windowText" lastClr="000000"/>
              </a:solidFill>
              <a:latin typeface="ＭＳ Ｐゴシック" panose="020B0600070205080204" charset="-128"/>
              <a:ea typeface="+mn-ea"/>
            </a:rPr>
            <a:t>  </a:t>
          </a:r>
          <a:r>
            <a:rPr lang="ja-JP" altLang="en-US" sz="900" b="0" i="0" u="none" strike="noStrike" baseline="0">
              <a:solidFill>
                <a:sysClr val="windowText" lastClr="000000"/>
              </a:solidFill>
              <a:latin typeface="ＭＳ Ｐゴシック" panose="020B0600070205080204" charset="-128"/>
              <a:ea typeface="+mn-ea"/>
            </a:rPr>
            <a:t>その他　　　　　　　　　　　　                    </a:t>
          </a:r>
          <a:r>
            <a:rPr lang="en-US" altLang="ja-JP" sz="900" b="0" i="0" u="none" strike="noStrike" baseline="0">
              <a:solidFill>
                <a:sysClr val="windowText" lastClr="000000"/>
              </a:solidFill>
              <a:latin typeface="ＭＳ Ｐゴシック" panose="020B0600070205080204" charset="-128"/>
              <a:ea typeface="+mn-ea"/>
            </a:rPr>
            <a:t>264          96</a:t>
          </a:r>
        </a:p>
        <a:p>
          <a:pPr algn="l" rtl="0">
            <a:lnSpc>
              <a:spcPts val="900"/>
            </a:lnSpc>
            <a:defRPr sz="1000"/>
          </a:pP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27,268</a:t>
          </a: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16,249        9,956</a:t>
          </a: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5,336</a:t>
          </a:r>
        </a:p>
      </xdr:txBody>
    </xdr:sp>
    <xdr:clientData/>
  </xdr:twoCellAnchor>
  <xdr:twoCellAnchor>
    <xdr:from>
      <xdr:col>0</xdr:col>
      <xdr:colOff>84667</xdr:colOff>
      <xdr:row>543</xdr:row>
      <xdr:rowOff>201705</xdr:rowOff>
    </xdr:from>
    <xdr:to>
      <xdr:col>4</xdr:col>
      <xdr:colOff>56030</xdr:colOff>
      <xdr:row>559</xdr:row>
      <xdr:rowOff>124732</xdr:rowOff>
    </xdr:to>
    <xdr:sp macro="" textlink="">
      <xdr:nvSpPr>
        <xdr:cNvPr id="22" name="AutoShape 236">
          <a:extLst>
            <a:ext uri="{FF2B5EF4-FFF2-40B4-BE49-F238E27FC236}">
              <a16:creationId xmlns:a16="http://schemas.microsoft.com/office/drawing/2014/main" id="{00000000-0008-0000-0400-000016000000}"/>
            </a:ext>
          </a:extLst>
        </xdr:cNvPr>
        <xdr:cNvSpPr>
          <a:spLocks noChangeArrowheads="1"/>
        </xdr:cNvSpPr>
      </xdr:nvSpPr>
      <xdr:spPr>
        <a:xfrm>
          <a:off x="84667" y="127762622"/>
          <a:ext cx="4035363" cy="3648360"/>
        </a:xfrm>
        <a:prstGeom prst="wedgeRectCallout">
          <a:avLst>
            <a:gd name="adj1" fmla="val 55234"/>
            <a:gd name="adj2" fmla="val -30104"/>
          </a:avLst>
        </a:prstGeom>
        <a:solidFill>
          <a:srgbClr val="FFFF99"/>
        </a:solidFill>
        <a:ln w="9525">
          <a:solidFill>
            <a:srgbClr val="000000"/>
          </a:solidFill>
          <a:miter lim="800000"/>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defRPr sz="1000"/>
          </a:pPr>
          <a:endPar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endParaRPr>
        </a:p>
        <a:p>
          <a:pPr marL="0" marR="0" lvl="0" indent="0" algn="l" defTabSz="914400" rtl="0" eaLnBrk="1" fontAlgn="auto" latinLnBrk="0" hangingPunct="1">
            <a:lnSpc>
              <a:spcPct val="100000"/>
            </a:lnSpc>
            <a:spcBef>
              <a:spcPts val="0"/>
            </a:spcBef>
            <a:spcAft>
              <a:spcPts val="0"/>
            </a:spcAft>
            <a:buClrTx/>
            <a:buSzTx/>
            <a:buFontTx/>
            <a:buNone/>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　≪職種別条例定数≫　　</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部長内示ベース</a:t>
          </a:r>
          <a:endPar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endParaRPr>
        </a:p>
      </xdr:txBody>
    </xdr:sp>
    <xdr:clientData/>
  </xdr:twoCellAnchor>
  <xdr:twoCellAnchor>
    <xdr:from>
      <xdr:col>1</xdr:col>
      <xdr:colOff>67234</xdr:colOff>
      <xdr:row>649</xdr:row>
      <xdr:rowOff>22412</xdr:rowOff>
    </xdr:from>
    <xdr:to>
      <xdr:col>4</xdr:col>
      <xdr:colOff>44823</xdr:colOff>
      <xdr:row>656</xdr:row>
      <xdr:rowOff>156882</xdr:rowOff>
    </xdr:to>
    <xdr:sp macro="" textlink="">
      <xdr:nvSpPr>
        <xdr:cNvPr id="23" name="AutoShape 214">
          <a:extLst>
            <a:ext uri="{FF2B5EF4-FFF2-40B4-BE49-F238E27FC236}">
              <a16:creationId xmlns:a16="http://schemas.microsoft.com/office/drawing/2014/main" id="{00000000-0008-0000-0400-000017000000}"/>
            </a:ext>
          </a:extLst>
        </xdr:cNvPr>
        <xdr:cNvSpPr>
          <a:spLocks noChangeArrowheads="1"/>
        </xdr:cNvSpPr>
      </xdr:nvSpPr>
      <xdr:spPr>
        <a:xfrm>
          <a:off x="753034" y="141259112"/>
          <a:ext cx="3358964" cy="1734670"/>
        </a:xfrm>
        <a:prstGeom prst="wedgeRectCallout">
          <a:avLst>
            <a:gd name="adj1" fmla="val -8145"/>
            <a:gd name="adj2" fmla="val -6613"/>
          </a:avLst>
        </a:prstGeom>
        <a:solidFill>
          <a:srgbClr val="FFFF99"/>
        </a:solidFill>
        <a:ln w="9525">
          <a:solidFill>
            <a:srgbClr val="000000"/>
          </a:solidFill>
          <a:miter lim="800000"/>
        </a:ln>
      </xdr:spPr>
      <xdr:txBody>
        <a:bodyPr vertOverflow="clip" wrap="square" lIns="27432" tIns="18288" rIns="0" bIns="0" anchor="t"/>
        <a:lstStyle/>
        <a:p>
          <a:pPr marL="0" marR="0" lvl="0" indent="0" algn="l" defTabSz="914400" rtl="0" eaLnBrk="1" fontAlgn="auto" latinLnBrk="0" hangingPunct="1">
            <a:lnSpc>
              <a:spcPts val="1100"/>
            </a:lnSpc>
            <a:spcBef>
              <a:spcPts val="0"/>
            </a:spcBef>
            <a:spcAft>
              <a:spcPts val="0"/>
            </a:spcAft>
            <a:buClrTx/>
            <a:buSzTx/>
            <a:buFontTx/>
            <a:buNone/>
            <a:defRPr sz="1000"/>
          </a:pP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1</xdr:col>
      <xdr:colOff>156882</xdr:colOff>
      <xdr:row>401</xdr:row>
      <xdr:rowOff>12326</xdr:rowOff>
    </xdr:from>
    <xdr:to>
      <xdr:col>1</xdr:col>
      <xdr:colOff>1916206</xdr:colOff>
      <xdr:row>402</xdr:row>
      <xdr:rowOff>123264</xdr:rowOff>
    </xdr:to>
    <xdr:sp macro="" textlink="">
      <xdr:nvSpPr>
        <xdr:cNvPr id="24" name="AutoShape 255">
          <a:extLst>
            <a:ext uri="{FF2B5EF4-FFF2-40B4-BE49-F238E27FC236}">
              <a16:creationId xmlns:a16="http://schemas.microsoft.com/office/drawing/2014/main" id="{00000000-0008-0000-0400-000018000000}"/>
            </a:ext>
          </a:extLst>
        </xdr:cNvPr>
        <xdr:cNvSpPr>
          <a:spLocks noChangeArrowheads="1"/>
        </xdr:cNvSpPr>
      </xdr:nvSpPr>
      <xdr:spPr>
        <a:xfrm>
          <a:off x="842682" y="87632801"/>
          <a:ext cx="1759324" cy="339538"/>
        </a:xfrm>
        <a:prstGeom prst="wedgeRectCallout">
          <a:avLst>
            <a:gd name="adj1" fmla="val -4630"/>
            <a:gd name="adj2" fmla="val 33333"/>
          </a:avLst>
        </a:prstGeom>
        <a:solidFill>
          <a:srgbClr val="FFFF99"/>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対象：府立高校</a:t>
          </a:r>
        </a:p>
      </xdr:txBody>
    </xdr:sp>
    <xdr:clientData/>
  </xdr:twoCellAnchor>
  <xdr:twoCellAnchor>
    <xdr:from>
      <xdr:col>5</xdr:col>
      <xdr:colOff>1837764</xdr:colOff>
      <xdr:row>401</xdr:row>
      <xdr:rowOff>89647</xdr:rowOff>
    </xdr:from>
    <xdr:to>
      <xdr:col>5</xdr:col>
      <xdr:colOff>5154706</xdr:colOff>
      <xdr:row>402</xdr:row>
      <xdr:rowOff>179294</xdr:rowOff>
    </xdr:to>
    <xdr:sp macro="" textlink="">
      <xdr:nvSpPr>
        <xdr:cNvPr id="25" name="AutoShape 241">
          <a:extLst>
            <a:ext uri="{FF2B5EF4-FFF2-40B4-BE49-F238E27FC236}">
              <a16:creationId xmlns:a16="http://schemas.microsoft.com/office/drawing/2014/main" id="{00000000-0008-0000-0400-000019000000}"/>
            </a:ext>
          </a:extLst>
        </xdr:cNvPr>
        <xdr:cNvSpPr>
          <a:spLocks noChangeArrowheads="1"/>
        </xdr:cNvSpPr>
      </xdr:nvSpPr>
      <xdr:spPr>
        <a:xfrm>
          <a:off x="6009714" y="87710122"/>
          <a:ext cx="3316942" cy="318247"/>
        </a:xfrm>
        <a:prstGeom prst="wedgeRectCallout">
          <a:avLst>
            <a:gd name="adj1" fmla="val -9735"/>
            <a:gd name="adj2" fmla="val -109811"/>
          </a:avLst>
        </a:prstGeom>
        <a:solidFill>
          <a:srgbClr val="FFFF99"/>
        </a:solidFill>
        <a:ln w="9525">
          <a:solidFill>
            <a:srgbClr val="000000"/>
          </a:solidFill>
          <a:miter lim="800000"/>
        </a:ln>
      </xdr:spPr>
      <xdr:txBody>
        <a:bodyPr vertOverflow="clip" wrap="square" lIns="27432" tIns="18288" rIns="0" bIns="0" anchor="t" upright="1"/>
        <a:lstStyle/>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教育制度や内容に精通した通訳ﾎﾞﾗﾝﾃｨｱ</a:t>
          </a:r>
        </a:p>
      </xdr:txBody>
    </xdr:sp>
    <xdr:clientData/>
  </xdr:twoCellAnchor>
  <xdr:twoCellAnchor>
    <xdr:from>
      <xdr:col>2</xdr:col>
      <xdr:colOff>0</xdr:colOff>
      <xdr:row>204</xdr:row>
      <xdr:rowOff>218516</xdr:rowOff>
    </xdr:from>
    <xdr:to>
      <xdr:col>2</xdr:col>
      <xdr:colOff>0</xdr:colOff>
      <xdr:row>204</xdr:row>
      <xdr:rowOff>218516</xdr:rowOff>
    </xdr:to>
    <xdr:sp macro="" textlink="">
      <xdr:nvSpPr>
        <xdr:cNvPr id="26" name="AutoShape 259">
          <a:extLst>
            <a:ext uri="{FF2B5EF4-FFF2-40B4-BE49-F238E27FC236}">
              <a16:creationId xmlns:a16="http://schemas.microsoft.com/office/drawing/2014/main" id="{00000000-0008-0000-0400-00001A000000}"/>
            </a:ext>
          </a:extLst>
        </xdr:cNvPr>
        <xdr:cNvSpPr>
          <a:spLocks noChangeArrowheads="1"/>
        </xdr:cNvSpPr>
      </xdr:nvSpPr>
      <xdr:spPr>
        <a:xfrm>
          <a:off x="2752725" y="45309866"/>
          <a:ext cx="0" cy="0"/>
        </a:xfrm>
        <a:prstGeom prst="wedgeRectCallout">
          <a:avLst>
            <a:gd name="adj1" fmla="val 20296"/>
            <a:gd name="adj2" fmla="val -83333"/>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専門学科・各学科の専門性を活かした設備導入</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芸能文化科</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1</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校、音楽</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1</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、総合学科</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10〕</a:t>
          </a:r>
        </a:p>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特色づくりを積極的に推進する学校を集中的に支援</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１０校程度</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p>
      </xdr:txBody>
    </xdr:sp>
    <xdr:clientData/>
  </xdr:twoCellAnchor>
  <xdr:twoCellAnchor>
    <xdr:from>
      <xdr:col>5</xdr:col>
      <xdr:colOff>1142999</xdr:colOff>
      <xdr:row>359</xdr:row>
      <xdr:rowOff>201637</xdr:rowOff>
    </xdr:from>
    <xdr:to>
      <xdr:col>5</xdr:col>
      <xdr:colOff>5191124</xdr:colOff>
      <xdr:row>362</xdr:row>
      <xdr:rowOff>220127</xdr:rowOff>
    </xdr:to>
    <xdr:sp macro="" textlink="">
      <xdr:nvSpPr>
        <xdr:cNvPr id="27" name="AutoShape 342">
          <a:extLst>
            <a:ext uri="{FF2B5EF4-FFF2-40B4-BE49-F238E27FC236}">
              <a16:creationId xmlns:a16="http://schemas.microsoft.com/office/drawing/2014/main" id="{00000000-0008-0000-0400-00001B000000}"/>
            </a:ext>
          </a:extLst>
        </xdr:cNvPr>
        <xdr:cNvSpPr>
          <a:spLocks noChangeArrowheads="1"/>
        </xdr:cNvSpPr>
      </xdr:nvSpPr>
      <xdr:spPr>
        <a:xfrm>
          <a:off x="5312832" y="84825970"/>
          <a:ext cx="4048125" cy="716990"/>
        </a:xfrm>
        <a:prstGeom prst="wedgeRectCallout">
          <a:avLst>
            <a:gd name="adj1" fmla="val 41776"/>
            <a:gd name="adj2" fmla="val 25138"/>
          </a:avLst>
        </a:prstGeom>
        <a:solidFill>
          <a:srgbClr val="FFFF99"/>
        </a:solidFill>
        <a:ln w="9525">
          <a:solidFill>
            <a:srgbClr val="000000"/>
          </a:solidFill>
          <a:miter lim="800000"/>
        </a:ln>
      </xdr:spPr>
      <xdr:txBody>
        <a:bodyPr vertOverflow="clip" wrap="square" lIns="27432" tIns="18288" rIns="0" bIns="0" anchor="t" upright="1"/>
        <a:lstStyle/>
        <a:p>
          <a:pPr marL="0" marR="0" lvl="0" indent="0" algn="l" defTabSz="914400" rtl="0" eaLnBrk="1" fontAlgn="auto" latinLnBrk="0" hangingPunct="1">
            <a:lnSpc>
              <a:spcPts val="1100"/>
            </a:lnSpc>
            <a:spcBef>
              <a:spcPts val="0"/>
            </a:spcBef>
            <a:spcAft>
              <a:spcPts val="0"/>
            </a:spcAft>
            <a:buClrTx/>
            <a:buSzTx/>
            <a:buFontTx/>
            <a:buNone/>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mn-ea"/>
            </a:rPr>
            <a:t>■</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mn-ea"/>
            </a:rPr>
            <a:t>SSW</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mn-ea"/>
            </a:rPr>
            <a:t>（市町村補助）　　政令市・中核市を除く３４市町村・１６２中学校区）</a:t>
          </a:r>
          <a:endPar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mn-ea"/>
          </a:endParaRPr>
        </a:p>
        <a:p>
          <a:pPr marL="0" marR="0" lvl="0" indent="0" algn="l" defTabSz="914400" rtl="0" eaLnBrk="1" fontAlgn="auto" latinLnBrk="0" hangingPunct="1">
            <a:lnSpc>
              <a:spcPts val="1100"/>
            </a:lnSpc>
            <a:spcBef>
              <a:spcPts val="0"/>
            </a:spcBef>
            <a:spcAft>
              <a:spcPts val="0"/>
            </a:spcAft>
            <a:buClrTx/>
            <a:buSzTx/>
            <a:buFontTx/>
            <a:buNone/>
            <a:defRPr sz="1000"/>
          </a:pP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mn-ea"/>
            </a:rPr>
            <a:t> </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mn-ea"/>
            </a:rPr>
            <a:t>　府補助率</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mn-ea"/>
            </a:rPr>
            <a:t>1/2</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mn-ea"/>
            </a:rPr>
            <a:t>（負担割合：国</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mn-ea"/>
            </a:rPr>
            <a:t>1/6</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mn-ea"/>
            </a:rPr>
            <a:t>、府</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mn-ea"/>
            </a:rPr>
            <a:t>2/6</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mn-ea"/>
            </a:rPr>
            <a:t>、市町村</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mn-ea"/>
            </a:rPr>
            <a:t>3/6</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mn-ea"/>
            </a:rPr>
            <a:t>）</a:t>
          </a:r>
          <a:endPar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mn-ea"/>
          </a:endParaRPr>
        </a:p>
        <a:p>
          <a:pPr marL="0" marR="0" lvl="0" indent="0" algn="l" defTabSz="914400" rtl="0" eaLnBrk="1" fontAlgn="auto" latinLnBrk="0" hangingPunct="1">
            <a:lnSpc>
              <a:spcPts val="1100"/>
            </a:lnSpc>
            <a:spcBef>
              <a:spcPts val="0"/>
            </a:spcBef>
            <a:spcAft>
              <a:spcPts val="0"/>
            </a:spcAft>
            <a:buClrTx/>
            <a:buSzTx/>
            <a:buFontTx/>
            <a:buNone/>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mn-ea"/>
            </a:rPr>
            <a:t>■ｽｰﾊﾟｰﾊﾞｲｻﾞｰ（府雇用）　 ７地区</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mn-ea"/>
            </a:rPr>
            <a:t>×</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mn-ea"/>
            </a:rPr>
            <a:t>２人</a:t>
          </a:r>
        </a:p>
        <a:p>
          <a:pPr marL="0" marR="0" lvl="0" indent="0" algn="l" defTabSz="914400" rtl="0" eaLnBrk="1" fontAlgn="auto" latinLnBrk="0" hangingPunct="1">
            <a:lnSpc>
              <a:spcPts val="1100"/>
            </a:lnSpc>
            <a:spcBef>
              <a:spcPts val="0"/>
            </a:spcBef>
            <a:spcAft>
              <a:spcPts val="0"/>
            </a:spcAft>
            <a:buClrTx/>
            <a:buSzTx/>
            <a:buFontTx/>
            <a:buNone/>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mn-ea"/>
            </a:rPr>
            <a:t>　 国</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mn-ea"/>
            </a:rPr>
            <a:t>1/3</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mn-ea"/>
            </a:rPr>
            <a:t>　府</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mn-ea"/>
            </a:rPr>
            <a:t>2/3</a:t>
          </a:r>
          <a:endParaRPr kumimoji="0" lang="ja-JP" altLang="en-US" sz="900" b="1" i="0" u="none" strike="noStrike" kern="0" cap="none" spc="0" normalizeH="0" baseline="0" noProof="0">
            <a:ln>
              <a:noFill/>
            </a:ln>
            <a:solidFill>
              <a:sysClr val="windowText" lastClr="000000"/>
            </a:solidFill>
            <a:effectLst/>
            <a:uLnTx/>
            <a:uFillTx/>
            <a:latin typeface="ＭＳ Ｐゴシック" panose="020B0600070205080204" charset="-128"/>
            <a:ea typeface="+mn-ea"/>
          </a:endParaRPr>
        </a:p>
      </xdr:txBody>
    </xdr:sp>
    <xdr:clientData/>
  </xdr:twoCellAnchor>
  <xdr:twoCellAnchor>
    <xdr:from>
      <xdr:col>5</xdr:col>
      <xdr:colOff>134471</xdr:colOff>
      <xdr:row>416</xdr:row>
      <xdr:rowOff>44824</xdr:rowOff>
    </xdr:from>
    <xdr:to>
      <xdr:col>5</xdr:col>
      <xdr:colOff>5221941</xdr:colOff>
      <xdr:row>419</xdr:row>
      <xdr:rowOff>100853</xdr:rowOff>
    </xdr:to>
    <xdr:sp macro="" textlink="">
      <xdr:nvSpPr>
        <xdr:cNvPr id="28" name="AutoShape 270">
          <a:extLst>
            <a:ext uri="{FF2B5EF4-FFF2-40B4-BE49-F238E27FC236}">
              <a16:creationId xmlns:a16="http://schemas.microsoft.com/office/drawing/2014/main" id="{00000000-0008-0000-0400-00001C000000}"/>
            </a:ext>
          </a:extLst>
        </xdr:cNvPr>
        <xdr:cNvSpPr>
          <a:spLocks noChangeArrowheads="1"/>
        </xdr:cNvSpPr>
      </xdr:nvSpPr>
      <xdr:spPr>
        <a:xfrm>
          <a:off x="4306421" y="90722824"/>
          <a:ext cx="5087470" cy="741829"/>
        </a:xfrm>
        <a:prstGeom prst="wedgeRectCallout">
          <a:avLst>
            <a:gd name="adj1" fmla="val -35685"/>
            <a:gd name="adj2" fmla="val -24602"/>
          </a:avLst>
        </a:prstGeom>
        <a:solidFill>
          <a:srgbClr val="FFFF99"/>
        </a:solidFill>
        <a:ln w="9525">
          <a:solidFill>
            <a:srgbClr val="000000"/>
          </a:solidFill>
          <a:miter lim="800000"/>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・小中学校等のあいさつ運動に係るのぼり製作（配付）、ポール製作（配付）、ビブス作成（配付）</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ja-JP" sz="1000" b="0" i="0" baseline="0">
              <a:effectLst/>
              <a:latin typeface="+mn-lt"/>
              <a:ea typeface="+mn-ea"/>
              <a:cs typeface="+mn-cs"/>
            </a:rPr>
            <a:t>・学校・家庭及び地域への啓発のための、ＰＲグッズの作成</a:t>
          </a:r>
          <a:br>
            <a:rPr lang="en-US" altLang="ja-JP" sz="1000" b="0" i="0" baseline="0">
              <a:effectLst/>
              <a:latin typeface="+mn-lt"/>
              <a:ea typeface="+mn-ea"/>
              <a:cs typeface="+mn-cs"/>
            </a:rPr>
          </a:br>
          <a:r>
            <a:rPr lang="ja-JP" altLang="ja-JP" sz="1000" b="0" i="0" baseline="0">
              <a:effectLst/>
              <a:latin typeface="+mn-lt"/>
              <a:ea typeface="+mn-ea"/>
              <a:cs typeface="+mn-cs"/>
            </a:rPr>
            <a:t>・あいさつ運動を含む「こころの再生」府民運動の事業内容及び学校での取組みを紹介する冊子</a:t>
          </a:r>
          <a:r>
            <a:rPr lang="ja-JP" altLang="en-US" sz="1000" b="0" i="0" baseline="0">
              <a:effectLst/>
              <a:latin typeface="+mn-lt"/>
              <a:ea typeface="+mn-ea"/>
              <a:cs typeface="+mn-cs"/>
            </a:rPr>
            <a:t>・リーフレット</a:t>
          </a:r>
          <a:r>
            <a:rPr lang="ja-JP" altLang="ja-JP" sz="1000" b="0" i="0" baseline="0">
              <a:effectLst/>
              <a:latin typeface="+mn-lt"/>
              <a:ea typeface="+mn-ea"/>
              <a:cs typeface="+mn-cs"/>
            </a:rPr>
            <a:t>を作成</a:t>
          </a:r>
          <a:endParaRPr lang="ja-JP" altLang="ja-JP" sz="900">
            <a:effectLst/>
          </a:endParaRPr>
        </a:p>
        <a:p>
          <a:pPr marL="0" marR="0" lvl="0" indent="0" algn="l" defTabSz="914400" rtl="0" eaLnBrk="1" fontAlgn="auto" latinLnBrk="0" hangingPunct="1">
            <a:lnSpc>
              <a:spcPct val="100000"/>
            </a:lnSpc>
            <a:spcBef>
              <a:spcPts val="0"/>
            </a:spcBef>
            <a:spcAft>
              <a:spcPts val="0"/>
            </a:spcAft>
            <a:buClrTx/>
            <a:buSzTx/>
            <a:buFontTx/>
            <a:buNone/>
            <a:defRPr sz="1000"/>
          </a:pPr>
          <a:endPar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endParaRPr>
        </a:p>
      </xdr:txBody>
    </xdr:sp>
    <xdr:clientData/>
  </xdr:twoCellAnchor>
  <xdr:twoCellAnchor>
    <xdr:from>
      <xdr:col>1</xdr:col>
      <xdr:colOff>182781</xdr:colOff>
      <xdr:row>456</xdr:row>
      <xdr:rowOff>147108</xdr:rowOff>
    </xdr:from>
    <xdr:to>
      <xdr:col>3</xdr:col>
      <xdr:colOff>362074</xdr:colOff>
      <xdr:row>461</xdr:row>
      <xdr:rowOff>180975</xdr:rowOff>
    </xdr:to>
    <xdr:sp macro="" textlink="">
      <xdr:nvSpPr>
        <xdr:cNvPr id="29" name="AutoShape 285">
          <a:extLst>
            <a:ext uri="{FF2B5EF4-FFF2-40B4-BE49-F238E27FC236}">
              <a16:creationId xmlns:a16="http://schemas.microsoft.com/office/drawing/2014/main" id="{00000000-0008-0000-0400-00001D000000}"/>
            </a:ext>
          </a:extLst>
        </xdr:cNvPr>
        <xdr:cNvSpPr>
          <a:spLocks noChangeArrowheads="1"/>
        </xdr:cNvSpPr>
      </xdr:nvSpPr>
      <xdr:spPr>
        <a:xfrm>
          <a:off x="868581" y="99750033"/>
          <a:ext cx="2341468" cy="1176867"/>
        </a:xfrm>
        <a:prstGeom prst="wedgeRectCallout">
          <a:avLst>
            <a:gd name="adj1" fmla="val 14685"/>
            <a:gd name="adj2" fmla="val 3407"/>
          </a:avLst>
        </a:prstGeom>
        <a:solidFill>
          <a:srgbClr val="FFFF99"/>
        </a:solidFill>
        <a:ln w="9525">
          <a:solidFill>
            <a:srgbClr val="000000"/>
          </a:solidFill>
          <a:miter lim="800000"/>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defRPr sz="1000"/>
          </a:pPr>
          <a:endPar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endParaRPr>
        </a:p>
      </xdr:txBody>
    </xdr:sp>
    <xdr:clientData/>
  </xdr:twoCellAnchor>
  <xdr:twoCellAnchor>
    <xdr:from>
      <xdr:col>5</xdr:col>
      <xdr:colOff>2981325</xdr:colOff>
      <xdr:row>700</xdr:row>
      <xdr:rowOff>0</xdr:rowOff>
    </xdr:from>
    <xdr:to>
      <xdr:col>5</xdr:col>
      <xdr:colOff>5221605</xdr:colOff>
      <xdr:row>705</xdr:row>
      <xdr:rowOff>179070</xdr:rowOff>
    </xdr:to>
    <xdr:sp macro="" textlink="">
      <xdr:nvSpPr>
        <xdr:cNvPr id="30" name="AutoShape 285">
          <a:extLst>
            <a:ext uri="{FF2B5EF4-FFF2-40B4-BE49-F238E27FC236}">
              <a16:creationId xmlns:a16="http://schemas.microsoft.com/office/drawing/2014/main" id="{00000000-0008-0000-0400-00001E000000}"/>
            </a:ext>
          </a:extLst>
        </xdr:cNvPr>
        <xdr:cNvSpPr>
          <a:spLocks noChangeArrowheads="1"/>
        </xdr:cNvSpPr>
      </xdr:nvSpPr>
      <xdr:spPr>
        <a:xfrm>
          <a:off x="7153275" y="152114250"/>
          <a:ext cx="2240280" cy="1274445"/>
        </a:xfrm>
        <a:prstGeom prst="wedgeRectCallout">
          <a:avLst>
            <a:gd name="adj1" fmla="val 14685"/>
            <a:gd name="adj2" fmla="val 3407"/>
          </a:avLst>
        </a:prstGeom>
        <a:solidFill>
          <a:srgbClr val="FFFF99"/>
        </a:solidFill>
        <a:ln w="9525">
          <a:solidFill>
            <a:srgbClr val="000000"/>
          </a:solidFill>
          <a:miter lim="800000"/>
        </a:ln>
      </xdr:spPr>
      <xdr:txBody>
        <a:bodyPr vertOverflow="clip" wrap="square" lIns="27432" tIns="18288" rIns="0" bIns="0" anchor="t" upright="1"/>
        <a:lstStyle/>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a:t>
          </a:r>
          <a:endParaRPr lang="ja-JP" altLang="en-US">
            <a:solidFill>
              <a:sysClr val="windowText" lastClr="000000"/>
            </a:solidFill>
          </a:endParaRPr>
        </a:p>
      </xdr:txBody>
    </xdr:sp>
    <xdr:clientData/>
  </xdr:twoCellAnchor>
  <xdr:twoCellAnchor>
    <xdr:from>
      <xdr:col>1</xdr:col>
      <xdr:colOff>336177</xdr:colOff>
      <xdr:row>494</xdr:row>
      <xdr:rowOff>0</xdr:rowOff>
    </xdr:from>
    <xdr:to>
      <xdr:col>3</xdr:col>
      <xdr:colOff>973231</xdr:colOff>
      <xdr:row>495</xdr:row>
      <xdr:rowOff>134471</xdr:rowOff>
    </xdr:to>
    <xdr:sp macro="" textlink="">
      <xdr:nvSpPr>
        <xdr:cNvPr id="31" name="AutoShape 243">
          <a:extLst>
            <a:ext uri="{FF2B5EF4-FFF2-40B4-BE49-F238E27FC236}">
              <a16:creationId xmlns:a16="http://schemas.microsoft.com/office/drawing/2014/main" id="{00000000-0008-0000-0400-00001F000000}"/>
            </a:ext>
          </a:extLst>
        </xdr:cNvPr>
        <xdr:cNvSpPr>
          <a:spLocks noChangeArrowheads="1"/>
        </xdr:cNvSpPr>
      </xdr:nvSpPr>
      <xdr:spPr>
        <a:xfrm>
          <a:off x="1024094" y="111093250"/>
          <a:ext cx="2796054" cy="367304"/>
        </a:xfrm>
        <a:prstGeom prst="wedgeRectCallout">
          <a:avLst>
            <a:gd name="adj1" fmla="val 59930"/>
            <a:gd name="adj2" fmla="val 41667"/>
          </a:avLst>
        </a:prstGeom>
        <a:solidFill>
          <a:srgbClr val="FFFF99"/>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堺工科、大手前</a:t>
          </a:r>
          <a:endParaRPr lang="en-US" altLang="ja-JP">
            <a:solidFill>
              <a:sysClr val="windowText" lastClr="000000"/>
            </a:solidFill>
          </a:endParaRPr>
        </a:p>
        <a:p>
          <a:pPr algn="l" rtl="0">
            <a:defRPr sz="1000"/>
          </a:pPr>
          <a:endParaRPr lang="ja-JP" altLang="en-US">
            <a:solidFill>
              <a:sysClr val="windowText" lastClr="000000"/>
            </a:solidFill>
          </a:endParaRPr>
        </a:p>
      </xdr:txBody>
    </xdr:sp>
    <xdr:clientData/>
  </xdr:twoCellAnchor>
  <xdr:twoCellAnchor>
    <xdr:from>
      <xdr:col>0</xdr:col>
      <xdr:colOff>559671</xdr:colOff>
      <xdr:row>258</xdr:row>
      <xdr:rowOff>121396</xdr:rowOff>
    </xdr:from>
    <xdr:to>
      <xdr:col>2</xdr:col>
      <xdr:colOff>90269</xdr:colOff>
      <xdr:row>265</xdr:row>
      <xdr:rowOff>74084</xdr:rowOff>
    </xdr:to>
    <xdr:sp macro="" textlink="">
      <xdr:nvSpPr>
        <xdr:cNvPr id="32" name="AutoShape 193">
          <a:extLst>
            <a:ext uri="{FF2B5EF4-FFF2-40B4-BE49-F238E27FC236}">
              <a16:creationId xmlns:a16="http://schemas.microsoft.com/office/drawing/2014/main" id="{00000000-0008-0000-0400-000020000000}"/>
            </a:ext>
          </a:extLst>
        </xdr:cNvPr>
        <xdr:cNvSpPr>
          <a:spLocks noChangeArrowheads="1"/>
        </xdr:cNvSpPr>
      </xdr:nvSpPr>
      <xdr:spPr>
        <a:xfrm>
          <a:off x="559671" y="61017896"/>
          <a:ext cx="2282265" cy="1582521"/>
        </a:xfrm>
        <a:prstGeom prst="wedgeRectCallout">
          <a:avLst>
            <a:gd name="adj1" fmla="val 47861"/>
            <a:gd name="adj2" fmla="val -14926"/>
          </a:avLst>
        </a:prstGeom>
        <a:solidFill>
          <a:srgbClr val="FFFF99"/>
        </a:solidFill>
        <a:ln w="9525">
          <a:solidFill>
            <a:srgbClr val="000000"/>
          </a:solidFill>
          <a:miter lim="800000"/>
        </a:ln>
      </xdr:spPr>
      <xdr:txBody>
        <a:bodyPr vertOverflow="clip" wrap="square" lIns="27432" tIns="18288" rIns="0" bIns="0" anchor="t"/>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〔自立支援推進校〕</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非常勤講師　　　12H/校×</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11</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校</a:t>
          </a:r>
          <a:endPar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                         8H×10</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人（募集人員増）</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学習サポーター</a:t>
          </a:r>
          <a:endPar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　＠3,000円×</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40</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回×</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109</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人＋保険料</a:t>
          </a:r>
          <a:endPar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endPar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〔共生推進校〕</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学習サポーター</a:t>
          </a:r>
          <a:endPar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　＠3,000円×24回×</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78</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人＋保険料</a:t>
          </a:r>
          <a:endParaRPr kumimoji="0" lang="ja-JP" altLang="en-US" sz="900" b="0" i="0" u="none" strike="sng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endParaRPr>
        </a:p>
        <a:p>
          <a:pPr marL="0" marR="0" lvl="0" indent="0" algn="l" defTabSz="914400" rtl="0" eaLnBrk="1" fontAlgn="auto" latinLnBrk="0" hangingPunct="1">
            <a:lnSpc>
              <a:spcPct val="100000"/>
            </a:lnSpc>
            <a:spcBef>
              <a:spcPts val="0"/>
            </a:spcBef>
            <a:spcAft>
              <a:spcPts val="0"/>
            </a:spcAft>
            <a:buClrTx/>
            <a:buSzTx/>
            <a:buFontTx/>
            <a:buNone/>
            <a:defRPr sz="1000"/>
          </a:pPr>
          <a:endPar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endParaRPr>
        </a:p>
      </xdr:txBody>
    </xdr:sp>
    <xdr:clientData/>
  </xdr:twoCellAnchor>
  <xdr:oneCellAnchor>
    <xdr:from>
      <xdr:col>1</xdr:col>
      <xdr:colOff>294589</xdr:colOff>
      <xdr:row>337</xdr:row>
      <xdr:rowOff>112770</xdr:rowOff>
    </xdr:from>
    <xdr:ext cx="6687236" cy="573989"/>
    <xdr:sp macro="" textlink="">
      <xdr:nvSpPr>
        <xdr:cNvPr id="35" name="AutoShape 193">
          <a:extLst>
            <a:ext uri="{FF2B5EF4-FFF2-40B4-BE49-F238E27FC236}">
              <a16:creationId xmlns:a16="http://schemas.microsoft.com/office/drawing/2014/main" id="{00000000-0008-0000-0400-000023000000}"/>
            </a:ext>
          </a:extLst>
        </xdr:cNvPr>
        <xdr:cNvSpPr>
          <a:spLocks noChangeArrowheads="1"/>
        </xdr:cNvSpPr>
      </xdr:nvSpPr>
      <xdr:spPr>
        <a:xfrm>
          <a:off x="980389" y="74245845"/>
          <a:ext cx="6687236" cy="573989"/>
        </a:xfrm>
        <a:prstGeom prst="wedgeRectCallout">
          <a:avLst>
            <a:gd name="adj1" fmla="val 47861"/>
            <a:gd name="adj2" fmla="val -14926"/>
          </a:avLst>
        </a:prstGeom>
        <a:solidFill>
          <a:srgbClr val="FFFF99"/>
        </a:solidFill>
        <a:ln w="9525">
          <a:solidFill>
            <a:srgbClr val="000000"/>
          </a:solidFill>
          <a:miter lim="800000"/>
        </a:ln>
      </xdr:spPr>
      <xdr:txBody>
        <a:bodyPr vertOverflow="clip" wrap="square" lIns="27432" tIns="18288" rIns="0" bIns="0" anchor="t">
          <a:noAutofit/>
        </a:bodyPr>
        <a:lstStyle/>
        <a:p>
          <a:pPr marL="0" marR="0" lvl="0" indent="0" algn="l" defTabSz="914400" rtl="0" eaLnBrk="1" fontAlgn="auto" latinLnBrk="0" hangingPunct="1">
            <a:lnSpc>
              <a:spcPts val="1100"/>
            </a:lnSpc>
            <a:spcBef>
              <a:spcPts val="0"/>
            </a:spcBef>
            <a:spcAft>
              <a:spcPts val="0"/>
            </a:spcAft>
            <a:buClrTx/>
            <a:buSzTx/>
            <a:buFontTx/>
            <a:buNone/>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○事業期間　</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H</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２８～</a:t>
          </a:r>
          <a:endPar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endParaRPr>
        </a:p>
        <a:p>
          <a:pPr marL="0" marR="0" lvl="0" indent="0" algn="l" defTabSz="914400" rtl="0" eaLnBrk="1" fontAlgn="auto" latinLnBrk="0" hangingPunct="1">
            <a:lnSpc>
              <a:spcPts val="1100"/>
            </a:lnSpc>
            <a:spcBef>
              <a:spcPts val="0"/>
            </a:spcBef>
            <a:spcAft>
              <a:spcPts val="0"/>
            </a:spcAft>
            <a:buClrTx/>
            <a:buSzTx/>
            <a:buFontTx/>
            <a:buNone/>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○Ｒ４対象（対前年度比）　　①居場所設置型　　：高校１４校（</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０）</a:t>
          </a:r>
          <a:endPar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endParaRPr>
        </a:p>
        <a:p>
          <a:pPr marL="0" marR="0" lvl="0" indent="0" algn="l" defTabSz="914400" rtl="0" eaLnBrk="1" fontAlgn="auto" latinLnBrk="0" hangingPunct="1">
            <a:lnSpc>
              <a:spcPts val="1100"/>
            </a:lnSpc>
            <a:spcBef>
              <a:spcPts val="0"/>
            </a:spcBef>
            <a:spcAft>
              <a:spcPts val="0"/>
            </a:spcAft>
            <a:buClrTx/>
            <a:buSzTx/>
            <a:buFontTx/>
            <a:buNone/>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                                       ②</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SSW</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集中配置型 ：合計１７校（</a:t>
          </a:r>
          <a:r>
            <a:rPr lang="en-US" altLang="ja-JP" sz="1000" b="0" i="0" baseline="0">
              <a:effectLst/>
              <a:latin typeface="+mn-lt"/>
              <a:ea typeface="+mn-ea"/>
              <a:cs typeface="+mn-cs"/>
            </a:rPr>
            <a:t>±</a:t>
          </a:r>
          <a:r>
            <a:rPr lang="ja-JP" altLang="en-US" sz="1000" b="0" i="0" baseline="0">
              <a:effectLst/>
              <a:latin typeface="+mn-lt"/>
              <a:ea typeface="+mn-ea"/>
              <a:cs typeface="+mn-cs"/>
            </a:rPr>
            <a:t>０</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）＝（高校１１校</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０）＋支援５校（</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０）＋富中１校（</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０））</a:t>
          </a:r>
        </a:p>
      </xdr:txBody>
    </xdr:sp>
    <xdr:clientData/>
  </xdr:oneCellAnchor>
  <xdr:twoCellAnchor>
    <xdr:from>
      <xdr:col>5</xdr:col>
      <xdr:colOff>246528</xdr:colOff>
      <xdr:row>220</xdr:row>
      <xdr:rowOff>67235</xdr:rowOff>
    </xdr:from>
    <xdr:to>
      <xdr:col>5</xdr:col>
      <xdr:colOff>5067300</xdr:colOff>
      <xdr:row>223</xdr:row>
      <xdr:rowOff>0</xdr:rowOff>
    </xdr:to>
    <xdr:sp macro="" textlink="">
      <xdr:nvSpPr>
        <xdr:cNvPr id="36" name="AutoShape 324">
          <a:extLst>
            <a:ext uri="{FF2B5EF4-FFF2-40B4-BE49-F238E27FC236}">
              <a16:creationId xmlns:a16="http://schemas.microsoft.com/office/drawing/2014/main" id="{00000000-0008-0000-0400-000024000000}"/>
            </a:ext>
          </a:extLst>
        </xdr:cNvPr>
        <xdr:cNvSpPr>
          <a:spLocks noChangeArrowheads="1"/>
        </xdr:cNvSpPr>
      </xdr:nvSpPr>
      <xdr:spPr>
        <a:xfrm>
          <a:off x="4418478" y="48587585"/>
          <a:ext cx="4820772" cy="618565"/>
        </a:xfrm>
        <a:prstGeom prst="wedgeRectCallout">
          <a:avLst>
            <a:gd name="adj1" fmla="val -6709"/>
            <a:gd name="adj2" fmla="val -73825"/>
          </a:avLst>
        </a:prstGeom>
        <a:solidFill>
          <a:srgbClr val="FFFF99"/>
        </a:solidFill>
        <a:ln w="9525">
          <a:solidFill>
            <a:srgbClr val="000000"/>
          </a:solidFill>
          <a:miter lim="800000"/>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mn-ea"/>
            </a:rPr>
            <a:t>委託バス（対前年度比）</a:t>
          </a:r>
          <a:endPar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mn-ea"/>
          </a:endParaRPr>
        </a:p>
        <a:p>
          <a:pPr marL="0" marR="0" lvl="0" indent="0" algn="l" defTabSz="914400" rtl="0" eaLnBrk="1" fontAlgn="auto" latinLnBrk="0" hangingPunct="1">
            <a:lnSpc>
              <a:spcPct val="100000"/>
            </a:lnSpc>
            <a:spcBef>
              <a:spcPts val="0"/>
            </a:spcBef>
            <a:spcAft>
              <a:spcPts val="0"/>
            </a:spcAft>
            <a:buClrTx/>
            <a:buSzTx/>
            <a:buFontTx/>
            <a:buNone/>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mn-ea"/>
            </a:rPr>
            <a:t>　府立２５９台（＋２）＋旧市立７８（＋４）＋直営バス：１台（▲１）＝３３８台（＋５）</a:t>
          </a:r>
        </a:p>
        <a:p>
          <a:pPr marL="0" marR="0" lvl="0" indent="0" algn="l" defTabSz="914400" rtl="0" eaLnBrk="1" fontAlgn="auto" latinLnBrk="0" hangingPunct="1">
            <a:lnSpc>
              <a:spcPct val="100000"/>
            </a:lnSpc>
            <a:spcBef>
              <a:spcPts val="0"/>
            </a:spcBef>
            <a:spcAft>
              <a:spcPts val="0"/>
            </a:spcAft>
            <a:buClrTx/>
            <a:buSzTx/>
            <a:buFontTx/>
            <a:buNone/>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　スクールバス運行費　</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2,946,842</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＋学校維持管理費（直営バスリース）</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2,997</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oneCellAnchor>
    <xdr:from>
      <xdr:col>1</xdr:col>
      <xdr:colOff>322423</xdr:colOff>
      <xdr:row>248</xdr:row>
      <xdr:rowOff>64721</xdr:rowOff>
    </xdr:from>
    <xdr:ext cx="2868453" cy="732998"/>
    <xdr:sp macro="" textlink="">
      <xdr:nvSpPr>
        <xdr:cNvPr id="37" name="AutoShape 190">
          <a:extLst>
            <a:ext uri="{FF2B5EF4-FFF2-40B4-BE49-F238E27FC236}">
              <a16:creationId xmlns:a16="http://schemas.microsoft.com/office/drawing/2014/main" id="{00000000-0008-0000-0400-000025000000}"/>
            </a:ext>
          </a:extLst>
        </xdr:cNvPr>
        <xdr:cNvSpPr>
          <a:spLocks noChangeArrowheads="1"/>
        </xdr:cNvSpPr>
      </xdr:nvSpPr>
      <xdr:spPr>
        <a:xfrm>
          <a:off x="1010340" y="58632888"/>
          <a:ext cx="2868453" cy="732998"/>
        </a:xfrm>
        <a:prstGeom prst="wedgeRectCallout">
          <a:avLst>
            <a:gd name="adj1" fmla="val -16368"/>
            <a:gd name="adj2" fmla="val 7033"/>
          </a:avLst>
        </a:prstGeom>
        <a:solidFill>
          <a:srgbClr val="FFFF99"/>
        </a:solidFill>
        <a:ln w="9525">
          <a:solidFill>
            <a:srgbClr val="000000"/>
          </a:solidFill>
          <a:miter lim="800000"/>
        </a:ln>
      </xdr:spPr>
      <xdr:txBody>
        <a:bodyPr vertOverflow="clip" wrap="square" lIns="27432" tIns="18288" rIns="0" bIns="0" anchor="ctr" upright="1">
          <a:noAutofit/>
        </a:bodyPr>
        <a:lstStyle/>
        <a:p>
          <a:pPr marL="0" marR="0" lvl="0" indent="0" algn="l" defTabSz="914400" rtl="0" eaLnBrk="1" fontAlgn="auto" latinLnBrk="0" hangingPunct="1">
            <a:lnSpc>
              <a:spcPts val="700"/>
            </a:lnSpc>
            <a:spcBef>
              <a:spcPts val="0"/>
            </a:spcBef>
            <a:spcAft>
              <a:spcPts val="0"/>
            </a:spcAft>
            <a:buClrTx/>
            <a:buSzTx/>
            <a:buFontTx/>
            <a:buNone/>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（非常勤講師配置）</a:t>
          </a:r>
          <a:endPar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endParaRPr>
        </a:p>
        <a:p>
          <a:pPr marL="0" marR="0" lvl="0" indent="0" algn="l" defTabSz="914400" rtl="0" eaLnBrk="1" fontAlgn="auto" latinLnBrk="0" hangingPunct="1">
            <a:lnSpc>
              <a:spcPts val="700"/>
            </a:lnSpc>
            <a:spcBef>
              <a:spcPts val="0"/>
            </a:spcBef>
            <a:spcAft>
              <a:spcPts val="0"/>
            </a:spcAft>
            <a:buClrTx/>
            <a:buSzTx/>
            <a:buFontTx/>
            <a:buNone/>
            <a:defRPr sz="1000"/>
          </a:pPr>
          <a:endPar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endParaRPr>
        </a:p>
        <a:p>
          <a:pPr algn="l" rtl="0" eaLnBrk="1" fontAlgn="auto" latinLnBrk="0" hangingPunct="1">
            <a:lnSpc>
              <a:spcPts val="700"/>
            </a:lnSpc>
          </a:pPr>
          <a:r>
            <a:rPr lang="ja-JP" altLang="ja-JP" sz="900" b="0" i="0" baseline="0">
              <a:solidFill>
                <a:sysClr val="windowText" lastClr="000000"/>
              </a:solidFill>
              <a:effectLst/>
              <a:latin typeface="+mj-ea"/>
              <a:ea typeface="+mj-ea"/>
              <a:cs typeface="+mn-cs"/>
            </a:rPr>
            <a:t>ブロックセンター校　　　　　　　</a:t>
          </a:r>
          <a:r>
            <a:rPr lang="en-US" altLang="ja-JP" sz="900" b="0" i="0" baseline="0">
              <a:solidFill>
                <a:sysClr val="windowText" lastClr="000000"/>
              </a:solidFill>
              <a:effectLst/>
              <a:latin typeface="+mj-ea"/>
              <a:ea typeface="+mj-ea"/>
              <a:cs typeface="+mn-cs"/>
            </a:rPr>
            <a:t>7</a:t>
          </a:r>
          <a:r>
            <a:rPr lang="ja-JP" altLang="ja-JP" sz="900" b="0" i="0" baseline="0">
              <a:solidFill>
                <a:sysClr val="windowText" lastClr="000000"/>
              </a:solidFill>
              <a:effectLst/>
              <a:latin typeface="+mj-ea"/>
              <a:ea typeface="+mj-ea"/>
              <a:cs typeface="+mn-cs"/>
            </a:rPr>
            <a:t>H/週×</a:t>
          </a:r>
          <a:r>
            <a:rPr lang="en-US" altLang="ja-JP" sz="900" b="0" i="0" baseline="0">
              <a:solidFill>
                <a:sysClr val="windowText" lastClr="000000"/>
              </a:solidFill>
              <a:effectLst/>
              <a:latin typeface="+mj-ea"/>
              <a:ea typeface="+mj-ea"/>
              <a:cs typeface="+mn-cs"/>
            </a:rPr>
            <a:t>12</a:t>
          </a:r>
          <a:r>
            <a:rPr lang="ja-JP" altLang="ja-JP" sz="900" b="0" i="0" baseline="0">
              <a:solidFill>
                <a:sysClr val="windowText" lastClr="000000"/>
              </a:solidFill>
              <a:effectLst/>
              <a:latin typeface="+mj-ea"/>
              <a:ea typeface="+mj-ea"/>
              <a:cs typeface="+mn-cs"/>
            </a:rPr>
            <a:t>校×</a:t>
          </a:r>
          <a:r>
            <a:rPr lang="en-US" altLang="ja-JP" sz="900" b="0" i="0" baseline="0">
              <a:solidFill>
                <a:sysClr val="windowText" lastClr="000000"/>
              </a:solidFill>
              <a:effectLst/>
              <a:latin typeface="+mj-ea"/>
              <a:ea typeface="+mj-ea"/>
              <a:cs typeface="+mn-cs"/>
            </a:rPr>
            <a:t>3</a:t>
          </a:r>
          <a:r>
            <a:rPr lang="ja-JP" altLang="ja-JP" sz="900" b="0" i="0" baseline="0">
              <a:solidFill>
                <a:sysClr val="windowText" lastClr="000000"/>
              </a:solidFill>
              <a:effectLst/>
              <a:latin typeface="+mj-ea"/>
              <a:ea typeface="+mj-ea"/>
              <a:cs typeface="+mn-cs"/>
            </a:rPr>
            <a:t>人</a:t>
          </a:r>
          <a:endParaRPr lang="ja-JP" altLang="ja-JP" sz="900">
            <a:solidFill>
              <a:sysClr val="windowText" lastClr="000000"/>
            </a:solidFill>
            <a:effectLst/>
            <a:latin typeface="+mj-ea"/>
            <a:ea typeface="+mj-ea"/>
          </a:endParaRPr>
        </a:p>
        <a:p>
          <a:pPr algn="l" rtl="0" eaLnBrk="1" fontAlgn="auto" latinLnBrk="0" hangingPunct="1">
            <a:lnSpc>
              <a:spcPts val="700"/>
            </a:lnSpc>
          </a:pPr>
          <a:endParaRPr lang="en-US" altLang="ja-JP" sz="900" b="0" i="0" baseline="0">
            <a:solidFill>
              <a:sysClr val="windowText" lastClr="000000"/>
            </a:solidFill>
            <a:effectLst/>
            <a:latin typeface="+mj-ea"/>
            <a:ea typeface="+mj-ea"/>
            <a:cs typeface="+mn-cs"/>
          </a:endParaRPr>
        </a:p>
        <a:p>
          <a:pPr algn="l" rtl="0" eaLnBrk="1" fontAlgn="auto" latinLnBrk="0" hangingPunct="1">
            <a:lnSpc>
              <a:spcPts val="700"/>
            </a:lnSpc>
          </a:pPr>
          <a:r>
            <a:rPr lang="ja-JP" altLang="ja-JP" sz="900" b="0" i="0" baseline="0">
              <a:solidFill>
                <a:sysClr val="windowText" lastClr="000000"/>
              </a:solidFill>
              <a:effectLst/>
              <a:latin typeface="+mj-ea"/>
              <a:ea typeface="+mj-ea"/>
              <a:cs typeface="+mn-cs"/>
            </a:rPr>
            <a:t>広域支援校　　　　　　　　　　　</a:t>
          </a:r>
          <a:r>
            <a:rPr lang="en-US" altLang="ja-JP" sz="900" b="0" i="0" baseline="0">
              <a:solidFill>
                <a:sysClr val="windowText" lastClr="000000"/>
              </a:solidFill>
              <a:effectLst/>
              <a:latin typeface="+mj-ea"/>
              <a:ea typeface="+mj-ea"/>
              <a:cs typeface="+mn-cs"/>
            </a:rPr>
            <a:t>7</a:t>
          </a:r>
          <a:r>
            <a:rPr lang="ja-JP" altLang="ja-JP" sz="900" b="0" i="0" baseline="0">
              <a:solidFill>
                <a:sysClr val="windowText" lastClr="000000"/>
              </a:solidFill>
              <a:effectLst/>
              <a:latin typeface="+mj-ea"/>
              <a:ea typeface="+mj-ea"/>
              <a:cs typeface="+mn-cs"/>
            </a:rPr>
            <a:t>H/週× </a:t>
          </a:r>
          <a:r>
            <a:rPr lang="en-US" altLang="ja-JP" sz="900" b="0" i="0" baseline="0">
              <a:solidFill>
                <a:sysClr val="windowText" lastClr="000000"/>
              </a:solidFill>
              <a:effectLst/>
              <a:latin typeface="+mj-ea"/>
              <a:ea typeface="+mj-ea"/>
              <a:cs typeface="+mn-cs"/>
            </a:rPr>
            <a:t>6</a:t>
          </a:r>
          <a:r>
            <a:rPr lang="ja-JP" altLang="ja-JP" sz="900" b="0" i="0" baseline="0">
              <a:solidFill>
                <a:sysClr val="windowText" lastClr="000000"/>
              </a:solidFill>
              <a:effectLst/>
              <a:latin typeface="+mj-ea"/>
              <a:ea typeface="+mj-ea"/>
              <a:cs typeface="+mn-cs"/>
            </a:rPr>
            <a:t>校×</a:t>
          </a:r>
          <a:r>
            <a:rPr lang="en-US" altLang="ja-JP" sz="900" b="0" i="0" baseline="0">
              <a:solidFill>
                <a:sysClr val="windowText" lastClr="000000"/>
              </a:solidFill>
              <a:effectLst/>
              <a:latin typeface="+mj-ea"/>
              <a:ea typeface="+mj-ea"/>
              <a:cs typeface="+mn-cs"/>
            </a:rPr>
            <a:t>3</a:t>
          </a:r>
          <a:r>
            <a:rPr lang="ja-JP" altLang="ja-JP" sz="900" b="0" i="0" baseline="0">
              <a:solidFill>
                <a:sysClr val="windowText" lastClr="000000"/>
              </a:solidFill>
              <a:effectLst/>
              <a:latin typeface="+mj-ea"/>
              <a:ea typeface="+mj-ea"/>
              <a:cs typeface="+mn-cs"/>
            </a:rPr>
            <a:t>人</a:t>
          </a:r>
          <a:endParaRPr lang="ja-JP" altLang="ja-JP" sz="900">
            <a:solidFill>
              <a:sysClr val="windowText" lastClr="000000"/>
            </a:solidFill>
            <a:effectLst/>
            <a:latin typeface="+mj-ea"/>
            <a:ea typeface="+mj-ea"/>
          </a:endParaRPr>
        </a:p>
        <a:p>
          <a:pPr algn="l" rtl="0" eaLnBrk="1" fontAlgn="auto" latinLnBrk="0" hangingPunct="1">
            <a:lnSpc>
              <a:spcPts val="700"/>
            </a:lnSpc>
          </a:pPr>
          <a:endParaRPr lang="en-US" altLang="ja-JP" sz="900" b="0" i="0" baseline="0">
            <a:solidFill>
              <a:sysClr val="windowText" lastClr="000000"/>
            </a:solidFill>
            <a:effectLst/>
            <a:latin typeface="+mj-ea"/>
            <a:ea typeface="+mj-ea"/>
            <a:cs typeface="+mn-cs"/>
          </a:endParaRPr>
        </a:p>
        <a:p>
          <a:pPr algn="l" rtl="0" eaLnBrk="1" fontAlgn="auto" latinLnBrk="0" hangingPunct="1">
            <a:lnSpc>
              <a:spcPts val="700"/>
            </a:lnSpc>
          </a:pPr>
          <a:r>
            <a:rPr lang="ja-JP" altLang="ja-JP" sz="900" b="0" i="0" baseline="0">
              <a:solidFill>
                <a:sysClr val="windowText" lastClr="000000"/>
              </a:solidFill>
              <a:effectLst/>
              <a:latin typeface="+mj-ea"/>
              <a:ea typeface="+mj-ea"/>
              <a:cs typeface="+mn-cs"/>
            </a:rPr>
            <a:t>支援学校（本校、分校）　</a:t>
          </a:r>
          <a:r>
            <a:rPr lang="en-US" altLang="ja-JP" sz="900" b="0" i="0" baseline="0">
              <a:solidFill>
                <a:sysClr val="windowText" lastClr="000000"/>
              </a:solidFill>
              <a:effectLst/>
              <a:latin typeface="+mj-ea"/>
              <a:ea typeface="+mj-ea"/>
              <a:cs typeface="+mn-cs"/>
            </a:rPr>
            <a:t> </a:t>
          </a:r>
          <a:r>
            <a:rPr lang="ja-JP" altLang="ja-JP" sz="900" b="0" i="0" baseline="0">
              <a:solidFill>
                <a:sysClr val="windowText" lastClr="000000"/>
              </a:solidFill>
              <a:effectLst/>
              <a:latin typeface="+mj-ea"/>
              <a:ea typeface="+mj-ea"/>
              <a:cs typeface="+mn-cs"/>
            </a:rPr>
            <a:t> </a:t>
          </a:r>
          <a:r>
            <a:rPr lang="en-US" altLang="ja-JP" sz="900" b="0" i="0" baseline="0">
              <a:solidFill>
                <a:sysClr val="windowText" lastClr="000000"/>
              </a:solidFill>
              <a:effectLst/>
              <a:latin typeface="+mj-ea"/>
              <a:ea typeface="+mj-ea"/>
              <a:cs typeface="+mn-cs"/>
            </a:rPr>
            <a:t>5</a:t>
          </a:r>
          <a:r>
            <a:rPr lang="ja-JP" altLang="en-US" sz="900" b="0" i="0" baseline="0">
              <a:solidFill>
                <a:sysClr val="windowText" lastClr="000000"/>
              </a:solidFill>
              <a:effectLst/>
              <a:latin typeface="+mj-ea"/>
              <a:ea typeface="+mj-ea"/>
              <a:cs typeface="+mn-cs"/>
            </a:rPr>
            <a:t>～</a:t>
          </a:r>
          <a:r>
            <a:rPr lang="en-US" altLang="ja-JP" sz="900" b="0" i="0" baseline="0">
              <a:solidFill>
                <a:sysClr val="windowText" lastClr="000000"/>
              </a:solidFill>
              <a:effectLst/>
              <a:latin typeface="+mj-ea"/>
              <a:ea typeface="+mj-ea"/>
              <a:cs typeface="+mn-cs"/>
            </a:rPr>
            <a:t>9</a:t>
          </a:r>
          <a:r>
            <a:rPr lang="ja-JP" altLang="ja-JP" sz="900" b="0" i="0" baseline="0">
              <a:solidFill>
                <a:sysClr val="windowText" lastClr="000000"/>
              </a:solidFill>
              <a:effectLst/>
              <a:latin typeface="+mj-ea"/>
              <a:ea typeface="+mj-ea"/>
              <a:cs typeface="+mn-cs"/>
            </a:rPr>
            <a:t>H/週×</a:t>
          </a:r>
          <a:r>
            <a:rPr lang="en-US" altLang="ja-JP" sz="900" b="0" i="0" baseline="0">
              <a:solidFill>
                <a:sysClr val="windowText" lastClr="000000"/>
              </a:solidFill>
              <a:effectLst/>
              <a:latin typeface="+mj-ea"/>
              <a:ea typeface="+mj-ea"/>
              <a:cs typeface="+mn-cs"/>
            </a:rPr>
            <a:t>21</a:t>
          </a:r>
          <a:r>
            <a:rPr lang="ja-JP" altLang="ja-JP" sz="900" b="0" i="0" baseline="0">
              <a:solidFill>
                <a:sysClr val="windowText" lastClr="000000"/>
              </a:solidFill>
              <a:effectLst/>
              <a:latin typeface="+mj-ea"/>
              <a:ea typeface="+mj-ea"/>
              <a:cs typeface="+mn-cs"/>
            </a:rPr>
            <a:t>校×</a:t>
          </a:r>
          <a:r>
            <a:rPr lang="en-US" altLang="ja-JP" sz="900" b="0" i="0" baseline="0">
              <a:solidFill>
                <a:sysClr val="windowText" lastClr="000000"/>
              </a:solidFill>
              <a:effectLst/>
              <a:latin typeface="+mj-ea"/>
              <a:ea typeface="+mj-ea"/>
              <a:cs typeface="+mn-cs"/>
            </a:rPr>
            <a:t>2</a:t>
          </a:r>
          <a:r>
            <a:rPr lang="ja-JP" altLang="ja-JP" sz="900" b="0" i="0" baseline="0">
              <a:solidFill>
                <a:sysClr val="windowText" lastClr="000000"/>
              </a:solidFill>
              <a:effectLst/>
              <a:latin typeface="+mj-ea"/>
              <a:ea typeface="+mj-ea"/>
              <a:cs typeface="+mn-cs"/>
            </a:rPr>
            <a:t>人</a:t>
          </a:r>
          <a:endParaRPr lang="ja-JP" altLang="ja-JP" sz="900">
            <a:solidFill>
              <a:sysClr val="windowText" lastClr="000000"/>
            </a:solidFill>
            <a:effectLst/>
            <a:latin typeface="+mj-ea"/>
            <a:ea typeface="+mj-ea"/>
          </a:endParaRPr>
        </a:p>
      </xdr:txBody>
    </xdr:sp>
    <xdr:clientData/>
  </xdr:oneCellAnchor>
  <xdr:twoCellAnchor>
    <xdr:from>
      <xdr:col>3</xdr:col>
      <xdr:colOff>10583</xdr:colOff>
      <xdr:row>256</xdr:row>
      <xdr:rowOff>108945</xdr:rowOff>
    </xdr:from>
    <xdr:to>
      <xdr:col>4</xdr:col>
      <xdr:colOff>95250</xdr:colOff>
      <xdr:row>261</xdr:row>
      <xdr:rowOff>211667</xdr:rowOff>
    </xdr:to>
    <xdr:sp macro="" textlink="">
      <xdr:nvSpPr>
        <xdr:cNvPr id="38" name="四角形吹き出し 37">
          <a:extLst>
            <a:ext uri="{FF2B5EF4-FFF2-40B4-BE49-F238E27FC236}">
              <a16:creationId xmlns:a16="http://schemas.microsoft.com/office/drawing/2014/main" id="{00000000-0008-0000-0400-000026000000}"/>
            </a:ext>
          </a:extLst>
        </xdr:cNvPr>
        <xdr:cNvSpPr/>
      </xdr:nvSpPr>
      <xdr:spPr>
        <a:xfrm>
          <a:off x="2857500" y="60539778"/>
          <a:ext cx="1301750" cy="1266889"/>
        </a:xfrm>
        <a:prstGeom prst="wedgeRectCallout">
          <a:avLst>
            <a:gd name="adj1" fmla="val -99510"/>
            <a:gd name="adj2" fmla="val -1553"/>
          </a:avLst>
        </a:prstGeom>
        <a:solidFill>
          <a:srgbClr val="FFFF99"/>
        </a:solidFill>
        <a:ln w="9525" cap="flat" cmpd="sng" algn="ctr">
          <a:solidFill>
            <a:srgbClr val="000000"/>
          </a:solidFill>
          <a:prstDash val="solid"/>
          <a:round/>
          <a:headEnd type="none" w="med" len="med"/>
          <a:tailEnd type="none" w="med" len="med"/>
        </a:ln>
        <a:effectLst/>
      </xdr:spPr>
      <xdr:txBody>
        <a:bodyPr vertOverflow="clip" horzOverflow="clip" wrap="square" lIns="27432" tIns="18288"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ysClr val="windowText" lastClr="000000"/>
              </a:solidFill>
              <a:effectLst/>
              <a:uLnTx/>
              <a:uFillTx/>
              <a:latin typeface="+mn-lt"/>
              <a:ea typeface="+mn-ea"/>
              <a:cs typeface="+mn-cs"/>
            </a:rPr>
            <a:t>自立支援コースの</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ysClr val="windowText" lastClr="000000"/>
              </a:solidFill>
              <a:effectLst/>
              <a:uLnTx/>
              <a:uFillTx/>
              <a:latin typeface="+mn-lt"/>
              <a:ea typeface="+mn-ea"/>
              <a:cs typeface="+mn-cs"/>
            </a:rPr>
            <a:t>募集人員増</a:t>
          </a:r>
          <a:endParaRPr kumimoji="0" lang="ja-JP"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H30</a:t>
          </a:r>
          <a:r>
            <a:rPr kumimoji="1" lang="ja-JP" altLang="ja-JP" sz="1100" b="0" i="0" u="none" strike="noStrike" kern="0" cap="none" spc="0" normalizeH="0" baseline="0" noProof="0">
              <a:ln>
                <a:noFill/>
              </a:ln>
              <a:solidFill>
                <a:sysClr val="windowText" lastClr="000000"/>
              </a:solidFill>
              <a:effectLst/>
              <a:uLnTx/>
              <a:uFillTx/>
              <a:latin typeface="+mn-lt"/>
              <a:ea typeface="+mn-ea"/>
              <a:cs typeface="+mn-cs"/>
            </a:rPr>
            <a:t>～：枚方なぎさ、</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ysClr val="windowText" lastClr="000000"/>
              </a:solidFill>
              <a:effectLst/>
              <a:uLnTx/>
              <a:uFillTx/>
              <a:latin typeface="+mn-lt"/>
              <a:ea typeface="+mn-ea"/>
              <a:cs typeface="+mn-cs"/>
            </a:rPr>
            <a:t>松原、貝塚</a:t>
          </a:r>
          <a:endParaRPr kumimoji="0" lang="ja-JP"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R4</a:t>
          </a:r>
          <a:r>
            <a:rPr kumimoji="1" lang="ja-JP" altLang="ja-JP" sz="1100" b="0" i="0" u="none" strike="noStrike" kern="0" cap="none" spc="0" normalizeH="0" baseline="0" noProof="0">
              <a:ln>
                <a:noFill/>
              </a:ln>
              <a:solidFill>
                <a:sysClr val="windowText" lastClr="000000"/>
              </a:solidFill>
              <a:effectLst/>
              <a:uLnTx/>
              <a:uFillTx/>
              <a:latin typeface="+mn-lt"/>
              <a:ea typeface="+mn-ea"/>
              <a:cs typeface="+mn-cs"/>
            </a:rPr>
            <a:t>～：園芸</a:t>
          </a:r>
          <a:endParaRPr kumimoji="0" lang="ja-JP" altLang="ja-JP" sz="9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5</xdr:col>
      <xdr:colOff>3118597</xdr:colOff>
      <xdr:row>33</xdr:row>
      <xdr:rowOff>147916</xdr:rowOff>
    </xdr:from>
    <xdr:to>
      <xdr:col>5</xdr:col>
      <xdr:colOff>5108202</xdr:colOff>
      <xdr:row>36</xdr:row>
      <xdr:rowOff>171450</xdr:rowOff>
    </xdr:to>
    <xdr:sp macro="" textlink="">
      <xdr:nvSpPr>
        <xdr:cNvPr id="39" name="AutoShape 287">
          <a:extLst>
            <a:ext uri="{FF2B5EF4-FFF2-40B4-BE49-F238E27FC236}">
              <a16:creationId xmlns:a16="http://schemas.microsoft.com/office/drawing/2014/main" id="{00000000-0008-0000-0400-000027000000}"/>
            </a:ext>
          </a:extLst>
        </xdr:cNvPr>
        <xdr:cNvSpPr>
          <a:spLocks noChangeArrowheads="1"/>
        </xdr:cNvSpPr>
      </xdr:nvSpPr>
      <xdr:spPr>
        <a:xfrm>
          <a:off x="7290547" y="8596591"/>
          <a:ext cx="1989605" cy="709334"/>
        </a:xfrm>
        <a:prstGeom prst="wedgeRectCallout">
          <a:avLst>
            <a:gd name="adj1" fmla="val -4181"/>
            <a:gd name="adj2" fmla="val 20644"/>
          </a:avLst>
        </a:prstGeom>
        <a:solidFill>
          <a:srgbClr val="FFFF99"/>
        </a:solidFill>
        <a:ln w="9525">
          <a:solidFill>
            <a:srgbClr val="000000"/>
          </a:solidFill>
          <a:miter lim="800000"/>
        </a:ln>
      </xdr:spPr>
      <xdr:txBody>
        <a:bodyPr vertOverflow="clip" wrap="square" lIns="27432" tIns="18288" rIns="0" bIns="0" anchor="t" upright="1"/>
        <a:lstStyle/>
        <a:p>
          <a:pPr rtl="0" eaLnBrk="1" fontAlgn="auto" latinLnBrk="0" hangingPunct="1"/>
          <a:r>
            <a:rPr lang="ja-JP" altLang="ja-JP" sz="1000" b="0" i="0" baseline="0">
              <a:solidFill>
                <a:sysClr val="windowText" lastClr="000000"/>
              </a:solidFill>
              <a:effectLst/>
              <a:latin typeface="+mn-lt"/>
              <a:ea typeface="+mn-ea"/>
              <a:cs typeface="+mn-cs"/>
            </a:rPr>
            <a:t>○校内研究支援</a:t>
          </a:r>
          <a:endParaRPr lang="ja-JP" altLang="ja-JP" sz="1000">
            <a:solidFill>
              <a:sysClr val="windowText" lastClr="000000"/>
            </a:solidFill>
            <a:effectLst/>
          </a:endParaRPr>
        </a:p>
        <a:p>
          <a:pPr rtl="0" eaLnBrk="1" fontAlgn="auto" latinLnBrk="0" hangingPunct="1"/>
          <a:r>
            <a:rPr lang="ja-JP" altLang="ja-JP" sz="1000" b="0" i="0" baseline="0">
              <a:solidFill>
                <a:sysClr val="windowText" lastClr="000000"/>
              </a:solidFill>
              <a:effectLst/>
              <a:latin typeface="+mn-lt"/>
              <a:ea typeface="+mn-ea"/>
              <a:cs typeface="+mn-cs"/>
            </a:rPr>
            <a:t>○</a:t>
          </a:r>
          <a:r>
            <a:rPr lang="ja-JP" altLang="en-US" sz="1000" b="0" i="0" baseline="0">
              <a:solidFill>
                <a:sysClr val="windowText" lastClr="000000"/>
              </a:solidFill>
              <a:effectLst/>
              <a:latin typeface="+mn-lt"/>
              <a:ea typeface="+mn-ea"/>
              <a:cs typeface="+mn-cs"/>
            </a:rPr>
            <a:t>学識等の派遣</a:t>
          </a:r>
          <a:endParaRPr lang="ja-JP" altLang="ja-JP" sz="1000">
            <a:solidFill>
              <a:sysClr val="windowText" lastClr="000000"/>
            </a:solidFill>
            <a:effectLst/>
          </a:endParaRPr>
        </a:p>
        <a:p>
          <a:r>
            <a:rPr lang="ja-JP" altLang="ja-JP" sz="1000" b="0" i="0" baseline="0">
              <a:solidFill>
                <a:sysClr val="windowText" lastClr="000000"/>
              </a:solidFill>
              <a:effectLst/>
              <a:latin typeface="+mn-lt"/>
              <a:ea typeface="+mn-ea"/>
              <a:cs typeface="+mn-cs"/>
            </a:rPr>
            <a:t>○</a:t>
          </a:r>
          <a:r>
            <a:rPr lang="ja-JP" altLang="en-US" sz="1000" b="0" i="0" baseline="0">
              <a:solidFill>
                <a:sysClr val="windowText" lastClr="000000"/>
              </a:solidFill>
              <a:effectLst/>
              <a:latin typeface="+mn-lt"/>
              <a:ea typeface="+mn-ea"/>
              <a:cs typeface="+mn-cs"/>
            </a:rPr>
            <a:t>好事例の収集・発信</a:t>
          </a:r>
          <a:endParaRPr kumimoji="0" lang="ja-JP" altLang="en-US" sz="10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endParaRPr>
        </a:p>
      </xdr:txBody>
    </xdr:sp>
    <xdr:clientData/>
  </xdr:twoCellAnchor>
  <xdr:twoCellAnchor>
    <xdr:from>
      <xdr:col>1</xdr:col>
      <xdr:colOff>93011</xdr:colOff>
      <xdr:row>606</xdr:row>
      <xdr:rowOff>180974</xdr:rowOff>
    </xdr:from>
    <xdr:to>
      <xdr:col>5</xdr:col>
      <xdr:colOff>857250</xdr:colOff>
      <xdr:row>611</xdr:row>
      <xdr:rowOff>171449</xdr:rowOff>
    </xdr:to>
    <xdr:sp macro="" textlink="">
      <xdr:nvSpPr>
        <xdr:cNvPr id="40" name="AutoShape 243">
          <a:extLst>
            <a:ext uri="{FF2B5EF4-FFF2-40B4-BE49-F238E27FC236}">
              <a16:creationId xmlns:a16="http://schemas.microsoft.com/office/drawing/2014/main" id="{00000000-0008-0000-0400-000028000000}"/>
            </a:ext>
          </a:extLst>
        </xdr:cNvPr>
        <xdr:cNvSpPr>
          <a:spLocks noChangeArrowheads="1"/>
        </xdr:cNvSpPr>
      </xdr:nvSpPr>
      <xdr:spPr>
        <a:xfrm>
          <a:off x="778811" y="131845049"/>
          <a:ext cx="4250389" cy="1133475"/>
        </a:xfrm>
        <a:prstGeom prst="wedgeRectCallout">
          <a:avLst>
            <a:gd name="adj1" fmla="val -1988"/>
            <a:gd name="adj2" fmla="val -87599"/>
          </a:avLst>
        </a:prstGeom>
        <a:solidFill>
          <a:srgbClr val="FFFF99"/>
        </a:solidFill>
        <a:ln w="9525">
          <a:solidFill>
            <a:srgbClr val="000000"/>
          </a:solidFill>
          <a:miter lim="800000"/>
        </a:ln>
      </xdr:spPr>
      <xdr:txBody>
        <a:bodyPr vertOverflow="clip" wrap="square" lIns="27432" tIns="18288" rIns="0" bIns="0" anchor="ctr" upright="1"/>
        <a:lstStyle/>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■府立学校：３８校３８名（対前年度比＋３名）</a:t>
          </a:r>
          <a:endParaRPr lang="en-US" altLang="ja-JP" sz="9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３５，７５８千円（</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1,600</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円</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年</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440</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時間</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３８名）</a:t>
          </a:r>
          <a:endParaRPr lang="en-US" altLang="ja-JP" sz="9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想定：週</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10</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時間（平日２時間</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３日、休日４時間</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１日）</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44</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週</a:t>
          </a:r>
          <a:endParaRPr lang="en-US" altLang="ja-JP" sz="9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lnSpc>
              <a:spcPts val="1100"/>
            </a:lnSpc>
            <a:defRPr sz="1000"/>
          </a:pPr>
          <a:endParaRPr lang="en-US" altLang="ja-JP" sz="9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■市町村立学校：５４</a:t>
          </a:r>
          <a:r>
            <a:rPr lang="ja-JP" altLang="en-US" sz="900" b="0" i="0" u="none" strike="noStrike" baseline="0">
              <a:solidFill>
                <a:sysClr val="windowText" lastClr="000000"/>
              </a:solidFill>
              <a:latin typeface="ＭＳ Ｐゴシック" panose="020B0600070205080204" charset="-128"/>
              <a:ea typeface="+mn-ea"/>
            </a:rPr>
            <a:t>名（前年比＋６名）</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a:t>
          </a:r>
          <a:endParaRPr lang="en-US" altLang="ja-JP" sz="9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３８，８９７千円（一財１９</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４４９千円）　  国・府・市町村　各１／３</a:t>
          </a:r>
          <a:endParaRPr lang="en-US" altLang="ja-JP" sz="9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defRPr sz="1000"/>
          </a:pPr>
          <a:endParaRPr lang="ja-JP" altLang="en-US">
            <a:solidFill>
              <a:sysClr val="windowText" lastClr="000000"/>
            </a:solidFill>
          </a:endParaRPr>
        </a:p>
      </xdr:txBody>
    </xdr:sp>
    <xdr:clientData/>
  </xdr:twoCellAnchor>
  <xdr:twoCellAnchor>
    <xdr:from>
      <xdr:col>1</xdr:col>
      <xdr:colOff>168088</xdr:colOff>
      <xdr:row>791</xdr:row>
      <xdr:rowOff>118908</xdr:rowOff>
    </xdr:from>
    <xdr:to>
      <xdr:col>3</xdr:col>
      <xdr:colOff>1028700</xdr:colOff>
      <xdr:row>796</xdr:row>
      <xdr:rowOff>142876</xdr:rowOff>
    </xdr:to>
    <xdr:sp macro="" textlink="">
      <xdr:nvSpPr>
        <xdr:cNvPr id="41" name="AutoShape 281">
          <a:extLst>
            <a:ext uri="{FF2B5EF4-FFF2-40B4-BE49-F238E27FC236}">
              <a16:creationId xmlns:a16="http://schemas.microsoft.com/office/drawing/2014/main" id="{00000000-0008-0000-0400-000029000000}"/>
            </a:ext>
          </a:extLst>
        </xdr:cNvPr>
        <xdr:cNvSpPr>
          <a:spLocks noChangeArrowheads="1"/>
        </xdr:cNvSpPr>
      </xdr:nvSpPr>
      <xdr:spPr>
        <a:xfrm>
          <a:off x="853888" y="171435558"/>
          <a:ext cx="3022787" cy="1166968"/>
        </a:xfrm>
        <a:prstGeom prst="wedgeRectCallout">
          <a:avLst>
            <a:gd name="adj1" fmla="val 19756"/>
            <a:gd name="adj2" fmla="val -56196"/>
          </a:avLst>
        </a:prstGeom>
        <a:solidFill>
          <a:srgbClr val="FFFF99"/>
        </a:solidFill>
        <a:ln w="9525">
          <a:solidFill>
            <a:srgbClr val="000000"/>
          </a:solidFill>
          <a:miter lim="800000"/>
        </a:ln>
      </xdr:spPr>
      <xdr:txBody>
        <a:bodyPr vertOverflow="clip" wrap="square" lIns="27432" tIns="18288" rIns="0" bIns="18288" anchor="t" upright="1"/>
        <a:lstStyle/>
        <a:p>
          <a:pPr algn="l" rtl="0">
            <a:lnSpc>
              <a:spcPts val="1100"/>
            </a:lnSpc>
            <a:defRPr sz="1000"/>
          </a:pPr>
          <a:endParaRPr lang="en-US" altLang="ja-JP" sz="9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lnSpc>
              <a:spcPts val="1100"/>
            </a:lnSpc>
            <a:defRPr sz="1000"/>
          </a:pPr>
          <a:endParaRPr lang="en-US" altLang="ja-JP" sz="9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lnSpc>
              <a:spcPts val="1100"/>
            </a:lnSpc>
            <a:defRPr sz="1000"/>
          </a:pP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内訳</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○授業料支援補助金　：</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15,398,631</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千円</a:t>
          </a:r>
          <a:endParaRPr lang="en-US" altLang="ja-JP" sz="9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○減免補助金・事務費：　　　</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30,369</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千円</a:t>
          </a:r>
          <a:endParaRPr lang="en-US" altLang="ja-JP" sz="9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lnSpc>
              <a:spcPts val="1100"/>
            </a:lnSpc>
            <a:defRPr sz="1000"/>
          </a:pPr>
          <a:endParaRPr lang="en-US" altLang="ja-JP" sz="9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lnSpc>
              <a:spcPts val="1100"/>
            </a:lnSpc>
            <a:defRPr sz="1000"/>
          </a:pPr>
          <a:endParaRPr lang="en-US" altLang="ja-JP" sz="900" b="0" i="0" u="none" strike="noStrike" baseline="0">
            <a:solidFill>
              <a:sysClr val="windowText" lastClr="000000"/>
            </a:solidFill>
            <a:latin typeface="ＭＳ Ｐゴシック" panose="020B0600070205080204" charset="-128"/>
            <a:ea typeface="ＭＳ Ｐゴシック" panose="020B0600070205080204" charset="-128"/>
          </a:endParaRPr>
        </a:p>
      </xdr:txBody>
    </xdr:sp>
    <xdr:clientData/>
  </xdr:twoCellAnchor>
  <xdr:twoCellAnchor>
    <xdr:from>
      <xdr:col>1</xdr:col>
      <xdr:colOff>90714</xdr:colOff>
      <xdr:row>294</xdr:row>
      <xdr:rowOff>0</xdr:rowOff>
    </xdr:from>
    <xdr:to>
      <xdr:col>3</xdr:col>
      <xdr:colOff>351518</xdr:colOff>
      <xdr:row>299</xdr:row>
      <xdr:rowOff>71438</xdr:rowOff>
    </xdr:to>
    <xdr:sp macro="" textlink="">
      <xdr:nvSpPr>
        <xdr:cNvPr id="42" name="AutoShape 227">
          <a:extLst>
            <a:ext uri="{FF2B5EF4-FFF2-40B4-BE49-F238E27FC236}">
              <a16:creationId xmlns:a16="http://schemas.microsoft.com/office/drawing/2014/main" id="{00000000-0008-0000-0400-00002A000000}"/>
            </a:ext>
          </a:extLst>
        </xdr:cNvPr>
        <xdr:cNvSpPr>
          <a:spLocks noChangeArrowheads="1"/>
        </xdr:cNvSpPr>
      </xdr:nvSpPr>
      <xdr:spPr>
        <a:xfrm>
          <a:off x="776514" y="64522350"/>
          <a:ext cx="2422979" cy="1309688"/>
        </a:xfrm>
        <a:prstGeom prst="wedgeRectCallout">
          <a:avLst>
            <a:gd name="adj1" fmla="val 43412"/>
            <a:gd name="adj2" fmla="val 43333"/>
          </a:avLst>
        </a:prstGeom>
        <a:solidFill>
          <a:srgbClr val="FFFF99"/>
        </a:solidFill>
        <a:ln w="9525">
          <a:solidFill>
            <a:srgbClr val="000000"/>
          </a:solidFill>
          <a:miter lim="800000"/>
        </a:ln>
      </xdr:spPr>
      <xdr:txBody>
        <a:bodyPr vertOverflow="clip" wrap="square" lIns="27432" tIns="18288" rIns="0" bIns="0" anchor="t"/>
        <a:lstStyle/>
        <a:p>
          <a:pPr algn="l" rtl="0">
            <a:defRPr sz="1000"/>
          </a:pPr>
          <a:endParaRPr lang="en-US" altLang="ja-JP" sz="9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a:t>
          </a:r>
          <a:endParaRPr lang="ja-JP" altLang="en-US">
            <a:solidFill>
              <a:sysClr val="windowText" lastClr="000000"/>
            </a:solidFill>
          </a:endParaRPr>
        </a:p>
      </xdr:txBody>
    </xdr:sp>
    <xdr:clientData/>
  </xdr:twoCellAnchor>
  <xdr:twoCellAnchor>
    <xdr:from>
      <xdr:col>1</xdr:col>
      <xdr:colOff>177800</xdr:colOff>
      <xdr:row>583</xdr:row>
      <xdr:rowOff>209550</xdr:rowOff>
    </xdr:from>
    <xdr:to>
      <xdr:col>3</xdr:col>
      <xdr:colOff>414655</xdr:colOff>
      <xdr:row>586</xdr:row>
      <xdr:rowOff>201083</xdr:rowOff>
    </xdr:to>
    <xdr:sp macro="" textlink="">
      <xdr:nvSpPr>
        <xdr:cNvPr id="43" name="AutoShape 285">
          <a:extLst>
            <a:ext uri="{FF2B5EF4-FFF2-40B4-BE49-F238E27FC236}">
              <a16:creationId xmlns:a16="http://schemas.microsoft.com/office/drawing/2014/main" id="{00000000-0008-0000-0400-00002B000000}"/>
            </a:ext>
          </a:extLst>
        </xdr:cNvPr>
        <xdr:cNvSpPr>
          <a:spLocks noChangeArrowheads="1"/>
        </xdr:cNvSpPr>
      </xdr:nvSpPr>
      <xdr:spPr>
        <a:xfrm>
          <a:off x="863600" y="126844425"/>
          <a:ext cx="2399030" cy="677333"/>
        </a:xfrm>
        <a:prstGeom prst="wedgeRectCallout">
          <a:avLst>
            <a:gd name="adj1" fmla="val 3568"/>
            <a:gd name="adj2" fmla="val 30126"/>
          </a:avLst>
        </a:prstGeom>
        <a:solidFill>
          <a:srgbClr val="FFFF99"/>
        </a:solidFill>
        <a:ln w="9525">
          <a:solidFill>
            <a:srgbClr val="000000"/>
          </a:solidFill>
          <a:miter lim="800000"/>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defRPr sz="1000"/>
          </a:pPr>
          <a:r>
            <a:rPr lang="ja-JP" altLang="ja-JP" sz="1000" b="0" i="0" baseline="0">
              <a:solidFill>
                <a:sysClr val="windowText" lastClr="000000"/>
              </a:solidFill>
              <a:effectLst/>
              <a:latin typeface="+mj-ea"/>
              <a:ea typeface="+mj-ea"/>
              <a:cs typeface="+mn-cs"/>
            </a:rPr>
            <a:t>＜教育</a:t>
          </a:r>
          <a:r>
            <a:rPr lang="en-US" altLang="ja-JP" sz="1000" b="0" i="0" baseline="0">
              <a:solidFill>
                <a:sysClr val="windowText" lastClr="000000"/>
              </a:solidFill>
              <a:effectLst/>
              <a:latin typeface="+mj-ea"/>
              <a:ea typeface="+mj-ea"/>
              <a:cs typeface="+mn-cs"/>
            </a:rPr>
            <a:t>C</a:t>
          </a:r>
          <a:r>
            <a:rPr lang="ja-JP" altLang="ja-JP" sz="1000" b="0" i="0" baseline="0">
              <a:solidFill>
                <a:sysClr val="windowText" lastClr="000000"/>
              </a:solidFill>
              <a:effectLst/>
              <a:latin typeface="+mj-ea"/>
              <a:ea typeface="+mj-ea"/>
              <a:cs typeface="+mn-cs"/>
            </a:rPr>
            <a:t>＞</a:t>
          </a:r>
          <a:r>
            <a:rPr kumimoji="0" lang="ja-JP" altLang="en-US" sz="900" b="0" i="0" u="none" strike="noStrike" kern="0" cap="none" spc="0" normalizeH="0" baseline="0" noProof="0">
              <a:ln>
                <a:noFill/>
              </a:ln>
              <a:solidFill>
                <a:sysClr val="windowText" lastClr="000000"/>
              </a:solidFill>
              <a:effectLst/>
              <a:uLnTx/>
              <a:uFillTx/>
              <a:latin typeface="+mj-ea"/>
              <a:ea typeface="+mj-ea"/>
            </a:rPr>
            <a:t>　　　　（</a:t>
          </a:r>
          <a:r>
            <a:rPr kumimoji="0" lang="en-US" altLang="ja-JP" sz="900" b="0" i="0" u="none" strike="noStrike" kern="0" cap="none" spc="0" normalizeH="0" baseline="0" noProof="0">
              <a:ln>
                <a:noFill/>
              </a:ln>
              <a:solidFill>
                <a:sysClr val="windowText" lastClr="000000"/>
              </a:solidFill>
              <a:effectLst/>
              <a:uLnTx/>
              <a:uFillTx/>
              <a:latin typeface="+mj-ea"/>
              <a:ea typeface="+mj-ea"/>
            </a:rPr>
            <a:t>R4</a:t>
          </a:r>
          <a:r>
            <a:rPr kumimoji="0" lang="ja-JP" altLang="en-US" sz="900" b="0" i="0" u="none" strike="noStrike" kern="0" cap="none" spc="0" normalizeH="0" baseline="0" noProof="0">
              <a:ln>
                <a:noFill/>
              </a:ln>
              <a:solidFill>
                <a:sysClr val="windowText" lastClr="000000"/>
              </a:solidFill>
              <a:effectLst/>
              <a:uLnTx/>
              <a:uFillTx/>
              <a:latin typeface="+mj-ea"/>
              <a:ea typeface="+mj-ea"/>
            </a:rPr>
            <a:t>）  　　　 （</a:t>
          </a:r>
          <a:r>
            <a:rPr kumimoji="0" lang="en-US" altLang="ja-JP" sz="900" b="0" i="0" u="none" strike="noStrike" kern="0" cap="none" spc="0" normalizeH="0" baseline="0" noProof="0">
              <a:ln>
                <a:noFill/>
              </a:ln>
              <a:solidFill>
                <a:sysClr val="windowText" lastClr="000000"/>
              </a:solidFill>
              <a:effectLst/>
              <a:uLnTx/>
              <a:uFillTx/>
              <a:latin typeface="+mj-ea"/>
              <a:ea typeface="+mj-ea"/>
            </a:rPr>
            <a:t>R3</a:t>
          </a:r>
          <a:r>
            <a:rPr kumimoji="0" lang="ja-JP" altLang="en-US" sz="900" b="0" i="0" u="none" strike="noStrike" kern="0" cap="none" spc="0" normalizeH="0" baseline="0" noProof="0">
              <a:ln>
                <a:noFill/>
              </a:ln>
              <a:solidFill>
                <a:sysClr val="windowText" lastClr="000000"/>
              </a:solidFill>
              <a:effectLst/>
              <a:uLnTx/>
              <a:uFillTx/>
              <a:latin typeface="+mj-ea"/>
              <a:ea typeface="+mj-ea"/>
            </a:rPr>
            <a:t>）</a:t>
          </a:r>
        </a:p>
        <a:p>
          <a:pPr marL="0" marR="0" lvl="0" indent="0" algn="l" defTabSz="914400" rtl="0" eaLnBrk="1" fontAlgn="auto" latinLnBrk="0" hangingPunct="1">
            <a:lnSpc>
              <a:spcPct val="100000"/>
            </a:lnSpc>
            <a:spcBef>
              <a:spcPts val="0"/>
            </a:spcBef>
            <a:spcAft>
              <a:spcPts val="0"/>
            </a:spcAft>
            <a:buClrTx/>
            <a:buSzTx/>
            <a:buFontTx/>
            <a:buNone/>
            <a:defRPr sz="1000"/>
          </a:pPr>
          <a:r>
            <a:rPr kumimoji="0" lang="ja-JP" altLang="en-US" sz="900" b="0" i="0" u="none" strike="noStrike" kern="0" cap="none" spc="0" normalizeH="0" baseline="0" noProof="0">
              <a:ln>
                <a:noFill/>
              </a:ln>
              <a:solidFill>
                <a:sysClr val="windowText" lastClr="000000"/>
              </a:solidFill>
              <a:effectLst/>
              <a:uLnTx/>
              <a:uFillTx/>
              <a:latin typeface="+mj-ea"/>
              <a:ea typeface="+mj-ea"/>
            </a:rPr>
            <a:t>教育総合相談　　　</a:t>
          </a:r>
          <a:r>
            <a:rPr kumimoji="0" lang="en-US" altLang="ja-JP" sz="900" b="0" i="0" u="none" strike="noStrike" kern="0" cap="none" spc="0" normalizeH="0" baseline="0" noProof="0">
              <a:ln>
                <a:noFill/>
              </a:ln>
              <a:solidFill>
                <a:sysClr val="windowText" lastClr="000000"/>
              </a:solidFill>
              <a:effectLst/>
              <a:uLnTx/>
              <a:uFillTx/>
              <a:latin typeface="+mj-ea"/>
              <a:ea typeface="+mj-ea"/>
            </a:rPr>
            <a:t>21,825       21,827</a:t>
          </a:r>
        </a:p>
        <a:p>
          <a:pPr marL="0" marR="0" lvl="0" indent="0" algn="l" defTabSz="914400" rtl="0" eaLnBrk="1" fontAlgn="auto" latinLnBrk="0" hangingPunct="1">
            <a:lnSpc>
              <a:spcPct val="100000"/>
            </a:lnSpc>
            <a:spcBef>
              <a:spcPts val="0"/>
            </a:spcBef>
            <a:spcAft>
              <a:spcPts val="0"/>
            </a:spcAft>
            <a:buClrTx/>
            <a:buSzTx/>
            <a:buFontTx/>
            <a:buNone/>
            <a:defRPr sz="1000"/>
          </a:pPr>
          <a:r>
            <a:rPr kumimoji="0" lang="en-US" altLang="ja-JP" sz="900" b="0" i="0" u="none" strike="noStrike" kern="0" cap="none" spc="0" normalizeH="0" baseline="0" noProof="0">
              <a:ln>
                <a:noFill/>
              </a:ln>
              <a:solidFill>
                <a:sysClr val="windowText" lastClr="000000"/>
              </a:solidFill>
              <a:effectLst/>
              <a:uLnTx/>
              <a:uFillTx/>
              <a:latin typeface="+mj-ea"/>
              <a:ea typeface="+mj-ea"/>
              <a:cs typeface="+mn-cs"/>
            </a:rPr>
            <a:t>SNS</a:t>
          </a:r>
          <a:r>
            <a:rPr kumimoji="0" lang="ja-JP" altLang="en-US" sz="900" b="0" i="0" u="none" strike="noStrike" kern="0" cap="none" spc="0" normalizeH="0" baseline="0" noProof="0">
              <a:ln>
                <a:noFill/>
              </a:ln>
              <a:solidFill>
                <a:sysClr val="windowText" lastClr="000000"/>
              </a:solidFill>
              <a:effectLst/>
              <a:uLnTx/>
              <a:uFillTx/>
              <a:latin typeface="+mj-ea"/>
              <a:ea typeface="+mj-ea"/>
              <a:cs typeface="+mn-cs"/>
            </a:rPr>
            <a:t>活用　　　　 　 </a:t>
          </a:r>
          <a:r>
            <a:rPr kumimoji="0" lang="en-US" altLang="ja-JP" sz="900" b="0" i="0" u="none" strike="noStrike" kern="0" cap="none" spc="0" normalizeH="0" baseline="0" noProof="0">
              <a:ln>
                <a:noFill/>
              </a:ln>
              <a:solidFill>
                <a:sysClr val="windowText" lastClr="000000"/>
              </a:solidFill>
              <a:effectLst/>
              <a:uLnTx/>
              <a:uFillTx/>
              <a:latin typeface="+mj-ea"/>
              <a:ea typeface="+mj-ea"/>
              <a:cs typeface="+mn-cs"/>
              <a:sym typeface="+mn-ea"/>
            </a:rPr>
            <a:t>19</a:t>
          </a:r>
          <a:r>
            <a:rPr lang="en-US" altLang="ja-JP" sz="900" noProof="0">
              <a:ln>
                <a:noFill/>
              </a:ln>
              <a:solidFill>
                <a:sysClr val="windowText" lastClr="000000"/>
              </a:solidFill>
              <a:effectLst/>
              <a:uLnTx/>
              <a:uFillTx/>
              <a:latin typeface="+mj-ea"/>
              <a:ea typeface="+mj-ea"/>
              <a:sym typeface="+mn-ea"/>
            </a:rPr>
            <a:t>,283</a:t>
          </a:r>
          <a:r>
            <a:rPr lang="ja-JP" altLang="en-US" sz="900" noProof="0">
              <a:ln>
                <a:noFill/>
              </a:ln>
              <a:solidFill>
                <a:sysClr val="windowText" lastClr="000000"/>
              </a:solidFill>
              <a:effectLst/>
              <a:uLnTx/>
              <a:uFillTx/>
              <a:latin typeface="+mj-ea"/>
              <a:ea typeface="+mj-ea"/>
              <a:sym typeface="+mn-ea"/>
            </a:rPr>
            <a:t> </a:t>
          </a:r>
          <a:r>
            <a:rPr kumimoji="0" lang="ja-JP" altLang="en-US" sz="900" b="0" i="0" u="none" strike="noStrike" kern="0" cap="none" spc="0" normalizeH="0" baseline="0" noProof="0">
              <a:ln>
                <a:noFill/>
              </a:ln>
              <a:solidFill>
                <a:sysClr val="windowText" lastClr="000000"/>
              </a:solidFill>
              <a:effectLst/>
              <a:uLnTx/>
              <a:uFillTx/>
              <a:latin typeface="+mj-ea"/>
              <a:ea typeface="+mj-ea"/>
              <a:cs typeface="+mn-cs"/>
            </a:rPr>
            <a:t>       </a:t>
          </a:r>
          <a:r>
            <a:rPr kumimoji="0" lang="en-US" altLang="ja-JP" sz="900" b="0" i="0" u="none" strike="noStrike" kern="0" cap="none" spc="0" normalizeH="0" baseline="0" noProof="0">
              <a:ln>
                <a:noFill/>
              </a:ln>
              <a:solidFill>
                <a:sysClr val="windowText" lastClr="000000"/>
              </a:solidFill>
              <a:effectLst/>
              <a:uLnTx/>
              <a:uFillTx/>
              <a:latin typeface="+mj-ea"/>
              <a:ea typeface="+mj-ea"/>
              <a:cs typeface="+mn-cs"/>
            </a:rPr>
            <a:t>26,088</a:t>
          </a:r>
        </a:p>
      </xdr:txBody>
    </xdr:sp>
    <xdr:clientData/>
  </xdr:twoCellAnchor>
  <xdr:twoCellAnchor>
    <xdr:from>
      <xdr:col>5</xdr:col>
      <xdr:colOff>1121834</xdr:colOff>
      <xdr:row>661</xdr:row>
      <xdr:rowOff>124460</xdr:rowOff>
    </xdr:from>
    <xdr:to>
      <xdr:col>5</xdr:col>
      <xdr:colOff>5181600</xdr:colOff>
      <xdr:row>668</xdr:row>
      <xdr:rowOff>55880</xdr:rowOff>
    </xdr:to>
    <xdr:sp macro="" textlink="">
      <xdr:nvSpPr>
        <xdr:cNvPr id="44" name="AutoShape 214">
          <a:extLst>
            <a:ext uri="{FF2B5EF4-FFF2-40B4-BE49-F238E27FC236}">
              <a16:creationId xmlns:a16="http://schemas.microsoft.com/office/drawing/2014/main" id="{00000000-0008-0000-0400-00002C000000}"/>
            </a:ext>
          </a:extLst>
        </xdr:cNvPr>
        <xdr:cNvSpPr>
          <a:spLocks noChangeArrowheads="1"/>
        </xdr:cNvSpPr>
      </xdr:nvSpPr>
      <xdr:spPr>
        <a:xfrm>
          <a:off x="5291667" y="146640127"/>
          <a:ext cx="4059766" cy="1561253"/>
        </a:xfrm>
        <a:prstGeom prst="wedgeRectCallout">
          <a:avLst>
            <a:gd name="adj1" fmla="val -10930"/>
            <a:gd name="adj2" fmla="val -43015"/>
          </a:avLst>
        </a:prstGeom>
        <a:solidFill>
          <a:srgbClr val="FFFF99"/>
        </a:solidFill>
        <a:ln w="9525">
          <a:solidFill>
            <a:srgbClr val="000000"/>
          </a:solidFill>
          <a:miter lim="800000"/>
        </a:ln>
      </xdr:spPr>
      <xdr:txBody>
        <a:bodyPr vertOverflow="clip" wrap="square" lIns="27432" tIns="18288" rIns="0" bIns="0" anchor="t"/>
        <a:lstStyle/>
        <a:p>
          <a:pPr marL="0" marR="0" lvl="0" indent="0" algn="l" defTabSz="914400" rtl="0" eaLnBrk="1" fontAlgn="auto" latinLnBrk="0" hangingPunct="1">
            <a:lnSpc>
              <a:spcPts val="1100"/>
            </a:lnSpc>
            <a:spcBef>
              <a:spcPts val="0"/>
            </a:spcBef>
            <a:spcAft>
              <a:spcPts val="0"/>
            </a:spcAft>
            <a:buClrTx/>
            <a:buSzTx/>
            <a:buFontTx/>
            <a:buNone/>
            <a:defRPr sz="1000"/>
          </a:pP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5</xdr:col>
      <xdr:colOff>2571750</xdr:colOff>
      <xdr:row>525</xdr:row>
      <xdr:rowOff>190500</xdr:rowOff>
    </xdr:from>
    <xdr:to>
      <xdr:col>5</xdr:col>
      <xdr:colOff>5111750</xdr:colOff>
      <xdr:row>530</xdr:row>
      <xdr:rowOff>179917</xdr:rowOff>
    </xdr:to>
    <xdr:sp macro="" textlink="">
      <xdr:nvSpPr>
        <xdr:cNvPr id="45" name="AutoShape 234">
          <a:extLst>
            <a:ext uri="{FF2B5EF4-FFF2-40B4-BE49-F238E27FC236}">
              <a16:creationId xmlns:a16="http://schemas.microsoft.com/office/drawing/2014/main" id="{00000000-0008-0000-0400-00002D000000}"/>
            </a:ext>
          </a:extLst>
        </xdr:cNvPr>
        <xdr:cNvSpPr>
          <a:spLocks noChangeArrowheads="1"/>
        </xdr:cNvSpPr>
      </xdr:nvSpPr>
      <xdr:spPr>
        <a:xfrm>
          <a:off x="6741583" y="123560417"/>
          <a:ext cx="2540000" cy="1153583"/>
        </a:xfrm>
        <a:prstGeom prst="wedgeRectCallout">
          <a:avLst>
            <a:gd name="adj1" fmla="val -60356"/>
            <a:gd name="adj2" fmla="val -35030"/>
          </a:avLst>
        </a:prstGeom>
        <a:solidFill>
          <a:srgbClr val="FFFF99"/>
        </a:solidFill>
        <a:ln w="9525">
          <a:solidFill>
            <a:sysClr val="windowText" lastClr="000000"/>
          </a:solidFill>
          <a:miter lim="800000"/>
        </a:ln>
      </xdr:spPr>
      <xdr:txBody>
        <a:bodyPr vertOverflow="clip" wrap="square" lIns="27432" tIns="18288" rIns="0" bIns="0" anchor="t" upright="1"/>
        <a:lstStyle/>
        <a:p>
          <a:pPr rtl="0"/>
          <a:r>
            <a:rPr lang="ja-JP" altLang="ja-JP" sz="1000" b="0" i="0" baseline="0">
              <a:solidFill>
                <a:sysClr val="windowText" lastClr="000000"/>
              </a:solidFill>
              <a:effectLst/>
              <a:latin typeface="+mn-lt"/>
              <a:ea typeface="+mn-ea"/>
              <a:cs typeface="+mn-cs"/>
            </a:rPr>
            <a:t>大阪市内で土曜日及び平日夜間の２回実施予定</a:t>
          </a:r>
          <a:endParaRPr lang="ja-JP" altLang="ja-JP" sz="1000">
            <a:solidFill>
              <a:sysClr val="windowText" lastClr="000000"/>
            </a:solidFill>
            <a:effectLst/>
          </a:endParaRPr>
        </a:p>
        <a:p>
          <a:pPr rtl="0"/>
          <a:r>
            <a:rPr lang="ja-JP" altLang="ja-JP" sz="1000" b="0" i="0" baseline="0">
              <a:solidFill>
                <a:sysClr val="windowText" lastClr="000000"/>
              </a:solidFill>
              <a:effectLst/>
              <a:latin typeface="+mn-lt"/>
              <a:ea typeface="+mn-ea"/>
              <a:cs typeface="+mn-cs"/>
            </a:rPr>
            <a:t>合格実績の多い大学や確保困難な教科の教職課程認定大学への個別訪問に加え、</a:t>
          </a:r>
          <a:r>
            <a:rPr lang="en-US" altLang="ja-JP" sz="1000" b="0" i="0" baseline="0">
              <a:solidFill>
                <a:sysClr val="windowText" lastClr="000000"/>
              </a:solidFill>
              <a:effectLst/>
              <a:latin typeface="+mn-lt"/>
              <a:ea typeface="+mn-ea"/>
              <a:cs typeface="+mn-cs"/>
            </a:rPr>
            <a:t>Zoom</a:t>
          </a:r>
          <a:r>
            <a:rPr lang="ja-JP" altLang="ja-JP" sz="1000" b="0" i="0" baseline="0">
              <a:solidFill>
                <a:sysClr val="windowText" lastClr="000000"/>
              </a:solidFill>
              <a:effectLst/>
              <a:latin typeface="+mn-lt"/>
              <a:ea typeface="+mn-ea"/>
              <a:cs typeface="+mn-cs"/>
            </a:rPr>
            <a:t>や</a:t>
          </a:r>
          <a:r>
            <a:rPr lang="en-US" altLang="ja-JP" sz="1000" b="0" i="0" baseline="0">
              <a:solidFill>
                <a:sysClr val="windowText" lastClr="000000"/>
              </a:solidFill>
              <a:effectLst/>
              <a:latin typeface="+mn-lt"/>
              <a:ea typeface="+mn-ea"/>
              <a:cs typeface="+mn-cs"/>
            </a:rPr>
            <a:t>YouTubeLIVE</a:t>
          </a:r>
          <a:r>
            <a:rPr lang="ja-JP" altLang="ja-JP" sz="1000" b="0" i="0" baseline="0">
              <a:solidFill>
                <a:sysClr val="windowText" lastClr="000000"/>
              </a:solidFill>
              <a:effectLst/>
              <a:latin typeface="+mn-lt"/>
              <a:ea typeface="+mn-ea"/>
              <a:cs typeface="+mn-cs"/>
            </a:rPr>
            <a:t>により、学生に</a:t>
          </a:r>
          <a:r>
            <a:rPr lang="en-US" altLang="ja-JP" sz="1000" b="0" i="0" baseline="0">
              <a:solidFill>
                <a:sysClr val="windowText" lastClr="000000"/>
              </a:solidFill>
              <a:effectLst/>
              <a:latin typeface="+mn-lt"/>
              <a:ea typeface="+mn-ea"/>
              <a:cs typeface="+mn-cs"/>
            </a:rPr>
            <a:t>PR</a:t>
          </a:r>
          <a:r>
            <a:rPr lang="ja-JP" altLang="ja-JP" sz="1000" b="0" i="0" baseline="0">
              <a:solidFill>
                <a:sysClr val="windowText" lastClr="000000"/>
              </a:solidFill>
              <a:effectLst/>
              <a:latin typeface="+mn-lt"/>
              <a:ea typeface="+mn-ea"/>
              <a:cs typeface="+mn-cs"/>
            </a:rPr>
            <a:t>（約</a:t>
          </a:r>
          <a:r>
            <a:rPr lang="en-US" altLang="ja-JP" sz="1000" b="0" i="0" baseline="0">
              <a:solidFill>
                <a:sysClr val="windowText" lastClr="000000"/>
              </a:solidFill>
              <a:effectLst/>
              <a:latin typeface="+mn-lt"/>
              <a:ea typeface="+mn-ea"/>
              <a:cs typeface="+mn-cs"/>
            </a:rPr>
            <a:t>40</a:t>
          </a:r>
          <a:r>
            <a:rPr lang="ja-JP" altLang="ja-JP" sz="1000" b="0" i="0" baseline="0">
              <a:solidFill>
                <a:sysClr val="windowText" lastClr="000000"/>
              </a:solidFill>
              <a:effectLst/>
              <a:latin typeface="+mn-lt"/>
              <a:ea typeface="+mn-ea"/>
              <a:cs typeface="+mn-cs"/>
            </a:rPr>
            <a:t>大学）</a:t>
          </a:r>
          <a:endParaRPr lang="ja-JP" altLang="ja-JP" sz="1000">
            <a:solidFill>
              <a:sysClr val="windowText" lastClr="000000"/>
            </a:solidFill>
            <a:effectLst/>
          </a:endParaRPr>
        </a:p>
        <a:p>
          <a:pPr algn="l" rtl="0">
            <a:lnSpc>
              <a:spcPts val="1100"/>
            </a:lnSpc>
            <a:defRPr sz="1000"/>
          </a:pPr>
          <a:endParaRPr lang="en-US" altLang="ja-JP" sz="600" b="0" i="0" u="none" strike="noStrike" baseline="0">
            <a:solidFill>
              <a:sysClr val="windowText" lastClr="000000"/>
            </a:solidFill>
            <a:latin typeface="ＭＳ Ｐゴシック" panose="020B0600070205080204" charset="-128"/>
            <a:ea typeface="ＭＳ Ｐゴシック" panose="020B0600070205080204" charset="-128"/>
          </a:endParaRPr>
        </a:p>
      </xdr:txBody>
    </xdr:sp>
    <xdr:clientData/>
  </xdr:twoCellAnchor>
  <xdr:twoCellAnchor>
    <xdr:from>
      <xdr:col>1</xdr:col>
      <xdr:colOff>291354</xdr:colOff>
      <xdr:row>375</xdr:row>
      <xdr:rowOff>154642</xdr:rowOff>
    </xdr:from>
    <xdr:to>
      <xdr:col>1</xdr:col>
      <xdr:colOff>1158129</xdr:colOff>
      <xdr:row>376</xdr:row>
      <xdr:rowOff>177055</xdr:rowOff>
    </xdr:to>
    <xdr:sp macro="" textlink="">
      <xdr:nvSpPr>
        <xdr:cNvPr id="46" name="AutoShape 252">
          <a:extLst>
            <a:ext uri="{FF2B5EF4-FFF2-40B4-BE49-F238E27FC236}">
              <a16:creationId xmlns:a16="http://schemas.microsoft.com/office/drawing/2014/main" id="{00000000-0008-0000-0400-00002E000000}"/>
            </a:ext>
          </a:extLst>
        </xdr:cNvPr>
        <xdr:cNvSpPr>
          <a:spLocks noChangeArrowheads="1"/>
        </xdr:cNvSpPr>
      </xdr:nvSpPr>
      <xdr:spPr>
        <a:xfrm>
          <a:off x="977154" y="81374317"/>
          <a:ext cx="866775" cy="251013"/>
        </a:xfrm>
        <a:prstGeom prst="wedgeRectCallout">
          <a:avLst>
            <a:gd name="adj1" fmla="val -36815"/>
            <a:gd name="adj2" fmla="val 20000"/>
          </a:avLst>
        </a:prstGeom>
        <a:solidFill>
          <a:srgbClr val="FFFF99"/>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対象：小中学校</a:t>
          </a:r>
        </a:p>
      </xdr:txBody>
    </xdr:sp>
    <xdr:clientData/>
  </xdr:twoCellAnchor>
  <xdr:twoCellAnchor>
    <xdr:from>
      <xdr:col>1</xdr:col>
      <xdr:colOff>293596</xdr:colOff>
      <xdr:row>383</xdr:row>
      <xdr:rowOff>124386</xdr:rowOff>
    </xdr:from>
    <xdr:to>
      <xdr:col>1</xdr:col>
      <xdr:colOff>1160371</xdr:colOff>
      <xdr:row>384</xdr:row>
      <xdr:rowOff>146798</xdr:rowOff>
    </xdr:to>
    <xdr:sp macro="" textlink="">
      <xdr:nvSpPr>
        <xdr:cNvPr id="47" name="AutoShape 252">
          <a:extLst>
            <a:ext uri="{FF2B5EF4-FFF2-40B4-BE49-F238E27FC236}">
              <a16:creationId xmlns:a16="http://schemas.microsoft.com/office/drawing/2014/main" id="{00000000-0008-0000-0400-00002F000000}"/>
            </a:ext>
          </a:extLst>
        </xdr:cNvPr>
        <xdr:cNvSpPr>
          <a:spLocks noChangeArrowheads="1"/>
        </xdr:cNvSpPr>
      </xdr:nvSpPr>
      <xdr:spPr>
        <a:xfrm>
          <a:off x="979396" y="83858661"/>
          <a:ext cx="866775" cy="251012"/>
        </a:xfrm>
        <a:prstGeom prst="wedgeRectCallout">
          <a:avLst>
            <a:gd name="adj1" fmla="val -36815"/>
            <a:gd name="adj2" fmla="val 20000"/>
          </a:avLst>
        </a:prstGeom>
        <a:solidFill>
          <a:srgbClr val="FFFF99"/>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対象：小中学校</a:t>
          </a:r>
        </a:p>
      </xdr:txBody>
    </xdr:sp>
    <xdr:clientData/>
  </xdr:twoCellAnchor>
  <xdr:twoCellAnchor editAs="oneCell">
    <xdr:from>
      <xdr:col>6</xdr:col>
      <xdr:colOff>145677</xdr:colOff>
      <xdr:row>0</xdr:row>
      <xdr:rowOff>324971</xdr:rowOff>
    </xdr:from>
    <xdr:to>
      <xdr:col>11</xdr:col>
      <xdr:colOff>806701</xdr:colOff>
      <xdr:row>13</xdr:row>
      <xdr:rowOff>145676</xdr:rowOff>
    </xdr:to>
    <xdr:sp macro="" textlink="">
      <xdr:nvSpPr>
        <xdr:cNvPr id="49" name="正方形/長方形 48">
          <a:extLst>
            <a:ext uri="{FF2B5EF4-FFF2-40B4-BE49-F238E27FC236}">
              <a16:creationId xmlns:a16="http://schemas.microsoft.com/office/drawing/2014/main" id="{00000000-0008-0000-0400-000031000000}"/>
            </a:ext>
          </a:extLst>
        </xdr:cNvPr>
        <xdr:cNvSpPr/>
      </xdr:nvSpPr>
      <xdr:spPr>
        <a:xfrm>
          <a:off x="9604002" y="324971"/>
          <a:ext cx="4440332" cy="3697380"/>
        </a:xfrm>
        <a:prstGeom prst="rect">
          <a:avLst/>
        </a:prstGeom>
        <a:solidFill>
          <a:srgbClr xmlns:mc="http://schemas.openxmlformats.org/markup-compatibility/2006" xmlns:a14="http://schemas.microsoft.com/office/drawing/2010/main" val="FFFF00" mc:Ignorable="a14" a14:legacySpreadsheetColorIndex="13"/>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27432" tIns="18288" rIns="0" bIns="0"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＜政調会資料の予算額＞</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（反映するもの）</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　■課長内示</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　■課長後調整要求</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　■部長復活要求</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　■</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人件費</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部長トータル</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　</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（反映しないもの（記者発表時に反映するもの））</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　■部長</a:t>
          </a:r>
          <a:r>
            <a:rPr kumimoji="1" lang="ja-JP" altLang="ja-JP" sz="1100">
              <a:solidFill>
                <a:sysClr val="windowText" lastClr="000000"/>
              </a:solidFill>
              <a:effectLst/>
              <a:latin typeface="Meiryo UI" panose="020B0604030504040204" pitchFamily="50" charset="-128"/>
              <a:ea typeface="Meiryo UI" panose="020B0604030504040204" pitchFamily="50" charset="-128"/>
              <a:cs typeface="+mn-cs"/>
            </a:rPr>
            <a:t>後調整要求</a:t>
          </a:r>
          <a:endParaRPr kumimoji="1" lang="en-US" altLang="ja-JP" sz="1100">
            <a:solidFill>
              <a:sysClr val="windowText" lastClr="000000"/>
            </a:solidFill>
            <a:effectLst/>
            <a:latin typeface="Meiryo UI" panose="020B0604030504040204" pitchFamily="50" charset="-128"/>
            <a:ea typeface="Meiryo UI" panose="020B0604030504040204" pitchFamily="50" charset="-128"/>
            <a:cs typeface="+mn-cs"/>
          </a:endParaRPr>
        </a:p>
        <a:p>
          <a:pPr algn="l"/>
          <a:r>
            <a:rPr kumimoji="1" lang="ja-JP" altLang="en-US" sz="1100">
              <a:solidFill>
                <a:sysClr val="windowText" lastClr="000000"/>
              </a:solidFill>
              <a:effectLst/>
              <a:latin typeface="Meiryo UI" panose="020B0604030504040204" pitchFamily="50" charset="-128"/>
              <a:ea typeface="Meiryo UI" panose="020B0604030504040204" pitchFamily="50" charset="-128"/>
              <a:cs typeface="+mn-cs"/>
            </a:rPr>
            <a:t>　■知事復活要求</a:t>
          </a:r>
          <a:endParaRPr kumimoji="1" lang="en-US" altLang="ja-JP" sz="1100">
            <a:solidFill>
              <a:sysClr val="windowText" lastClr="000000"/>
            </a:solidFill>
            <a:effectLst/>
            <a:latin typeface="Meiryo UI" panose="020B0604030504040204" pitchFamily="50" charset="-128"/>
            <a:ea typeface="Meiryo UI" panose="020B0604030504040204" pitchFamily="50" charset="-128"/>
            <a:cs typeface="+mn-cs"/>
          </a:endParaRPr>
        </a:p>
        <a:p>
          <a:pPr algn="l"/>
          <a:r>
            <a:rPr kumimoji="1" lang="ja-JP" altLang="en-US" sz="1100">
              <a:solidFill>
                <a:sysClr val="windowText" lastClr="000000"/>
              </a:solidFill>
              <a:effectLst/>
              <a:latin typeface="Meiryo UI" panose="020B0604030504040204" pitchFamily="50" charset="-128"/>
              <a:ea typeface="Meiryo UI" panose="020B0604030504040204" pitchFamily="50" charset="-128"/>
              <a:cs typeface="+mn-cs"/>
            </a:rPr>
            <a:t>　■</a:t>
          </a:r>
          <a:r>
            <a:rPr kumimoji="1" lang="en-US" altLang="ja-JP" sz="1100">
              <a:solidFill>
                <a:sysClr val="windowText" lastClr="000000"/>
              </a:solidFill>
              <a:effectLst/>
              <a:latin typeface="Meiryo UI" panose="020B0604030504040204" pitchFamily="50" charset="-128"/>
              <a:ea typeface="Meiryo UI" panose="020B0604030504040204" pitchFamily="50" charset="-128"/>
              <a:cs typeface="+mn-cs"/>
            </a:rPr>
            <a:t>(</a:t>
          </a:r>
          <a:r>
            <a:rPr kumimoji="1" lang="ja-JP" altLang="en-US" sz="1100">
              <a:solidFill>
                <a:sysClr val="windowText" lastClr="000000"/>
              </a:solidFill>
              <a:effectLst/>
              <a:latin typeface="Meiryo UI" panose="020B0604030504040204" pitchFamily="50" charset="-128"/>
              <a:ea typeface="Meiryo UI" panose="020B0604030504040204" pitchFamily="50" charset="-128"/>
              <a:cs typeface="+mn-cs"/>
            </a:rPr>
            <a:t>人件費</a:t>
          </a:r>
          <a:r>
            <a:rPr kumimoji="1" lang="en-US" altLang="ja-JP" sz="1100">
              <a:solidFill>
                <a:sysClr val="windowText" lastClr="000000"/>
              </a:solidFill>
              <a:effectLst/>
              <a:latin typeface="Meiryo UI" panose="020B0604030504040204" pitchFamily="50" charset="-128"/>
              <a:ea typeface="Meiryo UI" panose="020B0604030504040204" pitchFamily="50" charset="-128"/>
              <a:cs typeface="+mn-cs"/>
            </a:rPr>
            <a:t>)</a:t>
          </a:r>
          <a:r>
            <a:rPr kumimoji="1" lang="ja-JP" altLang="en-US" sz="1100">
              <a:solidFill>
                <a:sysClr val="windowText" lastClr="000000"/>
              </a:solidFill>
              <a:effectLst/>
              <a:latin typeface="Meiryo UI" panose="020B0604030504040204" pitchFamily="50" charset="-128"/>
              <a:ea typeface="Meiryo UI" panose="020B0604030504040204" pitchFamily="50" charset="-128"/>
              <a:cs typeface="+mn-cs"/>
            </a:rPr>
            <a:t>最終トータル</a:t>
          </a:r>
          <a:endParaRPr kumimoji="1" lang="en-US" altLang="ja-JP" sz="1100">
            <a:solidFill>
              <a:sysClr val="windowText" lastClr="000000"/>
            </a:solidFill>
            <a:effectLst/>
            <a:latin typeface="Meiryo UI" panose="020B0604030504040204" pitchFamily="50" charset="-128"/>
            <a:ea typeface="Meiryo UI" panose="020B0604030504040204" pitchFamily="50" charset="-128"/>
            <a:cs typeface="+mn-cs"/>
          </a:endParaRPr>
        </a:p>
        <a:p>
          <a:pPr algn="l"/>
          <a:r>
            <a:rPr kumimoji="1" lang="ja-JP" altLang="en-US" sz="1100">
              <a:solidFill>
                <a:sysClr val="windowText" lastClr="000000"/>
              </a:solidFill>
              <a:effectLst/>
              <a:latin typeface="Meiryo UI" panose="020B0604030504040204" pitchFamily="50" charset="-128"/>
              <a:ea typeface="Meiryo UI" panose="020B0604030504040204" pitchFamily="50" charset="-128"/>
              <a:cs typeface="+mn-cs"/>
            </a:rPr>
            <a:t>　■前年度予算は最終予算</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5</xdr:col>
      <xdr:colOff>1681993</xdr:colOff>
      <xdr:row>13</xdr:row>
      <xdr:rowOff>71224</xdr:rowOff>
    </xdr:from>
    <xdr:to>
      <xdr:col>5</xdr:col>
      <xdr:colOff>5072018</xdr:colOff>
      <xdr:row>18</xdr:row>
      <xdr:rowOff>64495</xdr:rowOff>
    </xdr:to>
    <xdr:sp macro="" textlink="">
      <xdr:nvSpPr>
        <xdr:cNvPr id="51" name="AutoShape 287">
          <a:extLst>
            <a:ext uri="{FF2B5EF4-FFF2-40B4-BE49-F238E27FC236}">
              <a16:creationId xmlns:a16="http://schemas.microsoft.com/office/drawing/2014/main" id="{00000000-0008-0000-0400-000033000000}"/>
            </a:ext>
          </a:extLst>
        </xdr:cNvPr>
        <xdr:cNvSpPr>
          <a:spLocks noChangeArrowheads="1"/>
        </xdr:cNvSpPr>
      </xdr:nvSpPr>
      <xdr:spPr>
        <a:xfrm>
          <a:off x="5851826" y="3976474"/>
          <a:ext cx="3390025" cy="1157438"/>
        </a:xfrm>
        <a:prstGeom prst="wedgeRectCallout">
          <a:avLst>
            <a:gd name="adj1" fmla="val -4181"/>
            <a:gd name="adj2" fmla="val 20644"/>
          </a:avLst>
        </a:prstGeom>
        <a:solidFill>
          <a:srgbClr val="FFFF99"/>
        </a:solidFill>
        <a:ln w="9525">
          <a:solidFill>
            <a:srgbClr val="000000"/>
          </a:solidFill>
          <a:miter lim="800000"/>
        </a:ln>
      </xdr:spPr>
      <xdr:txBody>
        <a:bodyPr vertOverflow="clip" wrap="square" lIns="27432" tIns="18288" rIns="0" bIns="0" anchor="t" upright="1"/>
        <a:lstStyle/>
        <a:p>
          <a:pPr algn="l" rtl="0">
            <a:lnSpc>
              <a:spcPts val="1200"/>
            </a:lnSpc>
            <a:defRPr sz="1000"/>
          </a:pPr>
          <a:r>
            <a:rPr lang="ja-JP" altLang="en-US" sz="1000" b="0" i="0" u="none" strike="noStrike" baseline="0">
              <a:solidFill>
                <a:sysClr val="windowText" lastClr="000000"/>
              </a:solidFill>
              <a:latin typeface="ＭＳ Ｐゴシック" panose="020B0600070205080204" charset="-128"/>
              <a:ea typeface="+mn-ea"/>
            </a:rPr>
            <a:t>○実施教科</a:t>
          </a:r>
        </a:p>
        <a:p>
          <a:pPr algn="l" rtl="0">
            <a:lnSpc>
              <a:spcPts val="1200"/>
            </a:lnSpc>
            <a:defRPr sz="1000"/>
          </a:pPr>
          <a:r>
            <a:rPr lang="ja-JP" altLang="en-US" sz="1000" b="0" i="0" u="none" strike="noStrike" baseline="0">
              <a:solidFill>
                <a:sysClr val="windowText" lastClr="000000"/>
              </a:solidFill>
              <a:latin typeface="ＭＳ Ｐゴシック" panose="020B0600070205080204" charset="-128"/>
              <a:ea typeface="+mn-ea"/>
            </a:rPr>
            <a:t>　　小５：国・算・理及び教科横断型問題、アンケート</a:t>
          </a:r>
        </a:p>
        <a:p>
          <a:pPr algn="l" rtl="0">
            <a:lnSpc>
              <a:spcPts val="1200"/>
            </a:lnSpc>
            <a:defRPr sz="1000"/>
          </a:pPr>
          <a:r>
            <a:rPr lang="ja-JP" altLang="en-US" sz="1000" b="0" i="0" u="none" strike="noStrike" baseline="0">
              <a:solidFill>
                <a:sysClr val="windowText" lastClr="000000"/>
              </a:solidFill>
              <a:latin typeface="ＭＳ Ｐゴシック" panose="020B0600070205080204" charset="-128"/>
              <a:ea typeface="+mn-ea"/>
            </a:rPr>
            <a:t>　　小６：理</a:t>
          </a:r>
          <a:r>
            <a:rPr lang="en-US" altLang="ja-JP" sz="1000" b="0" i="0" u="none" strike="noStrike" baseline="0">
              <a:solidFill>
                <a:sysClr val="windowText" lastClr="000000"/>
              </a:solidFill>
              <a:latin typeface="ＭＳ Ｐゴシック" panose="020B0600070205080204" charset="-128"/>
              <a:ea typeface="+mn-ea"/>
            </a:rPr>
            <a:t>(※</a:t>
          </a:r>
          <a:r>
            <a:rPr lang="ja-JP" altLang="en-US" sz="1000" b="0" i="0" u="none" strike="noStrike" baseline="0">
              <a:solidFill>
                <a:sysClr val="windowText" lastClr="000000"/>
              </a:solidFill>
              <a:latin typeface="ＭＳ Ｐゴシック" panose="020B0600070205080204" charset="-128"/>
              <a:ea typeface="+mn-ea"/>
            </a:rPr>
            <a:t>）及び教科横断型問題、アンケート</a:t>
          </a:r>
        </a:p>
        <a:p>
          <a:pPr algn="l" rtl="0">
            <a:lnSpc>
              <a:spcPts val="1200"/>
            </a:lnSpc>
            <a:defRPr sz="1000"/>
          </a:pPr>
          <a:r>
            <a:rPr lang="ja-JP" altLang="en-US" sz="1000" b="0" i="0" u="none" strike="noStrike" baseline="0">
              <a:solidFill>
                <a:sysClr val="windowText" lastClr="000000"/>
              </a:solidFill>
              <a:latin typeface="ＭＳ Ｐゴシック" panose="020B0600070205080204" charset="-128"/>
              <a:ea typeface="+mn-ea"/>
            </a:rPr>
            <a:t>　　　　　（</a:t>
          </a:r>
          <a:r>
            <a:rPr lang="en-US" altLang="ja-JP" sz="1000" b="0" i="0" u="none" strike="noStrike" baseline="0">
              <a:solidFill>
                <a:sysClr val="windowText" lastClr="000000"/>
              </a:solidFill>
              <a:latin typeface="ＭＳ Ｐゴシック" panose="020B0600070205080204" charset="-128"/>
              <a:ea typeface="+mn-ea"/>
            </a:rPr>
            <a:t>※</a:t>
          </a:r>
          <a:r>
            <a:rPr lang="ja-JP" altLang="en-US" sz="1000" b="0" i="0" u="none" strike="noStrike" baseline="0">
              <a:solidFill>
                <a:sysClr val="windowText" lastClr="000000"/>
              </a:solidFill>
              <a:latin typeface="ＭＳ Ｐゴシック" panose="020B0600070205080204" charset="-128"/>
              <a:ea typeface="+mn-ea"/>
            </a:rPr>
            <a:t>全国学力テストで実施する場合を除く）</a:t>
          </a:r>
        </a:p>
        <a:p>
          <a:pPr algn="l" rtl="0">
            <a:lnSpc>
              <a:spcPts val="1200"/>
            </a:lnSpc>
            <a:defRPr sz="1000"/>
          </a:pPr>
          <a:r>
            <a:rPr lang="ja-JP" altLang="en-US" sz="1000" b="0" i="0" u="none" strike="noStrike" baseline="0">
              <a:solidFill>
                <a:sysClr val="windowText" lastClr="000000"/>
              </a:solidFill>
              <a:latin typeface="ＭＳ Ｐゴシック" panose="020B0600070205080204" charset="-128"/>
              <a:ea typeface="+mn-ea"/>
            </a:rPr>
            <a:t>○実施期間</a:t>
          </a:r>
        </a:p>
        <a:p>
          <a:pPr algn="l" rtl="0">
            <a:lnSpc>
              <a:spcPts val="1200"/>
            </a:lnSpc>
            <a:defRPr sz="1000"/>
          </a:pPr>
          <a:r>
            <a:rPr lang="ja-JP" altLang="en-US" sz="1000" b="0" i="0" u="none" strike="noStrike" baseline="0">
              <a:solidFill>
                <a:sysClr val="windowText" lastClr="000000"/>
              </a:solidFill>
              <a:latin typeface="ＭＳ Ｐゴシック" panose="020B0600070205080204" charset="-128"/>
              <a:ea typeface="+mn-ea"/>
            </a:rPr>
            <a:t>   </a:t>
          </a:r>
          <a:r>
            <a:rPr lang="en-US" altLang="ja-JP" sz="1000" b="0" i="0" u="none" strike="noStrike" baseline="0">
              <a:solidFill>
                <a:sysClr val="windowText" lastClr="000000"/>
              </a:solidFill>
              <a:latin typeface="ＭＳ Ｐゴシック" panose="020B0600070205080204" charset="-128"/>
              <a:ea typeface="+mn-ea"/>
            </a:rPr>
            <a:t>R</a:t>
          </a:r>
          <a:r>
            <a:rPr lang="ja-JP" altLang="en-US" sz="1000" b="0" i="0" u="none" strike="noStrike" baseline="0">
              <a:solidFill>
                <a:sysClr val="windowText" lastClr="000000"/>
              </a:solidFill>
              <a:latin typeface="ＭＳ Ｐゴシック" panose="020B0600070205080204" charset="-128"/>
              <a:ea typeface="+mn-ea"/>
            </a:rPr>
            <a:t>４年４月</a:t>
          </a:r>
          <a:r>
            <a:rPr lang="en-US" altLang="ja-JP" sz="1000" b="0" i="0" u="none" strike="noStrike" baseline="0">
              <a:solidFill>
                <a:sysClr val="windowText" lastClr="000000"/>
              </a:solidFill>
              <a:latin typeface="ＭＳ Ｐゴシック" panose="020B0600070205080204" charset="-128"/>
              <a:ea typeface="+mn-ea"/>
            </a:rPr>
            <a:t>18</a:t>
          </a:r>
          <a:r>
            <a:rPr lang="ja-JP" altLang="en-US" sz="1000" b="0" i="0" u="none" strike="noStrike" baseline="0">
              <a:solidFill>
                <a:sysClr val="windowText" lastClr="000000"/>
              </a:solidFill>
              <a:latin typeface="ＭＳ Ｐゴシック" panose="020B0600070205080204" charset="-128"/>
              <a:ea typeface="+mn-ea"/>
            </a:rPr>
            <a:t>日～</a:t>
          </a:r>
          <a:r>
            <a:rPr lang="en-US" altLang="ja-JP" sz="1000" b="0" i="0" u="none" strike="noStrike" baseline="0">
              <a:solidFill>
                <a:sysClr val="windowText" lastClr="000000"/>
              </a:solidFill>
              <a:latin typeface="ＭＳ Ｐゴシック" panose="020B0600070205080204" charset="-128"/>
              <a:ea typeface="+mn-ea"/>
            </a:rPr>
            <a:t>26</a:t>
          </a:r>
          <a:r>
            <a:rPr lang="ja-JP" altLang="en-US" sz="1000" b="0" i="0" u="none" strike="noStrike" baseline="0">
              <a:solidFill>
                <a:sysClr val="windowText" lastClr="000000"/>
              </a:solidFill>
              <a:latin typeface="ＭＳ Ｐゴシック" panose="020B0600070205080204" charset="-128"/>
              <a:ea typeface="+mn-ea"/>
            </a:rPr>
            <a:t>日（全国学力テスト</a:t>
          </a:r>
          <a:r>
            <a:rPr lang="en-US" altLang="ja-JP" sz="1000" b="0" i="0" u="none" strike="noStrike" baseline="0">
              <a:solidFill>
                <a:sysClr val="windowText" lastClr="000000"/>
              </a:solidFill>
              <a:latin typeface="ＭＳ Ｐゴシック" panose="020B0600070205080204" charset="-128"/>
              <a:ea typeface="+mn-ea"/>
            </a:rPr>
            <a:t>(4/19</a:t>
          </a:r>
          <a:r>
            <a:rPr lang="ja-JP" altLang="en-US" sz="1000" b="0" i="0" u="none" strike="noStrike" baseline="0">
              <a:solidFill>
                <a:sysClr val="windowText" lastClr="000000"/>
              </a:solidFill>
              <a:latin typeface="ＭＳ Ｐゴシック" panose="020B0600070205080204" charset="-128"/>
              <a:ea typeface="+mn-ea"/>
            </a:rPr>
            <a:t>）と同じ時期）</a:t>
          </a:r>
        </a:p>
      </xdr:txBody>
    </xdr:sp>
    <xdr:clientData/>
  </xdr:twoCellAnchor>
  <xdr:twoCellAnchor>
    <xdr:from>
      <xdr:col>5</xdr:col>
      <xdr:colOff>1710872</xdr:colOff>
      <xdr:row>231</xdr:row>
      <xdr:rowOff>95250</xdr:rowOff>
    </xdr:from>
    <xdr:to>
      <xdr:col>5</xdr:col>
      <xdr:colOff>4854122</xdr:colOff>
      <xdr:row>232</xdr:row>
      <xdr:rowOff>130968</xdr:rowOff>
    </xdr:to>
    <xdr:sp macro="" textlink="">
      <xdr:nvSpPr>
        <xdr:cNvPr id="52" name="AutoShape 190">
          <a:extLst>
            <a:ext uri="{FF2B5EF4-FFF2-40B4-BE49-F238E27FC236}">
              <a16:creationId xmlns:a16="http://schemas.microsoft.com/office/drawing/2014/main" id="{00000000-0008-0000-0400-000034000000}"/>
            </a:ext>
          </a:extLst>
        </xdr:cNvPr>
        <xdr:cNvSpPr>
          <a:spLocks noChangeArrowheads="1"/>
        </xdr:cNvSpPr>
      </xdr:nvSpPr>
      <xdr:spPr>
        <a:xfrm>
          <a:off x="5882822" y="51130200"/>
          <a:ext cx="3143250" cy="264318"/>
        </a:xfrm>
        <a:prstGeom prst="wedgeRectCallout">
          <a:avLst>
            <a:gd name="adj1" fmla="val -72825"/>
            <a:gd name="adj2" fmla="val -64376"/>
          </a:avLst>
        </a:prstGeom>
        <a:solidFill>
          <a:srgbClr val="FFFF99"/>
        </a:solidFill>
        <a:ln w="9525">
          <a:solidFill>
            <a:schemeClr val="tx1"/>
          </a:solidFill>
          <a:miter lim="800000"/>
        </a:ln>
      </xdr:spPr>
      <xdr:txBody>
        <a:bodyPr vertOverflow="clip" wrap="square" lIns="27432" tIns="18288" rIns="0" bIns="0" anchor="t" upright="1"/>
        <a:lstStyle/>
        <a:p>
          <a:pPr marL="0" marR="0" lvl="0" indent="0" algn="l" defTabSz="914400" rtl="0" eaLnBrk="1" fontAlgn="auto" latinLnBrk="0" hangingPunct="1">
            <a:lnSpc>
              <a:spcPts val="1100"/>
            </a:lnSpc>
            <a:spcBef>
              <a:spcPts val="0"/>
            </a:spcBef>
            <a:spcAft>
              <a:spcPts val="0"/>
            </a:spcAft>
            <a:buClrTx/>
            <a:buSzTx/>
            <a:buFontTx/>
            <a:buNone/>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○Ｒ３年度から国庫メニューがなくなった</a:t>
          </a:r>
        </a:p>
      </xdr:txBody>
    </xdr:sp>
    <xdr:clientData/>
  </xdr:twoCellAnchor>
  <xdr:twoCellAnchor>
    <xdr:from>
      <xdr:col>1</xdr:col>
      <xdr:colOff>266700</xdr:colOff>
      <xdr:row>867</xdr:row>
      <xdr:rowOff>98425</xdr:rowOff>
    </xdr:from>
    <xdr:to>
      <xdr:col>3</xdr:col>
      <xdr:colOff>804582</xdr:colOff>
      <xdr:row>870</xdr:row>
      <xdr:rowOff>0</xdr:rowOff>
    </xdr:to>
    <xdr:sp macro="" textlink="">
      <xdr:nvSpPr>
        <xdr:cNvPr id="55" name="AutoShape 281">
          <a:extLst>
            <a:ext uri="{FF2B5EF4-FFF2-40B4-BE49-F238E27FC236}">
              <a16:creationId xmlns:a16="http://schemas.microsoft.com/office/drawing/2014/main" id="{00000000-0008-0000-0400-000037000000}"/>
            </a:ext>
          </a:extLst>
        </xdr:cNvPr>
        <xdr:cNvSpPr>
          <a:spLocks noChangeArrowheads="1"/>
        </xdr:cNvSpPr>
      </xdr:nvSpPr>
      <xdr:spPr>
        <a:xfrm>
          <a:off x="952500" y="188436250"/>
          <a:ext cx="2700057" cy="587375"/>
        </a:xfrm>
        <a:prstGeom prst="wedgeRectCallout">
          <a:avLst>
            <a:gd name="adj1" fmla="val -24555"/>
            <a:gd name="adj2" fmla="val -104428"/>
          </a:avLst>
        </a:prstGeom>
        <a:solidFill>
          <a:srgbClr val="FFFF99"/>
        </a:solidFill>
        <a:ln w="9525">
          <a:solidFill>
            <a:srgbClr val="000000"/>
          </a:solidFill>
          <a:miter lim="800000"/>
        </a:ln>
      </xdr:spPr>
      <xdr:txBody>
        <a:bodyPr vertOverflow="clip" wrap="square" lIns="27432" tIns="18288" rIns="0" bIns="18288" anchor="ctr" upright="1"/>
        <a:lstStyle/>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授業料等減免補助金　：</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5,401,070</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千円</a:t>
          </a:r>
          <a:endParaRPr lang="en-US" altLang="ja-JP" sz="9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事務費  ：    </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23,405</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千円</a:t>
          </a:r>
        </a:p>
        <a:p>
          <a:pPr algn="l" rtl="0">
            <a:lnSpc>
              <a:spcPts val="1100"/>
            </a:lnSpc>
            <a:defRPr sz="1000"/>
          </a:pPr>
          <a:endParaRPr lang="ja-JP" altLang="en-US">
            <a:solidFill>
              <a:sysClr val="windowText" lastClr="000000"/>
            </a:solidFill>
          </a:endParaRPr>
        </a:p>
      </xdr:txBody>
    </xdr:sp>
    <xdr:clientData/>
  </xdr:twoCellAnchor>
  <xdr:twoCellAnchor>
    <xdr:from>
      <xdr:col>5</xdr:col>
      <xdr:colOff>172508</xdr:colOff>
      <xdr:row>309</xdr:row>
      <xdr:rowOff>58769</xdr:rowOff>
    </xdr:from>
    <xdr:to>
      <xdr:col>5</xdr:col>
      <xdr:colOff>5020733</xdr:colOff>
      <xdr:row>313</xdr:row>
      <xdr:rowOff>148167</xdr:rowOff>
    </xdr:to>
    <xdr:sp macro="" textlink="">
      <xdr:nvSpPr>
        <xdr:cNvPr id="56" name="AutoShape 227">
          <a:extLst>
            <a:ext uri="{FF2B5EF4-FFF2-40B4-BE49-F238E27FC236}">
              <a16:creationId xmlns:a16="http://schemas.microsoft.com/office/drawing/2014/main" id="{00000000-0008-0000-0400-000038000000}"/>
            </a:ext>
          </a:extLst>
        </xdr:cNvPr>
        <xdr:cNvSpPr>
          <a:spLocks noChangeArrowheads="1"/>
        </xdr:cNvSpPr>
      </xdr:nvSpPr>
      <xdr:spPr>
        <a:xfrm>
          <a:off x="4342341" y="72491102"/>
          <a:ext cx="4848225" cy="1020732"/>
        </a:xfrm>
        <a:prstGeom prst="wedgeRectCallout">
          <a:avLst>
            <a:gd name="adj1" fmla="val -16037"/>
            <a:gd name="adj2" fmla="val -35726"/>
          </a:avLst>
        </a:prstGeom>
        <a:solidFill>
          <a:srgbClr val="FFFF99"/>
        </a:solidFill>
        <a:ln w="9525">
          <a:solidFill>
            <a:srgbClr val="000000"/>
          </a:solidFill>
          <a:miter lim="800000"/>
        </a:ln>
      </xdr:spPr>
      <xdr:txBody>
        <a:bodyPr vertOverflow="clip" wrap="square" lIns="27432" tIns="18288" rIns="0" bIns="0" anchor="t"/>
        <a:lstStyle/>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○雇用人数：Ｒ４年度は計７名（将来的には１５名を予定）</a:t>
          </a:r>
          <a:endParaRPr lang="en-US" altLang="ja-JP" sz="9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○指導員：Ｒ４年度は３名（将来的には必要に応じて指導員を</a:t>
          </a:r>
          <a:r>
            <a:rPr lang="ja-JP" altLang="en-US" sz="900" b="1" i="0" u="none" strike="noStrike" baseline="0">
              <a:solidFill>
                <a:sysClr val="windowText" lastClr="000000"/>
              </a:solidFill>
              <a:latin typeface="ＭＳ Ｐゴシック" panose="020B0600070205080204" charset="-128"/>
              <a:ea typeface="ＭＳ Ｐゴシック" panose="020B0600070205080204" charset="-128"/>
            </a:rPr>
            <a:t>増員</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予定）</a:t>
          </a:r>
          <a:endParaRPr lang="en-US" altLang="ja-JP" sz="9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defRPr sz="1000"/>
          </a:pPr>
          <a:r>
            <a:rPr lang="ja-JP" altLang="en-US" sz="900" b="0" i="0" u="none" strike="noStrike" baseline="0">
              <a:solidFill>
                <a:schemeClr val="tx1"/>
              </a:solidFill>
              <a:latin typeface="ＭＳ Ｐゴシック" panose="020B0600070205080204" charset="-128"/>
              <a:ea typeface="ＭＳ Ｐゴシック" panose="020B0600070205080204" charset="-128"/>
            </a:rPr>
            <a:t>○福祉部ハートフルオフィス</a:t>
          </a:r>
          <a:endParaRPr lang="en-US" altLang="ja-JP" sz="900" b="0" i="0" u="none" strike="noStrike" baseline="0">
            <a:solidFill>
              <a:schemeClr val="tx1"/>
            </a:solidFill>
            <a:latin typeface="ＭＳ Ｐゴシック" panose="020B0600070205080204" charset="-128"/>
            <a:ea typeface="ＭＳ Ｐゴシック" panose="020B0600070205080204" charset="-128"/>
          </a:endParaRPr>
        </a:p>
        <a:p>
          <a:pPr algn="l" rtl="0">
            <a:defRPr sz="1000"/>
          </a:pPr>
          <a:r>
            <a:rPr lang="ja-JP" altLang="en-US" sz="900" b="0" i="0" u="none" strike="noStrike" baseline="0">
              <a:solidFill>
                <a:schemeClr val="tx1"/>
              </a:solidFill>
              <a:latin typeface="ＭＳ Ｐゴシック" panose="020B0600070205080204" charset="-128"/>
              <a:ea typeface="ＭＳ Ｐゴシック" panose="020B0600070205080204" charset="-128"/>
            </a:rPr>
            <a:t>　・Ｒ４は３７名を予定（指導員７名）</a:t>
          </a:r>
          <a:endParaRPr lang="en-US" altLang="ja-JP" sz="900" b="0" i="0" u="none" strike="noStrike" baseline="0">
            <a:solidFill>
              <a:schemeClr val="tx1"/>
            </a:solidFill>
            <a:latin typeface="ＭＳ Ｐゴシック" panose="020B0600070205080204" charset="-128"/>
            <a:ea typeface="ＭＳ Ｐゴシック" panose="020B0600070205080204" charset="-128"/>
          </a:endParaRPr>
        </a:p>
        <a:p>
          <a:pPr algn="l" rtl="0">
            <a:defRPr sz="1000"/>
          </a:pPr>
          <a:r>
            <a:rPr lang="ja-JP" altLang="en-US" sz="900" b="0" i="0" u="none" strike="noStrike" baseline="0">
              <a:solidFill>
                <a:schemeClr val="tx1"/>
              </a:solidFill>
              <a:latin typeface="ＭＳ Ｐゴシック" panose="020B0600070205080204" charset="-128"/>
              <a:ea typeface="ＭＳ Ｐゴシック" panose="020B0600070205080204" charset="-128"/>
            </a:rPr>
            <a:t>　・対象者は「知的障がいのある者（府内居住者）」、雇用期間は約３年（２年７か月）</a:t>
          </a:r>
          <a:endParaRPr lang="ja-JP" altLang="en-US">
            <a:solidFill>
              <a:schemeClr val="tx1"/>
            </a:solidFill>
          </a:endParaRPr>
        </a:p>
      </xdr:txBody>
    </xdr:sp>
    <xdr:clientData/>
  </xdr:twoCellAnchor>
  <xdr:twoCellAnchor>
    <xdr:from>
      <xdr:col>2</xdr:col>
      <xdr:colOff>0</xdr:colOff>
      <xdr:row>206</xdr:row>
      <xdr:rowOff>218516</xdr:rowOff>
    </xdr:from>
    <xdr:to>
      <xdr:col>2</xdr:col>
      <xdr:colOff>0</xdr:colOff>
      <xdr:row>206</xdr:row>
      <xdr:rowOff>218516</xdr:rowOff>
    </xdr:to>
    <xdr:sp macro="" textlink="">
      <xdr:nvSpPr>
        <xdr:cNvPr id="57" name="AutoShape 259">
          <a:extLst>
            <a:ext uri="{FF2B5EF4-FFF2-40B4-BE49-F238E27FC236}">
              <a16:creationId xmlns:a16="http://schemas.microsoft.com/office/drawing/2014/main" id="{00000000-0008-0000-0400-000039000000}"/>
            </a:ext>
          </a:extLst>
        </xdr:cNvPr>
        <xdr:cNvSpPr>
          <a:spLocks noChangeArrowheads="1"/>
        </xdr:cNvSpPr>
      </xdr:nvSpPr>
      <xdr:spPr>
        <a:xfrm>
          <a:off x="2752725" y="45767066"/>
          <a:ext cx="0" cy="0"/>
        </a:xfrm>
        <a:prstGeom prst="wedgeRectCallout">
          <a:avLst>
            <a:gd name="adj1" fmla="val 20296"/>
            <a:gd name="adj2" fmla="val -83333"/>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専門学科・各学科の専門性を活かした設備導入</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芸能文化科</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1</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校、音楽</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1</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、総合学科</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10〕</a:t>
          </a:r>
        </a:p>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特色づくりを積極的に推進する学校を集中的に支援</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１０校程度</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p>
      </xdr:txBody>
    </xdr:sp>
    <xdr:clientData/>
  </xdr:twoCellAnchor>
  <xdr:twoCellAnchor>
    <xdr:from>
      <xdr:col>2</xdr:col>
      <xdr:colOff>0</xdr:colOff>
      <xdr:row>206</xdr:row>
      <xdr:rowOff>218516</xdr:rowOff>
    </xdr:from>
    <xdr:to>
      <xdr:col>2</xdr:col>
      <xdr:colOff>0</xdr:colOff>
      <xdr:row>206</xdr:row>
      <xdr:rowOff>218516</xdr:rowOff>
    </xdr:to>
    <xdr:sp macro="" textlink="">
      <xdr:nvSpPr>
        <xdr:cNvPr id="58" name="AutoShape 259">
          <a:extLst>
            <a:ext uri="{FF2B5EF4-FFF2-40B4-BE49-F238E27FC236}">
              <a16:creationId xmlns:a16="http://schemas.microsoft.com/office/drawing/2014/main" id="{00000000-0008-0000-0400-00003A000000}"/>
            </a:ext>
          </a:extLst>
        </xdr:cNvPr>
        <xdr:cNvSpPr>
          <a:spLocks noChangeArrowheads="1"/>
        </xdr:cNvSpPr>
      </xdr:nvSpPr>
      <xdr:spPr>
        <a:xfrm>
          <a:off x="2752725" y="45767066"/>
          <a:ext cx="0" cy="0"/>
        </a:xfrm>
        <a:prstGeom prst="wedgeRectCallout">
          <a:avLst>
            <a:gd name="adj1" fmla="val 20296"/>
            <a:gd name="adj2" fmla="val -83333"/>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専門学科・各学科の専門性を活かした設備導入</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芸能文化科</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1</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校、音楽</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1</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、総合学科</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10〕</a:t>
          </a:r>
        </a:p>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特色づくりを積極的に推進する学校を集中的に支援</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１０校程度</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p>
      </xdr:txBody>
    </xdr:sp>
    <xdr:clientData/>
  </xdr:twoCellAnchor>
  <xdr:twoCellAnchor>
    <xdr:from>
      <xdr:col>2</xdr:col>
      <xdr:colOff>0</xdr:colOff>
      <xdr:row>206</xdr:row>
      <xdr:rowOff>218516</xdr:rowOff>
    </xdr:from>
    <xdr:to>
      <xdr:col>2</xdr:col>
      <xdr:colOff>0</xdr:colOff>
      <xdr:row>206</xdr:row>
      <xdr:rowOff>218516</xdr:rowOff>
    </xdr:to>
    <xdr:sp macro="" textlink="">
      <xdr:nvSpPr>
        <xdr:cNvPr id="59" name="AutoShape 259">
          <a:extLst>
            <a:ext uri="{FF2B5EF4-FFF2-40B4-BE49-F238E27FC236}">
              <a16:creationId xmlns:a16="http://schemas.microsoft.com/office/drawing/2014/main" id="{00000000-0008-0000-0400-00003B000000}"/>
            </a:ext>
          </a:extLst>
        </xdr:cNvPr>
        <xdr:cNvSpPr>
          <a:spLocks noChangeArrowheads="1"/>
        </xdr:cNvSpPr>
      </xdr:nvSpPr>
      <xdr:spPr>
        <a:xfrm>
          <a:off x="2752725" y="45767066"/>
          <a:ext cx="0" cy="0"/>
        </a:xfrm>
        <a:prstGeom prst="wedgeRectCallout">
          <a:avLst>
            <a:gd name="adj1" fmla="val 20296"/>
            <a:gd name="adj2" fmla="val -83333"/>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専門学科・各学科の専門性を活かした設備導入</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芸能文化科</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1</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校、音楽</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1</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、総合学科</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10〕</a:t>
          </a:r>
        </a:p>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特色づくりを積極的に推進する学校を集中的に支援</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１０校程度</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p>
      </xdr:txBody>
    </xdr:sp>
    <xdr:clientData/>
  </xdr:twoCellAnchor>
  <xdr:twoCellAnchor>
    <xdr:from>
      <xdr:col>2</xdr:col>
      <xdr:colOff>0</xdr:colOff>
      <xdr:row>206</xdr:row>
      <xdr:rowOff>218516</xdr:rowOff>
    </xdr:from>
    <xdr:to>
      <xdr:col>2</xdr:col>
      <xdr:colOff>0</xdr:colOff>
      <xdr:row>206</xdr:row>
      <xdr:rowOff>218516</xdr:rowOff>
    </xdr:to>
    <xdr:sp macro="" textlink="">
      <xdr:nvSpPr>
        <xdr:cNvPr id="60" name="AutoShape 259">
          <a:extLst>
            <a:ext uri="{FF2B5EF4-FFF2-40B4-BE49-F238E27FC236}">
              <a16:creationId xmlns:a16="http://schemas.microsoft.com/office/drawing/2014/main" id="{00000000-0008-0000-0400-00003C000000}"/>
            </a:ext>
          </a:extLst>
        </xdr:cNvPr>
        <xdr:cNvSpPr>
          <a:spLocks noChangeArrowheads="1"/>
        </xdr:cNvSpPr>
      </xdr:nvSpPr>
      <xdr:spPr>
        <a:xfrm>
          <a:off x="2752725" y="45767066"/>
          <a:ext cx="0" cy="0"/>
        </a:xfrm>
        <a:prstGeom prst="wedgeRectCallout">
          <a:avLst>
            <a:gd name="adj1" fmla="val 20296"/>
            <a:gd name="adj2" fmla="val -83333"/>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専門学科・各学科の専門性を活かした設備導入</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芸能文化科</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1</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校、音楽</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1</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、総合学科</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10〕</a:t>
          </a:r>
        </a:p>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特色づくりを積極的に推進する学校を集中的に支援</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１０校程度</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p>
      </xdr:txBody>
    </xdr:sp>
    <xdr:clientData/>
  </xdr:twoCellAnchor>
  <xdr:twoCellAnchor>
    <xdr:from>
      <xdr:col>2</xdr:col>
      <xdr:colOff>0</xdr:colOff>
      <xdr:row>206</xdr:row>
      <xdr:rowOff>218516</xdr:rowOff>
    </xdr:from>
    <xdr:to>
      <xdr:col>2</xdr:col>
      <xdr:colOff>0</xdr:colOff>
      <xdr:row>206</xdr:row>
      <xdr:rowOff>218516</xdr:rowOff>
    </xdr:to>
    <xdr:sp macro="" textlink="">
      <xdr:nvSpPr>
        <xdr:cNvPr id="61" name="AutoShape 259">
          <a:extLst>
            <a:ext uri="{FF2B5EF4-FFF2-40B4-BE49-F238E27FC236}">
              <a16:creationId xmlns:a16="http://schemas.microsoft.com/office/drawing/2014/main" id="{00000000-0008-0000-0400-00003D000000}"/>
            </a:ext>
          </a:extLst>
        </xdr:cNvPr>
        <xdr:cNvSpPr>
          <a:spLocks noChangeArrowheads="1"/>
        </xdr:cNvSpPr>
      </xdr:nvSpPr>
      <xdr:spPr>
        <a:xfrm>
          <a:off x="2752725" y="45767066"/>
          <a:ext cx="0" cy="0"/>
        </a:xfrm>
        <a:prstGeom prst="wedgeRectCallout">
          <a:avLst>
            <a:gd name="adj1" fmla="val 20296"/>
            <a:gd name="adj2" fmla="val -83333"/>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専門学科・各学科の専門性を活かした設備導入</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芸能文化科</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1</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校、音楽</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1</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、総合学科</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10〕</a:t>
          </a:r>
        </a:p>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特色づくりを積極的に推進する学校を集中的に支援</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１０校程度</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p>
      </xdr:txBody>
    </xdr:sp>
    <xdr:clientData/>
  </xdr:twoCellAnchor>
  <xdr:twoCellAnchor>
    <xdr:from>
      <xdr:col>5</xdr:col>
      <xdr:colOff>266700</xdr:colOff>
      <xdr:row>674</xdr:row>
      <xdr:rowOff>0</xdr:rowOff>
    </xdr:from>
    <xdr:to>
      <xdr:col>5</xdr:col>
      <xdr:colOff>5182235</xdr:colOff>
      <xdr:row>679</xdr:row>
      <xdr:rowOff>132080</xdr:rowOff>
    </xdr:to>
    <xdr:sp macro="" textlink="">
      <xdr:nvSpPr>
        <xdr:cNvPr id="62" name="AutoShape 214">
          <a:extLst>
            <a:ext uri="{FF2B5EF4-FFF2-40B4-BE49-F238E27FC236}">
              <a16:creationId xmlns:a16="http://schemas.microsoft.com/office/drawing/2014/main" id="{00000000-0008-0000-0400-00003E000000}"/>
            </a:ext>
          </a:extLst>
        </xdr:cNvPr>
        <xdr:cNvSpPr>
          <a:spLocks noChangeArrowheads="1"/>
        </xdr:cNvSpPr>
      </xdr:nvSpPr>
      <xdr:spPr>
        <a:xfrm>
          <a:off x="4438650" y="146951700"/>
          <a:ext cx="4915535" cy="1275080"/>
        </a:xfrm>
        <a:prstGeom prst="wedgeRectCallout">
          <a:avLst>
            <a:gd name="adj1" fmla="val -10930"/>
            <a:gd name="adj2" fmla="val -43015"/>
          </a:avLst>
        </a:prstGeom>
        <a:solidFill>
          <a:srgbClr val="FFFF99"/>
        </a:solidFill>
        <a:ln w="9525">
          <a:solidFill>
            <a:srgbClr val="000000"/>
          </a:solidFill>
          <a:miter lim="800000"/>
        </a:ln>
      </xdr:spPr>
      <xdr:txBody>
        <a:bodyPr vertOverflow="clip" wrap="square" lIns="27432" tIns="18288" rIns="0" bIns="0" anchor="t"/>
        <a:lstStyle/>
        <a:p>
          <a:pPr marL="0" marR="0" lvl="0" indent="0" algn="l" defTabSz="914400" rtl="0" eaLnBrk="1" fontAlgn="auto" latinLnBrk="0" hangingPunct="1">
            <a:lnSpc>
              <a:spcPts val="1100"/>
            </a:lnSpc>
            <a:spcBef>
              <a:spcPts val="0"/>
            </a:spcBef>
            <a:spcAft>
              <a:spcPts val="0"/>
            </a:spcAft>
            <a:buClrTx/>
            <a:buSzTx/>
            <a:buFontTx/>
            <a:buNone/>
            <a:defRPr sz="1000"/>
          </a:pP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5</xdr:col>
      <xdr:colOff>2148387</xdr:colOff>
      <xdr:row>182</xdr:row>
      <xdr:rowOff>132670</xdr:rowOff>
    </xdr:from>
    <xdr:to>
      <xdr:col>5</xdr:col>
      <xdr:colOff>5113202</xdr:colOff>
      <xdr:row>183</xdr:row>
      <xdr:rowOff>119062</xdr:rowOff>
    </xdr:to>
    <xdr:sp macro="" textlink="">
      <xdr:nvSpPr>
        <xdr:cNvPr id="63" name="AutoShape 241">
          <a:extLst>
            <a:ext uri="{FF2B5EF4-FFF2-40B4-BE49-F238E27FC236}">
              <a16:creationId xmlns:a16="http://schemas.microsoft.com/office/drawing/2014/main" id="{00000000-0008-0000-0400-00003F000000}"/>
            </a:ext>
          </a:extLst>
        </xdr:cNvPr>
        <xdr:cNvSpPr>
          <a:spLocks noChangeArrowheads="1"/>
        </xdr:cNvSpPr>
      </xdr:nvSpPr>
      <xdr:spPr>
        <a:xfrm>
          <a:off x="6320337" y="40794895"/>
          <a:ext cx="2964815" cy="214992"/>
        </a:xfrm>
        <a:prstGeom prst="wedgeRectCallout">
          <a:avLst>
            <a:gd name="adj1" fmla="val 8900"/>
            <a:gd name="adj2" fmla="val 33833"/>
          </a:avLst>
        </a:prstGeom>
        <a:solidFill>
          <a:srgbClr val="FFFF99"/>
        </a:solidFill>
        <a:ln w="9525">
          <a:solidFill>
            <a:srgbClr val="000000"/>
          </a:solidFill>
          <a:miter lim="800000"/>
        </a:ln>
      </xdr:spPr>
      <xdr:txBody>
        <a:bodyPr vertOverflow="clip" wrap="square" lIns="27432" tIns="18288" rIns="0" bIns="0" anchor="t" upright="1"/>
        <a:lstStyle>
          <a:defPPr>
            <a:defRPr lang="ja-JP"/>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西成高校においてモデル実施</a:t>
          </a:r>
          <a:endParaRPr lang="en-US" altLang="ja-JP" sz="900" b="0" i="0" u="none" strike="noStrike" baseline="0">
            <a:solidFill>
              <a:sysClr val="windowText" lastClr="000000"/>
            </a:solidFill>
            <a:latin typeface="ＭＳ Ｐゴシック" panose="020B0600070205080204" charset="-128"/>
            <a:ea typeface="ＭＳ Ｐゴシック" panose="020B0600070205080204" charset="-128"/>
          </a:endParaRPr>
        </a:p>
      </xdr:txBody>
    </xdr:sp>
    <xdr:clientData/>
  </xdr:twoCellAnchor>
  <xdr:twoCellAnchor>
    <xdr:from>
      <xdr:col>3</xdr:col>
      <xdr:colOff>512989</xdr:colOff>
      <xdr:row>237</xdr:row>
      <xdr:rowOff>56697</xdr:rowOff>
    </xdr:from>
    <xdr:to>
      <xdr:col>5</xdr:col>
      <xdr:colOff>4410528</xdr:colOff>
      <xdr:row>240</xdr:row>
      <xdr:rowOff>0</xdr:rowOff>
    </xdr:to>
    <xdr:sp macro="" textlink="">
      <xdr:nvSpPr>
        <xdr:cNvPr id="64" name="AutoShape 190">
          <a:extLst>
            <a:ext uri="{FF2B5EF4-FFF2-40B4-BE49-F238E27FC236}">
              <a16:creationId xmlns:a16="http://schemas.microsoft.com/office/drawing/2014/main" id="{00000000-0008-0000-0400-000040000000}"/>
            </a:ext>
          </a:extLst>
        </xdr:cNvPr>
        <xdr:cNvSpPr>
          <a:spLocks noChangeArrowheads="1"/>
        </xdr:cNvSpPr>
      </xdr:nvSpPr>
      <xdr:spPr>
        <a:xfrm>
          <a:off x="3360964" y="52463247"/>
          <a:ext cx="5221514" cy="629103"/>
        </a:xfrm>
        <a:prstGeom prst="wedgeRectCallout">
          <a:avLst>
            <a:gd name="adj1" fmla="val 34493"/>
            <a:gd name="adj2" fmla="val -5283"/>
          </a:avLst>
        </a:prstGeom>
        <a:solidFill>
          <a:srgbClr val="FFFF99"/>
        </a:solidFill>
        <a:ln w="9525">
          <a:solidFill>
            <a:srgbClr val="000000"/>
          </a:solidFill>
          <a:miter lim="800000"/>
        </a:ln>
      </xdr:spPr>
      <xdr:txBody>
        <a:bodyPr vertOverflow="clip" wrap="square" lIns="27432" tIns="18288" rIns="0" bIns="0" anchor="ctr" upright="1"/>
        <a:lstStyle>
          <a:defPPr>
            <a:defRPr lang="ja-JP"/>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marL="0" marR="0" lvl="0" indent="0" algn="l" defTabSz="914400" rtl="0" eaLnBrk="1" fontAlgn="auto" latinLnBrk="0" hangingPunct="1">
            <a:lnSpc>
              <a:spcPts val="1100"/>
            </a:lnSpc>
            <a:spcBef>
              <a:spcPts val="0"/>
            </a:spcBef>
            <a:spcAft>
              <a:spcPts val="0"/>
            </a:spcAft>
            <a:buClrTx/>
            <a:buSzTx/>
            <a:buFontTx/>
            <a:buNone/>
            <a:defRPr sz="1000"/>
          </a:pPr>
          <a:r>
            <a:rPr lang="en-US" altLang="ja-JP" sz="900" b="0" i="0" baseline="0">
              <a:solidFill>
                <a:sysClr val="windowText" lastClr="000000"/>
              </a:solidFill>
              <a:effectLst/>
              <a:latin typeface="+mn-ea"/>
              <a:ea typeface="+mn-ea"/>
              <a:cs typeface="+mn-cs"/>
            </a:rPr>
            <a:t> </a:t>
          </a:r>
          <a:r>
            <a:rPr lang="ja-JP" altLang="en-US" sz="900" b="0" i="0" baseline="0">
              <a:solidFill>
                <a:sysClr val="windowText" lastClr="000000"/>
              </a:solidFill>
              <a:effectLst/>
              <a:latin typeface="+mn-ea"/>
              <a:ea typeface="+mn-ea"/>
              <a:cs typeface="+mn-cs"/>
            </a:rPr>
            <a:t>（</a:t>
          </a:r>
          <a:r>
            <a:rPr lang="ja-JP" altLang="ja-JP" sz="900" b="0" i="0" baseline="0">
              <a:solidFill>
                <a:sysClr val="windowText" lastClr="000000"/>
              </a:solidFill>
              <a:effectLst/>
              <a:latin typeface="+mn-ea"/>
              <a:ea typeface="+mn-ea"/>
              <a:cs typeface="+mn-cs"/>
            </a:rPr>
            <a:t>Ｒ</a:t>
          </a:r>
          <a:r>
            <a:rPr lang="ja-JP" altLang="en-US" sz="900" b="0" i="0" baseline="0">
              <a:solidFill>
                <a:sysClr val="windowText" lastClr="000000"/>
              </a:solidFill>
              <a:effectLst/>
              <a:latin typeface="+mn-ea"/>
              <a:ea typeface="+mn-ea"/>
              <a:cs typeface="+mn-cs"/>
            </a:rPr>
            <a:t>２</a:t>
          </a:r>
          <a:r>
            <a:rPr lang="ja-JP" altLang="ja-JP" sz="900" b="0" i="0" baseline="0">
              <a:solidFill>
                <a:sysClr val="windowText" lastClr="000000"/>
              </a:solidFill>
              <a:effectLst/>
              <a:latin typeface="+mn-ea"/>
              <a:ea typeface="+mn-ea"/>
              <a:cs typeface="+mn-cs"/>
            </a:rPr>
            <a:t>年度</a:t>
          </a:r>
          <a:r>
            <a:rPr lang="ja-JP" altLang="en-US" sz="900" b="0" i="0" baseline="0">
              <a:solidFill>
                <a:sysClr val="windowText" lastClr="000000"/>
              </a:solidFill>
              <a:effectLst/>
              <a:latin typeface="+mn-ea"/>
              <a:ea typeface="+mn-ea"/>
              <a:cs typeface="+mn-cs"/>
            </a:rPr>
            <a:t>）</a:t>
          </a:r>
          <a:r>
            <a:rPr kumimoji="0" lang="ja-JP" altLang="en-US" sz="900" b="0" i="0" u="none" strike="noStrike" kern="0" cap="none" spc="0" normalizeH="0" baseline="0" noProof="0">
              <a:ln>
                <a:noFill/>
              </a:ln>
              <a:solidFill>
                <a:sysClr val="windowText" lastClr="000000"/>
              </a:solidFill>
              <a:effectLst/>
              <a:uLnTx/>
              <a:uFillTx/>
              <a:latin typeface="+mn-ea"/>
              <a:ea typeface="+mn-ea"/>
            </a:rPr>
            <a:t>２０校１７７人（支援学校１６校１７３人、高等学校４校４人）、校内対応看護師４３人</a:t>
          </a:r>
          <a:endParaRPr kumimoji="0" lang="en-US" altLang="ja-JP" sz="900" b="0" i="0" u="none" strike="noStrike" kern="0" cap="none" spc="0" normalizeH="0" baseline="0" noProof="0">
            <a:ln>
              <a:noFill/>
            </a:ln>
            <a:solidFill>
              <a:sysClr val="windowText" lastClr="000000"/>
            </a:solidFill>
            <a:effectLst/>
            <a:uLnTx/>
            <a:uFillTx/>
            <a:latin typeface="+mn-ea"/>
            <a:ea typeface="+mn-ea"/>
          </a:endParaRPr>
        </a:p>
        <a:p>
          <a:pPr marL="0" marR="0" lvl="0" indent="0" algn="l" defTabSz="914400" rtl="0" eaLnBrk="1" fontAlgn="auto" latinLnBrk="0" hangingPunct="1">
            <a:lnSpc>
              <a:spcPts val="1100"/>
            </a:lnSpc>
            <a:spcBef>
              <a:spcPts val="0"/>
            </a:spcBef>
            <a:spcAft>
              <a:spcPts val="0"/>
            </a:spcAft>
            <a:buClrTx/>
            <a:buSzTx/>
            <a:buFontTx/>
            <a:buNone/>
            <a:defRPr sz="1000"/>
          </a:pPr>
          <a:r>
            <a:rPr kumimoji="0" lang="ja-JP" altLang="en-US" sz="900" b="0" i="0" u="none" strike="noStrike" kern="0" cap="none" spc="0" normalizeH="0" baseline="0" noProof="0">
              <a:ln>
                <a:noFill/>
              </a:ln>
              <a:solidFill>
                <a:sysClr val="windowText" lastClr="000000"/>
              </a:solidFill>
              <a:effectLst/>
              <a:uLnTx/>
              <a:uFillTx/>
              <a:latin typeface="+mn-ea"/>
              <a:ea typeface="+mn-ea"/>
            </a:rPr>
            <a:t> （</a:t>
          </a:r>
          <a:r>
            <a:rPr kumimoji="0" lang="en-US" altLang="ja-JP" sz="900" b="0" i="0" u="none" strike="noStrike" kern="0" cap="none" spc="0" normalizeH="0" baseline="0" noProof="0">
              <a:ln>
                <a:noFill/>
              </a:ln>
              <a:solidFill>
                <a:sysClr val="windowText" lastClr="000000"/>
              </a:solidFill>
              <a:effectLst/>
              <a:uLnTx/>
              <a:uFillTx/>
              <a:latin typeface="+mn-ea"/>
              <a:ea typeface="+mn-ea"/>
            </a:rPr>
            <a:t>R</a:t>
          </a:r>
          <a:r>
            <a:rPr kumimoji="0" lang="ja-JP" altLang="en-US" sz="900" b="0" i="0" u="none" strike="noStrike" kern="0" cap="none" spc="0" normalizeH="0" baseline="0" noProof="0">
              <a:ln>
                <a:noFill/>
              </a:ln>
              <a:solidFill>
                <a:sysClr val="windowText" lastClr="000000"/>
              </a:solidFill>
              <a:effectLst/>
              <a:uLnTx/>
              <a:uFillTx/>
              <a:latin typeface="+mn-ea"/>
              <a:ea typeface="+mn-ea"/>
            </a:rPr>
            <a:t>３年度）１８校１８４人（支援学校１５校１８０人、高等学校３校４人）、校内対応看護師５６人</a:t>
          </a:r>
          <a:endParaRPr kumimoji="0" lang="en-US" altLang="ja-JP" sz="900" b="0" i="0" u="none" strike="noStrike" kern="0" cap="none" spc="0" normalizeH="0" baseline="0" noProof="0">
            <a:ln>
              <a:noFill/>
            </a:ln>
            <a:solidFill>
              <a:sysClr val="windowText" lastClr="000000"/>
            </a:solidFill>
            <a:effectLst/>
            <a:uLnTx/>
            <a:uFillTx/>
            <a:latin typeface="+mn-ea"/>
            <a:ea typeface="+mn-ea"/>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lang="en-US" altLang="ja-JP" sz="900" b="0" i="0" baseline="0">
              <a:effectLst/>
              <a:latin typeface="+mn-lt"/>
              <a:ea typeface="+mn-ea"/>
              <a:cs typeface="+mn-cs"/>
            </a:rPr>
            <a:t> </a:t>
          </a:r>
          <a:r>
            <a:rPr lang="ja-JP" altLang="ja-JP" sz="900" b="0" i="0" baseline="0">
              <a:effectLst/>
              <a:latin typeface="+mn-lt"/>
              <a:ea typeface="+mn-ea"/>
              <a:cs typeface="+mn-cs"/>
            </a:rPr>
            <a:t>（</a:t>
          </a:r>
          <a:r>
            <a:rPr lang="ja-JP" altLang="en-US" sz="900" b="0" i="0" baseline="0">
              <a:effectLst/>
              <a:latin typeface="+mn-lt"/>
              <a:ea typeface="+mn-ea"/>
              <a:cs typeface="+mn-cs"/>
            </a:rPr>
            <a:t>Ｒ４</a:t>
          </a:r>
          <a:r>
            <a:rPr lang="ja-JP" altLang="ja-JP" sz="900" b="0" i="0" baseline="0">
              <a:effectLst/>
              <a:latin typeface="+mn-lt"/>
              <a:ea typeface="+mn-ea"/>
              <a:cs typeface="+mn-cs"/>
            </a:rPr>
            <a:t>年度）</a:t>
          </a:r>
          <a:r>
            <a:rPr lang="ja-JP" altLang="en-US" sz="900" b="0" i="0" baseline="0">
              <a:effectLst/>
              <a:latin typeface="+mn-lt"/>
              <a:ea typeface="+mn-ea"/>
              <a:cs typeface="+mn-cs"/>
            </a:rPr>
            <a:t>２１</a:t>
          </a:r>
          <a:r>
            <a:rPr lang="ja-JP" altLang="ja-JP" sz="900" b="0" i="0" baseline="0">
              <a:effectLst/>
              <a:latin typeface="+mn-lt"/>
              <a:ea typeface="+mn-ea"/>
              <a:cs typeface="+mn-cs"/>
            </a:rPr>
            <a:t>校１</a:t>
          </a:r>
          <a:r>
            <a:rPr lang="ja-JP" altLang="en-US" sz="900" b="0" i="0" baseline="0">
              <a:effectLst/>
              <a:latin typeface="+mn-lt"/>
              <a:ea typeface="+mn-ea"/>
              <a:cs typeface="+mn-cs"/>
            </a:rPr>
            <a:t>３５</a:t>
          </a:r>
          <a:r>
            <a:rPr lang="ja-JP" altLang="ja-JP" sz="900" b="0" i="0" baseline="0">
              <a:effectLst/>
              <a:latin typeface="+mn-lt"/>
              <a:ea typeface="+mn-ea"/>
              <a:cs typeface="+mn-cs"/>
            </a:rPr>
            <a:t>人（支援学校１</a:t>
          </a:r>
          <a:r>
            <a:rPr lang="ja-JP" altLang="en-US" sz="900" b="0" i="0" baseline="0">
              <a:effectLst/>
              <a:latin typeface="+mn-lt"/>
              <a:ea typeface="+mn-ea"/>
              <a:cs typeface="+mn-cs"/>
            </a:rPr>
            <a:t>８</a:t>
          </a:r>
          <a:r>
            <a:rPr lang="ja-JP" altLang="ja-JP" sz="900" b="0" i="0" baseline="0">
              <a:effectLst/>
              <a:latin typeface="+mn-lt"/>
              <a:ea typeface="+mn-ea"/>
              <a:cs typeface="+mn-cs"/>
            </a:rPr>
            <a:t>校１</a:t>
          </a:r>
          <a:r>
            <a:rPr lang="ja-JP" altLang="en-US" sz="900" b="0" i="0" baseline="0">
              <a:effectLst/>
              <a:latin typeface="+mn-lt"/>
              <a:ea typeface="+mn-ea"/>
              <a:cs typeface="+mn-cs"/>
            </a:rPr>
            <a:t>３１</a:t>
          </a:r>
          <a:r>
            <a:rPr lang="ja-JP" altLang="ja-JP" sz="900" b="0" i="0" baseline="0">
              <a:effectLst/>
              <a:latin typeface="+mn-lt"/>
              <a:ea typeface="+mn-ea"/>
              <a:cs typeface="+mn-cs"/>
            </a:rPr>
            <a:t>人、高等学校</a:t>
          </a:r>
          <a:r>
            <a:rPr lang="ja-JP" altLang="en-US" sz="900" b="0" i="0" baseline="0">
              <a:effectLst/>
              <a:latin typeface="+mn-lt"/>
              <a:ea typeface="+mn-ea"/>
              <a:cs typeface="+mn-cs"/>
            </a:rPr>
            <a:t>３</a:t>
          </a:r>
          <a:r>
            <a:rPr lang="ja-JP" altLang="ja-JP" sz="900" b="0" i="0" baseline="0">
              <a:effectLst/>
              <a:latin typeface="+mn-lt"/>
              <a:ea typeface="+mn-ea"/>
              <a:cs typeface="+mn-cs"/>
            </a:rPr>
            <a:t>校４人）、校内対応看護師</a:t>
          </a:r>
          <a:r>
            <a:rPr lang="ja-JP" altLang="en-US" sz="900" b="0" i="0" baseline="0">
              <a:effectLst/>
              <a:latin typeface="+mn-lt"/>
              <a:ea typeface="+mn-ea"/>
              <a:cs typeface="+mn-cs"/>
            </a:rPr>
            <a:t>７７</a:t>
          </a:r>
          <a:r>
            <a:rPr lang="ja-JP" altLang="ja-JP" sz="900" b="0" i="0" baseline="0">
              <a:effectLst/>
              <a:latin typeface="+mn-lt"/>
              <a:ea typeface="+mn-ea"/>
              <a:cs typeface="+mn-cs"/>
            </a:rPr>
            <a:t>人</a:t>
          </a:r>
          <a:endParaRPr lang="ja-JP" altLang="ja-JP" sz="900">
            <a:effectLst/>
          </a:endParaRPr>
        </a:p>
      </xdr:txBody>
    </xdr:sp>
    <xdr:clientData/>
  </xdr:twoCellAnchor>
  <xdr:twoCellAnchor>
    <xdr:from>
      <xdr:col>5</xdr:col>
      <xdr:colOff>1876425</xdr:colOff>
      <xdr:row>282</xdr:row>
      <xdr:rowOff>151765</xdr:rowOff>
    </xdr:from>
    <xdr:to>
      <xdr:col>5</xdr:col>
      <xdr:colOff>3546101</xdr:colOff>
      <xdr:row>284</xdr:row>
      <xdr:rowOff>157928</xdr:rowOff>
    </xdr:to>
    <xdr:sp macro="" textlink="">
      <xdr:nvSpPr>
        <xdr:cNvPr id="65" name="四角形吹き出し 64">
          <a:extLst>
            <a:ext uri="{FF2B5EF4-FFF2-40B4-BE49-F238E27FC236}">
              <a16:creationId xmlns:a16="http://schemas.microsoft.com/office/drawing/2014/main" id="{00000000-0008-0000-0400-000041000000}"/>
            </a:ext>
          </a:extLst>
        </xdr:cNvPr>
        <xdr:cNvSpPr/>
      </xdr:nvSpPr>
      <xdr:spPr>
        <a:xfrm>
          <a:off x="6048375" y="62159515"/>
          <a:ext cx="1669676" cy="463363"/>
        </a:xfrm>
        <a:prstGeom prst="wedgeRectCallout">
          <a:avLst>
            <a:gd name="adj1" fmla="val -9414"/>
            <a:gd name="adj2" fmla="val -19821"/>
          </a:avLst>
        </a:prstGeom>
        <a:solidFill>
          <a:srgbClr val="FFFF99"/>
        </a:solidFill>
        <a:ln w="9525" cap="flat" cmpd="sng" algn="ctr">
          <a:solidFill>
            <a:srgbClr val="000000"/>
          </a:solidFill>
          <a:prstDash val="solid"/>
          <a:round/>
          <a:headEnd type="none" w="med" len="med"/>
          <a:tailEnd type="none" w="med" len="med"/>
        </a:ln>
        <a:effectLst/>
      </xdr:spPr>
      <xdr:txBody>
        <a:bodyPr vertOverflow="clip" horzOverflow="clip" wrap="square" lIns="27432" tIns="18288" rIns="0" bIns="0" rtlCol="0" anchor="t"/>
        <a:lstStyle>
          <a:defPPr>
            <a:defRPr lang="ja-JP"/>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r>
            <a:rPr kumimoji="1" lang="ja-JP" altLang="en-US" sz="1100">
              <a:solidFill>
                <a:sysClr val="windowText" lastClr="000000"/>
              </a:solidFill>
            </a:rPr>
            <a:t>・思斉支援学校</a:t>
          </a:r>
          <a:endParaRPr kumimoji="1" lang="en-US" altLang="ja-JP" sz="1100">
            <a:solidFill>
              <a:sysClr val="windowText" lastClr="000000"/>
            </a:solidFill>
          </a:endParaRPr>
        </a:p>
        <a:p>
          <a:pPr algn="l"/>
          <a:r>
            <a:rPr kumimoji="1" lang="ja-JP" altLang="en-US" sz="1100">
              <a:solidFill>
                <a:sysClr val="windowText" lastClr="000000"/>
              </a:solidFill>
            </a:rPr>
            <a:t>・交野支援学校四條畷校</a:t>
          </a:r>
        </a:p>
      </xdr:txBody>
    </xdr:sp>
    <xdr:clientData/>
  </xdr:twoCellAnchor>
  <xdr:twoCellAnchor>
    <xdr:from>
      <xdr:col>5</xdr:col>
      <xdr:colOff>171450</xdr:colOff>
      <xdr:row>842</xdr:row>
      <xdr:rowOff>9525</xdr:rowOff>
    </xdr:from>
    <xdr:to>
      <xdr:col>5</xdr:col>
      <xdr:colOff>5048885</xdr:colOff>
      <xdr:row>844</xdr:row>
      <xdr:rowOff>0</xdr:rowOff>
    </xdr:to>
    <xdr:sp macro="" textlink="">
      <xdr:nvSpPr>
        <xdr:cNvPr id="67" name="正方形/長方形 122">
          <a:extLst>
            <a:ext uri="{FF2B5EF4-FFF2-40B4-BE49-F238E27FC236}">
              <a16:creationId xmlns:a16="http://schemas.microsoft.com/office/drawing/2014/main" id="{00000000-0008-0000-0400-000043000000}"/>
            </a:ext>
          </a:extLst>
        </xdr:cNvPr>
        <xdr:cNvSpPr/>
      </xdr:nvSpPr>
      <xdr:spPr>
        <a:xfrm>
          <a:off x="4343400" y="183089550"/>
          <a:ext cx="4877435" cy="447675"/>
        </a:xfrm>
        <a:prstGeom prst="rect">
          <a:avLst/>
        </a:prstGeom>
        <a:solidFill>
          <a:srgbClr val="FFFF99"/>
        </a:solidFill>
        <a:ln w="9525" cap="flat" cmpd="sng" algn="ctr">
          <a:solidFill>
            <a:srgbClr val="000000"/>
          </a:solidFill>
          <a:prstDash val="solid"/>
          <a:round/>
          <a:headEnd type="none" w="med" len="med"/>
          <a:tailEnd type="none" w="med" len="med"/>
        </a:ln>
        <a:effectLst/>
      </xdr:spPr>
      <xdr:txBody>
        <a:bodyPr vertOverflow="clip" horzOverflow="clip" wrap="square" lIns="27432" tIns="18288" rIns="0" bIns="0" rtlCol="0" anchor="t"/>
        <a:lstStyle>
          <a:defPPr>
            <a:defRPr lang="ja-JP"/>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r>
            <a:rPr kumimoji="1" lang="ja-JP" altLang="en-US" sz="1100">
              <a:solidFill>
                <a:sysClr val="windowText" lastClr="000000"/>
              </a:solidFill>
            </a:rPr>
            <a:t>○３～５歳児　１号認定　３６，０２４人（見込み）　　</a:t>
          </a:r>
        </a:p>
      </xdr:txBody>
    </xdr:sp>
    <xdr:clientData/>
  </xdr:twoCellAnchor>
  <xdr:twoCellAnchor>
    <xdr:from>
      <xdr:col>5</xdr:col>
      <xdr:colOff>190500</xdr:colOff>
      <xdr:row>852</xdr:row>
      <xdr:rowOff>57150</xdr:rowOff>
    </xdr:from>
    <xdr:to>
      <xdr:col>5</xdr:col>
      <xdr:colOff>5067300</xdr:colOff>
      <xdr:row>857</xdr:row>
      <xdr:rowOff>142875</xdr:rowOff>
    </xdr:to>
    <xdr:sp macro="" textlink="">
      <xdr:nvSpPr>
        <xdr:cNvPr id="68" name="正方形/長方形 16">
          <a:extLst>
            <a:ext uri="{FF2B5EF4-FFF2-40B4-BE49-F238E27FC236}">
              <a16:creationId xmlns:a16="http://schemas.microsoft.com/office/drawing/2014/main" id="{00000000-0008-0000-0400-000044000000}"/>
            </a:ext>
          </a:extLst>
        </xdr:cNvPr>
        <xdr:cNvSpPr/>
      </xdr:nvSpPr>
      <xdr:spPr>
        <a:xfrm>
          <a:off x="4362450" y="185194575"/>
          <a:ext cx="4876800" cy="1228725"/>
        </a:xfrm>
        <a:prstGeom prst="rect">
          <a:avLst/>
        </a:prstGeom>
        <a:solidFill>
          <a:srgbClr val="FFFF99"/>
        </a:solidFill>
        <a:ln w="9525" cap="flat" cmpd="sng" algn="ctr">
          <a:solidFill>
            <a:srgbClr val="000000"/>
          </a:solidFill>
          <a:prstDash val="solid"/>
          <a:round/>
          <a:headEnd type="none" w="med" len="med"/>
          <a:tailEnd type="none" w="med" len="med"/>
        </a:ln>
        <a:effectLst/>
      </xdr:spPr>
      <xdr:txBody>
        <a:bodyPr vertOverflow="clip" horzOverflow="clip" wrap="square" lIns="27432" tIns="18288" rIns="0" bIns="0" rtlCol="0" anchor="t"/>
        <a:lstStyle>
          <a:defPPr>
            <a:defRPr lang="ja-JP"/>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r>
            <a:rPr kumimoji="1" lang="ja-JP" altLang="en-US" sz="1100">
              <a:solidFill>
                <a:sysClr val="windowText" lastClr="000000"/>
              </a:solidFill>
            </a:rPr>
            <a:t>○子育て支援施設等利用給付費負担金　３，３３３，１８８千円</a:t>
          </a:r>
          <a:endParaRPr kumimoji="1" lang="en-US" altLang="ja-JP" sz="1100">
            <a:solidFill>
              <a:sysClr val="windowText" lastClr="000000"/>
            </a:solidFill>
          </a:endParaRPr>
        </a:p>
        <a:p>
          <a:pPr algn="l"/>
          <a:r>
            <a:rPr kumimoji="1" lang="ja-JP" altLang="en-US" sz="1100">
              <a:solidFill>
                <a:sysClr val="windowText" lastClr="000000"/>
              </a:solidFill>
            </a:rPr>
            <a:t>　　３～５歳児　  ４０，２３６人（見込み）</a:t>
          </a:r>
          <a:endParaRPr kumimoji="1" lang="en-US" altLang="ja-JP" sz="1100">
            <a:solidFill>
              <a:sysClr val="windowText" lastClr="000000"/>
            </a:solidFill>
          </a:endParaRPr>
        </a:p>
        <a:p>
          <a:pPr algn="l"/>
          <a:r>
            <a:rPr kumimoji="1" lang="ja-JP" altLang="en-US" sz="1100">
              <a:solidFill>
                <a:sysClr val="windowText" lastClr="000000"/>
              </a:solidFill>
            </a:rPr>
            <a:t>　　預かり保育　１６，８４１人（見込み）</a:t>
          </a:r>
        </a:p>
        <a:p>
          <a:pPr algn="l"/>
          <a:r>
            <a:rPr kumimoji="1" lang="ja-JP" altLang="en-US" sz="1100">
              <a:solidFill>
                <a:sysClr val="windowText" lastClr="000000"/>
              </a:solidFill>
            </a:rPr>
            <a:t>　　（※預かり保育は認定こども園に係る１号認定園児を含む。）</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○実費徴収に係る補足給付事業　８２，３８７千円（６，１９８人（見込み））</a:t>
          </a:r>
          <a:endParaRPr kumimoji="1" lang="en-US" altLang="ja-JP" sz="1100">
            <a:solidFill>
              <a:sysClr val="windowText" lastClr="000000"/>
            </a:solidFill>
          </a:endParaRPr>
        </a:p>
      </xdr:txBody>
    </xdr:sp>
    <xdr:clientData/>
  </xdr:twoCellAnchor>
  <xdr:twoCellAnchor>
    <xdr:from>
      <xdr:col>5</xdr:col>
      <xdr:colOff>1909483</xdr:colOff>
      <xdr:row>49</xdr:row>
      <xdr:rowOff>203387</xdr:rowOff>
    </xdr:from>
    <xdr:to>
      <xdr:col>5</xdr:col>
      <xdr:colOff>3899088</xdr:colOff>
      <xdr:row>52</xdr:row>
      <xdr:rowOff>171451</xdr:rowOff>
    </xdr:to>
    <xdr:sp macro="" textlink="">
      <xdr:nvSpPr>
        <xdr:cNvPr id="70" name="AutoShape 287">
          <a:extLst>
            <a:ext uri="{FF2B5EF4-FFF2-40B4-BE49-F238E27FC236}">
              <a16:creationId xmlns:a16="http://schemas.microsoft.com/office/drawing/2014/main" id="{00000000-0008-0000-0400-000046000000}"/>
            </a:ext>
          </a:extLst>
        </xdr:cNvPr>
        <xdr:cNvSpPr>
          <a:spLocks noChangeArrowheads="1"/>
        </xdr:cNvSpPr>
      </xdr:nvSpPr>
      <xdr:spPr bwMode="auto">
        <a:xfrm>
          <a:off x="6081433" y="12309662"/>
          <a:ext cx="1989605" cy="653864"/>
        </a:xfrm>
        <a:prstGeom prst="wedgeRectCallout">
          <a:avLst>
            <a:gd name="adj1" fmla="val -4181"/>
            <a:gd name="adj2" fmla="val 20644"/>
          </a:avLst>
        </a:prstGeom>
        <a:solidFill>
          <a:srgbClr val="FFFF99"/>
        </a:solidFill>
        <a:ln w="9525">
          <a:solidFill>
            <a:srgbClr val="000000"/>
          </a:solidFill>
          <a:miter lim="800000"/>
          <a:headEnd/>
          <a:tailEnd/>
        </a:ln>
      </xdr:spPr>
      <xdr:txBody>
        <a:bodyPr vertOverflow="clip" wrap="square" lIns="27432" tIns="18288" rIns="0" bIns="0" anchor="t" upright="1"/>
        <a:lstStyle/>
        <a:p>
          <a:pPr rtl="0" eaLnBrk="1" fontAlgn="auto" latinLnBrk="0" hangingPunct="1"/>
          <a:r>
            <a:rPr lang="ja-JP" altLang="en-US" sz="1000" b="0" i="0" baseline="0">
              <a:solidFill>
                <a:sysClr val="windowText" lastClr="000000"/>
              </a:solidFill>
              <a:effectLst/>
              <a:latin typeface="+mn-lt"/>
              <a:ea typeface="+mn-ea"/>
              <a:cs typeface="+mn-cs"/>
            </a:rPr>
            <a:t>○国庫委託事業</a:t>
          </a:r>
          <a:endParaRPr lang="en-US" altLang="ja-JP" sz="1000" b="0" i="0" baseline="0">
            <a:solidFill>
              <a:sysClr val="windowText" lastClr="000000"/>
            </a:solidFill>
            <a:effectLst/>
            <a:latin typeface="+mn-lt"/>
            <a:ea typeface="+mn-ea"/>
            <a:cs typeface="+mn-cs"/>
          </a:endParaRPr>
        </a:p>
        <a:p>
          <a:pPr rtl="0" eaLnBrk="1" fontAlgn="auto" latinLnBrk="0" hangingPunct="1"/>
          <a:r>
            <a:rPr lang="ja-JP" altLang="en-US" sz="1000" b="0" i="0" baseline="0">
              <a:solidFill>
                <a:sysClr val="windowText" lastClr="000000"/>
              </a:solidFill>
              <a:effectLst/>
              <a:latin typeface="+mn-lt"/>
              <a:ea typeface="+mn-ea"/>
              <a:cs typeface="+mn-cs"/>
            </a:rPr>
            <a:t>○学力向上推進協議会設置</a:t>
          </a:r>
          <a:endParaRPr lang="en-US" altLang="ja-JP" sz="1000" b="0" i="0" baseline="0">
            <a:solidFill>
              <a:sysClr val="windowText" lastClr="000000"/>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ysClr val="windowText" lastClr="000000"/>
              </a:solidFill>
              <a:effectLst/>
              <a:latin typeface="+mn-lt"/>
              <a:ea typeface="+mn-ea"/>
              <a:cs typeface="+mn-cs"/>
            </a:rPr>
            <a:t>○</a:t>
          </a:r>
          <a:r>
            <a:rPr lang="ja-JP" altLang="ja-JP" sz="1000" b="0" i="0" baseline="0">
              <a:solidFill>
                <a:sysClr val="windowText" lastClr="000000"/>
              </a:solidFill>
              <a:effectLst/>
              <a:latin typeface="+mn-lt"/>
              <a:ea typeface="+mn-ea"/>
              <a:cs typeface="+mn-cs"/>
            </a:rPr>
            <a:t>３市町村に研究委託</a:t>
          </a:r>
          <a:endParaRPr lang="en-US" altLang="ja-JP" sz="1000" b="0" i="0" baseline="0">
            <a:solidFill>
              <a:sysClr val="windowText" lastClr="000000"/>
            </a:solidFill>
            <a:effectLst/>
            <a:latin typeface="+mn-lt"/>
            <a:ea typeface="+mn-ea"/>
            <a:cs typeface="+mn-cs"/>
          </a:endParaRPr>
        </a:p>
        <a:p>
          <a:pPr rtl="0" eaLnBrk="1" fontAlgn="auto" latinLnBrk="0" hangingPunct="1"/>
          <a:endParaRPr lang="ja-JP" altLang="ja-JP" sz="1000">
            <a:solidFill>
              <a:sysClr val="windowText" lastClr="000000"/>
            </a:solidFill>
            <a:effectLst/>
          </a:endParaRPr>
        </a:p>
        <a:p>
          <a:endParaRPr kumimoji="0" lang="ja-JP" altLang="en-US" sz="1000" b="0" i="0" u="none" strike="noStrike" kern="0" cap="none" spc="0" normalizeH="0" baseline="0" noProof="0">
            <a:ln>
              <a:noFill/>
            </a:ln>
            <a:solidFill>
              <a:sysClr val="windowText" lastClr="000000"/>
            </a:solidFill>
            <a:effectLst/>
            <a:uLnTx/>
            <a:uFillTx/>
            <a:latin typeface="ＭＳ Ｐゴシック"/>
            <a:ea typeface="ＭＳ Ｐゴシック"/>
          </a:endParaRPr>
        </a:p>
      </xdr:txBody>
    </xdr:sp>
    <xdr:clientData/>
  </xdr:twoCellAnchor>
  <xdr:twoCellAnchor>
    <xdr:from>
      <xdr:col>5</xdr:col>
      <xdr:colOff>1873126</xdr:colOff>
      <xdr:row>57</xdr:row>
      <xdr:rowOff>40215</xdr:rowOff>
    </xdr:from>
    <xdr:to>
      <xdr:col>5</xdr:col>
      <xdr:colOff>5085292</xdr:colOff>
      <xdr:row>62</xdr:row>
      <xdr:rowOff>31750</xdr:rowOff>
    </xdr:to>
    <xdr:sp macro="" textlink="">
      <xdr:nvSpPr>
        <xdr:cNvPr id="71" name="AutoShape 287">
          <a:extLst>
            <a:ext uri="{FF2B5EF4-FFF2-40B4-BE49-F238E27FC236}">
              <a16:creationId xmlns:a16="http://schemas.microsoft.com/office/drawing/2014/main" id="{00000000-0008-0000-0400-000047000000}"/>
            </a:ext>
          </a:extLst>
        </xdr:cNvPr>
        <xdr:cNvSpPr>
          <a:spLocks noChangeArrowheads="1"/>
        </xdr:cNvSpPr>
      </xdr:nvSpPr>
      <xdr:spPr bwMode="auto">
        <a:xfrm>
          <a:off x="6042959" y="14190132"/>
          <a:ext cx="3212166" cy="1155701"/>
        </a:xfrm>
        <a:prstGeom prst="wedgeRectCallout">
          <a:avLst>
            <a:gd name="adj1" fmla="val -4181"/>
            <a:gd name="adj2" fmla="val 20644"/>
          </a:avLst>
        </a:prstGeom>
        <a:solidFill>
          <a:srgbClr val="FFFF99"/>
        </a:solidFill>
        <a:ln w="9525">
          <a:solidFill>
            <a:srgbClr val="000000"/>
          </a:solidFill>
          <a:miter lim="800000"/>
          <a:headEnd/>
          <a:tailEnd/>
        </a:ln>
      </xdr:spPr>
      <xdr:txBody>
        <a:bodyPr vertOverflow="clip" wrap="square" lIns="27432" tIns="18288" rIns="0" bIns="0" anchor="t" upright="1"/>
        <a:lstStyle/>
        <a:p>
          <a:pPr rtl="0" eaLnBrk="1" fontAlgn="auto" latinLnBrk="0" hangingPunct="1"/>
          <a:r>
            <a:rPr lang="ja-JP" altLang="en-US" sz="1000" b="0" i="0" baseline="0">
              <a:solidFill>
                <a:sysClr val="windowText" lastClr="000000"/>
              </a:solidFill>
              <a:effectLst/>
              <a:latin typeface="+mn-lt"/>
              <a:ea typeface="+mn-ea"/>
              <a:cs typeface="+mn-cs"/>
            </a:rPr>
            <a:t>○国庫委託事業</a:t>
          </a:r>
          <a:endParaRPr lang="en-US" altLang="ja-JP" sz="1000" b="0" i="0" baseline="0">
            <a:solidFill>
              <a:sysClr val="windowText" lastClr="000000"/>
            </a:solidFill>
            <a:effectLst/>
            <a:latin typeface="+mn-lt"/>
            <a:ea typeface="+mn-ea"/>
            <a:cs typeface="+mn-cs"/>
          </a:endParaRPr>
        </a:p>
        <a:p>
          <a:pPr rtl="0" eaLnBrk="1" fontAlgn="auto" latinLnBrk="0" hangingPunct="1"/>
          <a:r>
            <a:rPr lang="ja-JP" altLang="en-US" sz="1000" b="0" i="0" baseline="0">
              <a:solidFill>
                <a:sysClr val="windowText" lastClr="000000"/>
              </a:solidFill>
              <a:effectLst/>
              <a:latin typeface="+mn-lt"/>
              <a:ea typeface="+mn-ea"/>
              <a:cs typeface="+mn-cs"/>
            </a:rPr>
            <a:t>○学校図書館活用運営委員会設置</a:t>
          </a:r>
          <a:endParaRPr lang="en-US" altLang="ja-JP" sz="1000" b="0" i="0" baseline="0">
            <a:solidFill>
              <a:sysClr val="windowText" lastClr="000000"/>
            </a:solidFill>
            <a:effectLst/>
            <a:latin typeface="+mn-lt"/>
            <a:ea typeface="+mn-ea"/>
            <a:cs typeface="+mn-cs"/>
          </a:endParaRPr>
        </a:p>
        <a:p>
          <a:pPr rtl="0" eaLnBrk="1" fontAlgn="auto" latinLnBrk="0" hangingPunct="1"/>
          <a:r>
            <a:rPr lang="ja-JP" altLang="en-US" sz="1000" b="0" i="0" baseline="0">
              <a:solidFill>
                <a:sysClr val="windowText" lastClr="000000"/>
              </a:solidFill>
              <a:effectLst/>
              <a:latin typeface="+mn-lt"/>
              <a:ea typeface="+mn-ea"/>
              <a:cs typeface="+mn-cs"/>
            </a:rPr>
            <a:t>○スーパーバイザー派遣</a:t>
          </a:r>
          <a:endParaRPr lang="en-US" altLang="ja-JP" sz="1000" b="0" i="0" baseline="0">
            <a:solidFill>
              <a:sysClr val="windowText" lastClr="000000"/>
            </a:solidFill>
            <a:effectLst/>
            <a:latin typeface="+mn-lt"/>
            <a:ea typeface="+mn-ea"/>
            <a:cs typeface="+mn-cs"/>
          </a:endParaRPr>
        </a:p>
        <a:p>
          <a:pPr rtl="0" eaLnBrk="1" fontAlgn="auto" latinLnBrk="0" hangingPunct="1"/>
          <a:r>
            <a:rPr lang="ja-JP" altLang="en-US" sz="1000" b="0" i="0" baseline="0">
              <a:solidFill>
                <a:sysClr val="windowText" lastClr="000000"/>
              </a:solidFill>
              <a:effectLst/>
              <a:latin typeface="+mn-lt"/>
              <a:ea typeface="+mn-ea"/>
              <a:cs typeface="+mn-cs"/>
            </a:rPr>
            <a:t>○事業実施校に学校図書館活用担当教員配置</a:t>
          </a:r>
          <a:endParaRPr lang="en-US" altLang="ja-JP" sz="1000" b="0" i="0" baseline="0">
            <a:solidFill>
              <a:sysClr val="windowText" lastClr="000000"/>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ysClr val="windowText" lastClr="000000"/>
              </a:solidFill>
              <a:effectLst/>
              <a:latin typeface="+mn-lt"/>
              <a:ea typeface="+mn-ea"/>
              <a:cs typeface="+mn-cs"/>
            </a:rPr>
            <a:t>○</a:t>
          </a:r>
          <a:r>
            <a:rPr lang="ja-JP" altLang="ja-JP" sz="1000" b="0" i="0" baseline="0">
              <a:solidFill>
                <a:sysClr val="windowText" lastClr="000000"/>
              </a:solidFill>
              <a:effectLst/>
              <a:latin typeface="+mn-lt"/>
              <a:ea typeface="+mn-ea"/>
              <a:cs typeface="+mn-cs"/>
            </a:rPr>
            <a:t>フォーラム</a:t>
          </a:r>
          <a:r>
            <a:rPr lang="ja-JP" altLang="en-US" sz="1000" b="0" i="0" baseline="0">
              <a:solidFill>
                <a:sysClr val="windowText" lastClr="000000"/>
              </a:solidFill>
              <a:effectLst/>
              <a:latin typeface="+mn-lt"/>
              <a:ea typeface="+mn-ea"/>
              <a:cs typeface="+mn-cs"/>
            </a:rPr>
            <a:t>の開催</a:t>
          </a:r>
          <a:endParaRPr lang="ja-JP" altLang="ja-JP" sz="1000">
            <a:solidFill>
              <a:sysClr val="windowText" lastClr="000000"/>
            </a:solidFill>
            <a:effectLst/>
          </a:endParaRPr>
        </a:p>
        <a:p>
          <a:pPr rtl="0" eaLnBrk="1" fontAlgn="auto" latinLnBrk="0" hangingPunct="1"/>
          <a:endParaRPr lang="ja-JP" altLang="ja-JP" sz="1000">
            <a:solidFill>
              <a:sysClr val="windowText" lastClr="000000"/>
            </a:solidFill>
            <a:effectLst/>
          </a:endParaRPr>
        </a:p>
        <a:p>
          <a:endParaRPr kumimoji="0" lang="ja-JP" altLang="en-US" sz="1000" b="0" i="0" u="none" strike="noStrike" kern="0" cap="none" spc="0" normalizeH="0" baseline="0" noProof="0">
            <a:ln>
              <a:noFill/>
            </a:ln>
            <a:solidFill>
              <a:sysClr val="windowText" lastClr="000000"/>
            </a:solidFill>
            <a:effectLst/>
            <a:uLnTx/>
            <a:uFillTx/>
            <a:latin typeface="ＭＳ Ｐゴシック"/>
            <a:ea typeface="ＭＳ Ｐゴシック"/>
          </a:endParaRPr>
        </a:p>
      </xdr:txBody>
    </xdr:sp>
    <xdr:clientData/>
  </xdr:twoCellAnchor>
  <xdr:twoCellAnchor>
    <xdr:from>
      <xdr:col>5</xdr:col>
      <xdr:colOff>621242</xdr:colOff>
      <xdr:row>319</xdr:row>
      <xdr:rowOff>158750</xdr:rowOff>
    </xdr:from>
    <xdr:to>
      <xdr:col>5</xdr:col>
      <xdr:colOff>4223506</xdr:colOff>
      <xdr:row>322</xdr:row>
      <xdr:rowOff>180975</xdr:rowOff>
    </xdr:to>
    <xdr:sp macro="" textlink="">
      <xdr:nvSpPr>
        <xdr:cNvPr id="72" name="AutoShape 193">
          <a:extLst>
            <a:ext uri="{FF2B5EF4-FFF2-40B4-BE49-F238E27FC236}">
              <a16:creationId xmlns:a16="http://schemas.microsoft.com/office/drawing/2014/main" id="{00000000-0008-0000-0400-000048000000}"/>
            </a:ext>
          </a:extLst>
        </xdr:cNvPr>
        <xdr:cNvSpPr>
          <a:spLocks noChangeArrowheads="1"/>
        </xdr:cNvSpPr>
      </xdr:nvSpPr>
      <xdr:spPr bwMode="auto">
        <a:xfrm>
          <a:off x="4791075" y="71342250"/>
          <a:ext cx="3602264" cy="720725"/>
        </a:xfrm>
        <a:prstGeom prst="wedgeRectCallout">
          <a:avLst>
            <a:gd name="adj1" fmla="val 47861"/>
            <a:gd name="adj2" fmla="val -14926"/>
          </a:avLst>
        </a:prstGeom>
        <a:solidFill>
          <a:srgbClr val="FFFF99"/>
        </a:solidFill>
        <a:ln w="9525">
          <a:solidFill>
            <a:srgbClr val="000000"/>
          </a:solidFill>
          <a:miter lim="800000"/>
          <a:headEnd/>
          <a:tailEnd/>
        </a:ln>
      </xdr:spPr>
      <xdr:txBody>
        <a:bodyPr vertOverflow="clip" wrap="square" lIns="27432" tIns="18288" rIns="0" bIns="0" anchor="t"/>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○小学校１３５校に</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SSW</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サポーター（教員ＯＢ等）を配置</a:t>
          </a:r>
          <a:endPar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○中学校７４校に非常勤講師を配置（１８</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H/</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週</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３５週）</a:t>
          </a:r>
          <a:endPar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○府教育庁に緊急支援アドバイザー（校長ＯＢ２名）配置</a:t>
          </a:r>
          <a:endPar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〇緊急支援ＳＬ（弁護士）を派遣</a:t>
          </a:r>
        </a:p>
      </xdr:txBody>
    </xdr:sp>
    <xdr:clientData/>
  </xdr:twoCellAnchor>
  <xdr:twoCellAnchor>
    <xdr:from>
      <xdr:col>5</xdr:col>
      <xdr:colOff>733425</xdr:colOff>
      <xdr:row>364</xdr:row>
      <xdr:rowOff>219076</xdr:rowOff>
    </xdr:from>
    <xdr:to>
      <xdr:col>5</xdr:col>
      <xdr:colOff>3048000</xdr:colOff>
      <xdr:row>366</xdr:row>
      <xdr:rowOff>47626</xdr:rowOff>
    </xdr:to>
    <xdr:sp macro="" textlink="">
      <xdr:nvSpPr>
        <xdr:cNvPr id="73" name="テキスト ボックス 72">
          <a:extLst>
            <a:ext uri="{FF2B5EF4-FFF2-40B4-BE49-F238E27FC236}">
              <a16:creationId xmlns:a16="http://schemas.microsoft.com/office/drawing/2014/main" id="{00000000-0008-0000-0400-000049000000}"/>
            </a:ext>
          </a:extLst>
        </xdr:cNvPr>
        <xdr:cNvSpPr txBox="1"/>
      </xdr:nvSpPr>
      <xdr:spPr>
        <a:xfrm>
          <a:off x="4905375" y="79381351"/>
          <a:ext cx="2314575" cy="285750"/>
        </a:xfrm>
        <a:prstGeom prst="rect">
          <a:avLst/>
        </a:prstGeom>
        <a:solidFill>
          <a:srgbClr val="FFFF99"/>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24</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時間電話相談の実施</a:t>
          </a:r>
        </a:p>
      </xdr:txBody>
    </xdr:sp>
    <xdr:clientData/>
  </xdr:twoCellAnchor>
  <xdr:twoCellAnchor>
    <xdr:from>
      <xdr:col>5</xdr:col>
      <xdr:colOff>811343</xdr:colOff>
      <xdr:row>376</xdr:row>
      <xdr:rowOff>95250</xdr:rowOff>
    </xdr:from>
    <xdr:to>
      <xdr:col>5</xdr:col>
      <xdr:colOff>4000500</xdr:colOff>
      <xdr:row>378</xdr:row>
      <xdr:rowOff>0</xdr:rowOff>
    </xdr:to>
    <xdr:sp macro="" textlink="">
      <xdr:nvSpPr>
        <xdr:cNvPr id="74" name="AutoShape 241">
          <a:extLst>
            <a:ext uri="{FF2B5EF4-FFF2-40B4-BE49-F238E27FC236}">
              <a16:creationId xmlns:a16="http://schemas.microsoft.com/office/drawing/2014/main" id="{00000000-0008-0000-0400-00004A000000}"/>
            </a:ext>
          </a:extLst>
        </xdr:cNvPr>
        <xdr:cNvSpPr>
          <a:spLocks noChangeArrowheads="1"/>
        </xdr:cNvSpPr>
      </xdr:nvSpPr>
      <xdr:spPr bwMode="auto">
        <a:xfrm>
          <a:off x="4981176" y="84084583"/>
          <a:ext cx="3189157" cy="437092"/>
        </a:xfrm>
        <a:prstGeom prst="wedgeRectCallout">
          <a:avLst>
            <a:gd name="adj1" fmla="val 29232"/>
            <a:gd name="adj2" fmla="val -2268"/>
          </a:avLst>
        </a:prstGeom>
        <a:solidFill>
          <a:srgbClr val="FFFF99"/>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ysClr val="windowText" lastClr="000000"/>
              </a:solidFill>
              <a:latin typeface="ＭＳ Ｐゴシック"/>
              <a:ea typeface="ＭＳ Ｐゴシック"/>
            </a:rPr>
            <a:t>・「オンライン国際クラブ</a:t>
          </a:r>
          <a:r>
            <a:rPr lang="en-US" altLang="ja-JP" sz="900" b="0" i="0" u="none" strike="noStrike" baseline="0">
              <a:solidFill>
                <a:sysClr val="windowText" lastClr="000000"/>
              </a:solidFill>
              <a:latin typeface="ＭＳ Ｐゴシック"/>
              <a:ea typeface="ＭＳ Ｐゴシック"/>
            </a:rPr>
            <a:t>OSAKA</a:t>
          </a:r>
          <a:r>
            <a:rPr lang="ja-JP" altLang="en-US" sz="900" b="0" i="0" u="none" strike="noStrike" baseline="0">
              <a:solidFill>
                <a:sysClr val="windowText" lastClr="000000"/>
              </a:solidFill>
              <a:latin typeface="ＭＳ Ｐゴシック"/>
              <a:ea typeface="ＭＳ Ｐゴシック"/>
            </a:rPr>
            <a:t>」の実施</a:t>
          </a:r>
          <a:endParaRPr lang="en-US" altLang="ja-JP" sz="900" b="0" i="0" u="none" strike="noStrike" baseline="0">
            <a:solidFill>
              <a:sysClr val="windowText" lastClr="000000"/>
            </a:solidFill>
            <a:latin typeface="ＭＳ Ｐゴシック"/>
            <a:ea typeface="ＭＳ Ｐゴシック"/>
          </a:endParaRPr>
        </a:p>
        <a:p>
          <a:pPr algn="l" rtl="0">
            <a:lnSpc>
              <a:spcPts val="1100"/>
            </a:lnSpc>
            <a:defRPr sz="1000"/>
          </a:pPr>
          <a:r>
            <a:rPr lang="ja-JP" altLang="en-US" sz="900" b="0" i="0" u="none" strike="noStrike" baseline="0">
              <a:solidFill>
                <a:sysClr val="windowText" lastClr="000000"/>
              </a:solidFill>
              <a:latin typeface="ＭＳ Ｐゴシック"/>
              <a:ea typeface="ＭＳ Ｐゴシック"/>
            </a:rPr>
            <a:t>・「多文化共生教育教材資料集」</a:t>
          </a:r>
          <a:r>
            <a:rPr lang="en-US" altLang="ja-JP" sz="900" b="0" i="0" u="none" strike="noStrike" baseline="0">
              <a:solidFill>
                <a:sysClr val="windowText" lastClr="000000"/>
              </a:solidFill>
              <a:latin typeface="ＭＳ Ｐゴシック"/>
              <a:ea typeface="ＭＳ Ｐゴシック"/>
            </a:rPr>
            <a:t>DVD</a:t>
          </a:r>
          <a:r>
            <a:rPr lang="ja-JP" altLang="en-US" sz="900" b="0" i="0" u="none" strike="noStrike" baseline="0">
              <a:solidFill>
                <a:sysClr val="windowText" lastClr="000000"/>
              </a:solidFill>
              <a:latin typeface="ＭＳ Ｐゴシック"/>
              <a:ea typeface="ＭＳ Ｐゴシック"/>
            </a:rPr>
            <a:t>の作成</a:t>
          </a:r>
          <a:endParaRPr lang="en-US" altLang="ja-JP" sz="900" b="0" i="0" u="none" strike="noStrike" baseline="0">
            <a:solidFill>
              <a:sysClr val="windowText" lastClr="000000"/>
            </a:solidFill>
            <a:latin typeface="ＭＳ Ｐゴシック"/>
            <a:ea typeface="ＭＳ Ｐゴシック"/>
          </a:endParaRPr>
        </a:p>
        <a:p>
          <a:pPr algn="l" rtl="0">
            <a:lnSpc>
              <a:spcPts val="1100"/>
            </a:lnSpc>
            <a:defRPr sz="1000"/>
          </a:pPr>
          <a:endParaRPr lang="ja-JP" altLang="en-US" sz="900" b="0" i="0" u="none" strike="noStrike" baseline="0">
            <a:solidFill>
              <a:sysClr val="windowText" lastClr="000000"/>
            </a:solidFill>
            <a:latin typeface="ＭＳ Ｐゴシック"/>
            <a:ea typeface="ＭＳ Ｐゴシック"/>
          </a:endParaRPr>
        </a:p>
      </xdr:txBody>
    </xdr:sp>
    <xdr:clientData/>
  </xdr:twoCellAnchor>
  <xdr:twoCellAnchor>
    <xdr:from>
      <xdr:col>5</xdr:col>
      <xdr:colOff>1142999</xdr:colOff>
      <xdr:row>393</xdr:row>
      <xdr:rowOff>145679</xdr:rowOff>
    </xdr:from>
    <xdr:to>
      <xdr:col>5</xdr:col>
      <xdr:colOff>5199529</xdr:colOff>
      <xdr:row>395</xdr:row>
      <xdr:rowOff>123265</xdr:rowOff>
    </xdr:to>
    <xdr:sp macro="" textlink="">
      <xdr:nvSpPr>
        <xdr:cNvPr id="75" name="AutoShape 241">
          <a:extLst>
            <a:ext uri="{FF2B5EF4-FFF2-40B4-BE49-F238E27FC236}">
              <a16:creationId xmlns:a16="http://schemas.microsoft.com/office/drawing/2014/main" id="{00000000-0008-0000-0400-00004B000000}"/>
            </a:ext>
          </a:extLst>
        </xdr:cNvPr>
        <xdr:cNvSpPr>
          <a:spLocks noChangeArrowheads="1"/>
        </xdr:cNvSpPr>
      </xdr:nvSpPr>
      <xdr:spPr bwMode="auto">
        <a:xfrm>
          <a:off x="5314949" y="85937354"/>
          <a:ext cx="4056530" cy="434786"/>
        </a:xfrm>
        <a:prstGeom prst="wedgeRectCallout">
          <a:avLst>
            <a:gd name="adj1" fmla="val -20776"/>
            <a:gd name="adj2" fmla="val -77756"/>
          </a:avLst>
        </a:prstGeom>
        <a:solidFill>
          <a:srgbClr val="FFFF99"/>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ysClr val="windowText" lastClr="000000"/>
              </a:solidFill>
              <a:latin typeface="ＭＳ Ｐゴシック"/>
              <a:ea typeface="ＭＳ Ｐゴシック"/>
            </a:rPr>
            <a:t>・全市町村対象の連絡協議会を継続して開催</a:t>
          </a:r>
        </a:p>
        <a:p>
          <a:pPr algn="l" rtl="0">
            <a:lnSpc>
              <a:spcPts val="1100"/>
            </a:lnSpc>
            <a:defRPr sz="1000"/>
          </a:pPr>
          <a:r>
            <a:rPr lang="ja-JP" altLang="en-US" sz="900" b="0" i="0" u="none" strike="noStrike" baseline="0">
              <a:solidFill>
                <a:sysClr val="windowText" lastClr="000000"/>
              </a:solidFill>
              <a:latin typeface="ＭＳ Ｐゴシック"/>
              <a:ea typeface="ＭＳ Ｐゴシック"/>
            </a:rPr>
            <a:t>・入学案内の多言語化対応等、より必要な方のところへ届く広報の研究</a:t>
          </a:r>
        </a:p>
      </xdr:txBody>
    </xdr:sp>
    <xdr:clientData/>
  </xdr:twoCellAnchor>
  <xdr:twoCellAnchor>
    <xdr:from>
      <xdr:col>1</xdr:col>
      <xdr:colOff>280147</xdr:colOff>
      <xdr:row>395</xdr:row>
      <xdr:rowOff>33618</xdr:rowOff>
    </xdr:from>
    <xdr:to>
      <xdr:col>1</xdr:col>
      <xdr:colOff>1333499</xdr:colOff>
      <xdr:row>396</xdr:row>
      <xdr:rowOff>130968</xdr:rowOff>
    </xdr:to>
    <xdr:sp macro="" textlink="">
      <xdr:nvSpPr>
        <xdr:cNvPr id="76" name="AutoShape 252">
          <a:extLst>
            <a:ext uri="{FF2B5EF4-FFF2-40B4-BE49-F238E27FC236}">
              <a16:creationId xmlns:a16="http://schemas.microsoft.com/office/drawing/2014/main" id="{00000000-0008-0000-0400-00004C000000}"/>
            </a:ext>
          </a:extLst>
        </xdr:cNvPr>
        <xdr:cNvSpPr>
          <a:spLocks noChangeArrowheads="1"/>
        </xdr:cNvSpPr>
      </xdr:nvSpPr>
      <xdr:spPr bwMode="auto">
        <a:xfrm>
          <a:off x="965947" y="86282493"/>
          <a:ext cx="1053352" cy="325950"/>
        </a:xfrm>
        <a:prstGeom prst="wedgeRectCallout">
          <a:avLst>
            <a:gd name="adj1" fmla="val -36815"/>
            <a:gd name="adj2" fmla="val 20000"/>
          </a:avLst>
        </a:prstGeom>
        <a:solidFill>
          <a:srgbClr val="FFFF99"/>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ysClr val="windowText" lastClr="000000"/>
              </a:solidFill>
              <a:latin typeface="ＭＳ Ｐゴシック"/>
              <a:ea typeface="ＭＳ Ｐゴシック"/>
            </a:rPr>
            <a:t>対象：夜間中学</a:t>
          </a:r>
        </a:p>
      </xdr:txBody>
    </xdr:sp>
    <xdr:clientData/>
  </xdr:twoCellAnchor>
  <xdr:twoCellAnchor>
    <xdr:from>
      <xdr:col>1</xdr:col>
      <xdr:colOff>814916</xdr:colOff>
      <xdr:row>384</xdr:row>
      <xdr:rowOff>226360</xdr:rowOff>
    </xdr:from>
    <xdr:to>
      <xdr:col>5</xdr:col>
      <xdr:colOff>2317749</xdr:colOff>
      <xdr:row>391</xdr:row>
      <xdr:rowOff>150160</xdr:rowOff>
    </xdr:to>
    <xdr:sp macro="" textlink="">
      <xdr:nvSpPr>
        <xdr:cNvPr id="77" name="AutoShape 241">
          <a:extLst>
            <a:ext uri="{FF2B5EF4-FFF2-40B4-BE49-F238E27FC236}">
              <a16:creationId xmlns:a16="http://schemas.microsoft.com/office/drawing/2014/main" id="{00000000-0008-0000-0400-00004D000000}"/>
            </a:ext>
          </a:extLst>
        </xdr:cNvPr>
        <xdr:cNvSpPr>
          <a:spLocks noChangeArrowheads="1"/>
        </xdr:cNvSpPr>
      </xdr:nvSpPr>
      <xdr:spPr>
        <a:xfrm>
          <a:off x="1502833" y="90671527"/>
          <a:ext cx="4984749" cy="1320800"/>
        </a:xfrm>
        <a:prstGeom prst="wedgeRectCallout">
          <a:avLst>
            <a:gd name="adj1" fmla="val 31006"/>
            <a:gd name="adj2" fmla="val 11246"/>
          </a:avLst>
        </a:prstGeom>
        <a:solidFill>
          <a:srgbClr val="FFFF99"/>
        </a:solidFill>
        <a:ln w="9525">
          <a:solidFill>
            <a:srgbClr val="000000"/>
          </a:solidFill>
          <a:miter lim="800000"/>
        </a:ln>
      </xdr:spPr>
      <xdr:txBody>
        <a:bodyPr vertOverflow="clip" wrap="square" lIns="27432" tIns="18288" rIns="0" bIns="0" anchor="ctr" upright="1"/>
        <a:lstStyle/>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○オンライン日本語指導員（４名）</a:t>
          </a:r>
          <a:endParaRPr lang="en-US" altLang="ja-JP" sz="9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・オンラインによる日本語指導≪新規≫</a:t>
          </a:r>
          <a:endParaRPr lang="en-US" altLang="ja-JP" sz="9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１６時間</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３５週</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４人＝２，２４０時間</a:t>
          </a:r>
          <a:endParaRPr lang="en-US" altLang="ja-JP" sz="9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実施に関わる学校訪問（１２５回）　</a:t>
          </a:r>
          <a:endParaRPr lang="en-US" altLang="ja-JP" sz="9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・日本語指導に関わるオンライン相談</a:t>
          </a:r>
          <a:endParaRPr lang="en-US" altLang="ja-JP" sz="9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○夜間中学の支援員：３時間</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日</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５日</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週（教員免許は不要）</a:t>
          </a:r>
          <a:endParaRPr lang="en-US" altLang="ja-JP" sz="9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○外国人児童生徒支援員：３時間</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日</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５日</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週（教員免許は不要）</a:t>
          </a: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・府域７地区ごとに支援員１名を配置し、外国人児童生徒の学習面・生活面の支援を行う</a:t>
          </a:r>
        </a:p>
      </xdr:txBody>
    </xdr:sp>
    <xdr:clientData/>
  </xdr:twoCellAnchor>
  <xdr:twoCellAnchor>
    <xdr:from>
      <xdr:col>1</xdr:col>
      <xdr:colOff>52915</xdr:colOff>
      <xdr:row>730</xdr:row>
      <xdr:rowOff>222249</xdr:rowOff>
    </xdr:from>
    <xdr:to>
      <xdr:col>5</xdr:col>
      <xdr:colOff>5122334</xdr:colOff>
      <xdr:row>745</xdr:row>
      <xdr:rowOff>31750</xdr:rowOff>
    </xdr:to>
    <xdr:sp macro="" textlink="">
      <xdr:nvSpPr>
        <xdr:cNvPr id="84" name="AutoShape 243">
          <a:extLst>
            <a:ext uri="{FF2B5EF4-FFF2-40B4-BE49-F238E27FC236}">
              <a16:creationId xmlns:a16="http://schemas.microsoft.com/office/drawing/2014/main" id="{00000000-0008-0000-0400-000054000000}"/>
            </a:ext>
          </a:extLst>
        </xdr:cNvPr>
        <xdr:cNvSpPr>
          <a:spLocks noChangeArrowheads="1"/>
        </xdr:cNvSpPr>
      </xdr:nvSpPr>
      <xdr:spPr>
        <a:xfrm>
          <a:off x="740832" y="164062832"/>
          <a:ext cx="8551335" cy="3143251"/>
        </a:xfrm>
        <a:prstGeom prst="wedgeRectCallout">
          <a:avLst>
            <a:gd name="adj1" fmla="val 23961"/>
            <a:gd name="adj2" fmla="val 5221"/>
          </a:avLst>
        </a:prstGeom>
        <a:solidFill>
          <a:srgbClr val="FFFF99"/>
        </a:solidFill>
        <a:ln w="9525">
          <a:solidFill>
            <a:srgbClr val="000000"/>
          </a:solidFill>
          <a:miter lim="800000"/>
        </a:ln>
      </xdr:spPr>
      <xdr:txBody>
        <a:bodyPr vertOverflow="clip" wrap="square" lIns="27432" tIns="54000" rIns="0" bIns="0" anchor="t" upright="1"/>
        <a:lstStyle/>
        <a:p>
          <a:pPr rtl="0"/>
          <a:r>
            <a:rPr lang="ja-JP" altLang="en-US" sz="1100" b="0" i="0" u="none" strike="noStrike" baseline="0">
              <a:solidFill>
                <a:sysClr val="windowText" lastClr="000000"/>
              </a:solidFill>
              <a:latin typeface="+mj-ea"/>
              <a:ea typeface="+mj-ea"/>
            </a:rPr>
            <a:t>スクールサポートスタッフ</a:t>
          </a:r>
          <a:endParaRPr lang="en-US" altLang="ja-JP" sz="1100" b="0" i="0" u="none" strike="noStrike" baseline="0">
            <a:solidFill>
              <a:sysClr val="windowText" lastClr="000000"/>
            </a:solidFill>
            <a:latin typeface="+mj-ea"/>
            <a:ea typeface="+mj-ea"/>
          </a:endParaRPr>
        </a:p>
        <a:p>
          <a:pPr rtl="0"/>
          <a:r>
            <a:rPr lang="ja-JP" altLang="en-US" sz="1100" b="0" i="0" u="none" strike="noStrike" baseline="0">
              <a:solidFill>
                <a:sysClr val="windowText" lastClr="000000"/>
              </a:solidFill>
              <a:latin typeface="+mj-ea"/>
              <a:ea typeface="+mj-ea"/>
            </a:rPr>
            <a:t>■対　　　象　　　</a:t>
          </a:r>
          <a:r>
            <a:rPr lang="ja-JP" altLang="ja-JP" sz="1100" b="0" i="0" baseline="0">
              <a:solidFill>
                <a:sysClr val="windowText" lastClr="000000"/>
              </a:solidFill>
              <a:effectLst/>
              <a:latin typeface="+mj-ea"/>
              <a:ea typeface="+mj-ea"/>
              <a:cs typeface="+mn-cs"/>
            </a:rPr>
            <a:t>小・中学校（政令市を除く）</a:t>
          </a:r>
          <a:endParaRPr lang="ja-JP" altLang="ja-JP" sz="1100">
            <a:solidFill>
              <a:sysClr val="windowText" lastClr="000000"/>
            </a:solidFill>
            <a:effectLst/>
            <a:latin typeface="+mj-ea"/>
            <a:ea typeface="+mj-ea"/>
          </a:endParaRPr>
        </a:p>
        <a:p>
          <a:pPr algn="l" rtl="0">
            <a:lnSpc>
              <a:spcPts val="1100"/>
            </a:lnSpc>
            <a:defRPr sz="1000"/>
          </a:pPr>
          <a:r>
            <a:rPr lang="ja-JP" altLang="en-US" sz="1100" b="0" i="0" u="none" strike="noStrike" baseline="0">
              <a:solidFill>
                <a:sysClr val="windowText" lastClr="000000"/>
              </a:solidFill>
              <a:latin typeface="+mj-ea"/>
              <a:ea typeface="+mj-ea"/>
            </a:rPr>
            <a:t>■積　　　算　　　</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報酬及び期末手当：</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149,853</a:t>
          </a:r>
          <a:r>
            <a:rPr kumimoji="0" lang="ja-JP" altLang="en-US" sz="1100" b="0" i="0" u="none" strike="noStrike" kern="0" cap="none" spc="0" normalizeH="0" baseline="0" noProof="0">
              <a:ln>
                <a:noFill/>
              </a:ln>
              <a:solidFill>
                <a:sysClr val="windowText" lastClr="000000"/>
              </a:solidFill>
              <a:effectLst/>
              <a:uLnTx/>
              <a:uFillTx/>
              <a:latin typeface="ＭＳ Ｐゴシック 見出し"/>
              <a:ea typeface="+mn-ea"/>
              <a:cs typeface="+mn-cs"/>
            </a:rPr>
            <a:t>千円</a:t>
          </a:r>
          <a:r>
            <a:rPr lang="ja-JP" altLang="en-US" sz="1100" b="0" i="0" u="none" strike="noStrike" baseline="0">
              <a:solidFill>
                <a:sysClr val="windowText" lastClr="000000"/>
              </a:solidFill>
              <a:latin typeface="ＭＳ Ｐゴシック 見出し"/>
              <a:ea typeface="+mj-ea"/>
            </a:rPr>
            <a:t>　</a:t>
          </a:r>
          <a:endParaRPr lang="en-US" altLang="ja-JP" sz="1100" b="0" i="0" u="none" strike="noStrike" baseline="0">
            <a:solidFill>
              <a:sysClr val="windowText" lastClr="000000"/>
            </a:solidFill>
            <a:latin typeface="ＭＳ Ｐゴシック 見出し"/>
            <a:ea typeface="+mj-ea"/>
          </a:endParaRPr>
        </a:p>
        <a:p>
          <a:pPr algn="l" rtl="0">
            <a:lnSpc>
              <a:spcPts val="1100"/>
            </a:lnSpc>
            <a:defRPr sz="1000"/>
          </a:pPr>
          <a:r>
            <a:rPr lang="ja-JP" altLang="en-US" sz="1100" b="0" i="0" u="none" strike="noStrike" baseline="0">
              <a:solidFill>
                <a:sysClr val="windowText" lastClr="000000"/>
              </a:solidFill>
              <a:latin typeface="ＭＳ Ｐゴシック 見出し"/>
              <a:ea typeface="+mj-ea"/>
            </a:rPr>
            <a:t>　　　　　　　　　　　（９９２円／時</a:t>
          </a:r>
          <a:r>
            <a:rPr lang="ja-JP" altLang="ja-JP" sz="1100" b="0" i="0" baseline="0">
              <a:solidFill>
                <a:sysClr val="windowText" lastClr="000000"/>
              </a:solidFill>
              <a:effectLst/>
              <a:latin typeface="ＭＳ Ｐゴシック 見出し"/>
              <a:ea typeface="+mj-ea"/>
              <a:cs typeface="+mn-cs"/>
            </a:rPr>
            <a:t>［国上限単価＠</a:t>
          </a:r>
          <a:r>
            <a:rPr lang="en-US" altLang="ja-JP" sz="1100" b="0" i="0" baseline="0">
              <a:solidFill>
                <a:sysClr val="windowText" lastClr="000000"/>
              </a:solidFill>
              <a:effectLst/>
              <a:latin typeface="ＭＳ Ｐゴシック 見出し"/>
              <a:ea typeface="+mj-ea"/>
              <a:cs typeface="+mn-cs"/>
            </a:rPr>
            <a:t>1,000</a:t>
          </a:r>
          <a:r>
            <a:rPr lang="ja-JP" altLang="ja-JP" sz="1100" b="0" i="0" baseline="0">
              <a:solidFill>
                <a:sysClr val="windowText" lastClr="000000"/>
              </a:solidFill>
              <a:effectLst/>
              <a:latin typeface="ＭＳ Ｐゴシック 見出し"/>
              <a:ea typeface="+mj-ea"/>
              <a:cs typeface="+mn-cs"/>
            </a:rPr>
            <a:t>円</a:t>
          </a:r>
          <a:r>
            <a:rPr lang="en-US" altLang="ja-JP" sz="1100" b="0" i="0" baseline="0">
              <a:solidFill>
                <a:sysClr val="windowText" lastClr="000000"/>
              </a:solidFill>
              <a:effectLst/>
              <a:latin typeface="ＭＳ Ｐゴシック 見出し"/>
              <a:ea typeface="+mj-ea"/>
              <a:cs typeface="+mn-cs"/>
            </a:rPr>
            <a:t>/</a:t>
          </a:r>
          <a:r>
            <a:rPr lang="ja-JP" altLang="ja-JP" sz="1100" b="0" i="0" baseline="0">
              <a:solidFill>
                <a:sysClr val="windowText" lastClr="000000"/>
              </a:solidFill>
              <a:effectLst/>
              <a:latin typeface="ＭＳ Ｐゴシック 見出し"/>
              <a:ea typeface="+mj-ea"/>
              <a:cs typeface="+mn-cs"/>
            </a:rPr>
            <a:t>時］</a:t>
          </a:r>
          <a:r>
            <a:rPr lang="en-US" altLang="ja-JP" sz="1100" b="0" i="0" baseline="0">
              <a:solidFill>
                <a:sysClr val="windowText" lastClr="000000"/>
              </a:solidFill>
              <a:effectLst/>
              <a:latin typeface="ＭＳ Ｐゴシック 見出し"/>
              <a:ea typeface="+mj-ea"/>
              <a:cs typeface="+mn-cs"/>
            </a:rPr>
            <a:t>×</a:t>
          </a:r>
          <a:r>
            <a:rPr lang="ja-JP" altLang="en-US" sz="1100" b="0" i="0" baseline="0">
              <a:solidFill>
                <a:sysClr val="windowText" lastClr="000000"/>
              </a:solidFill>
              <a:effectLst/>
              <a:latin typeface="ＭＳ Ｐゴシック 見出し"/>
              <a:ea typeface="+mj-ea"/>
              <a:cs typeface="+mn-cs"/>
            </a:rPr>
            <a:t>人</a:t>
          </a:r>
          <a:r>
            <a:rPr lang="en-US" altLang="ja-JP" sz="1100" b="0" i="0" baseline="0">
              <a:solidFill>
                <a:sysClr val="windowText" lastClr="000000"/>
              </a:solidFill>
              <a:effectLst/>
              <a:latin typeface="ＭＳ Ｐゴシック 見出し"/>
              <a:ea typeface="+mj-ea"/>
              <a:cs typeface="+mn-cs"/>
            </a:rPr>
            <a:t>(</a:t>
          </a:r>
          <a:r>
            <a:rPr lang="ja-JP" altLang="ja-JP" sz="1100" b="0" i="0" baseline="0">
              <a:solidFill>
                <a:sysClr val="windowText" lastClr="000000"/>
              </a:solidFill>
              <a:effectLst/>
              <a:latin typeface="ＭＳ Ｐゴシック 見出し"/>
              <a:ea typeface="+mn-ea"/>
              <a:cs typeface="+mn-cs"/>
            </a:rPr>
            <a:t>校</a:t>
          </a:r>
          <a:r>
            <a:rPr lang="en-US" altLang="ja-JP" sz="1100" b="0" i="0" baseline="0">
              <a:solidFill>
                <a:sysClr val="windowText" lastClr="000000"/>
              </a:solidFill>
              <a:effectLst/>
              <a:latin typeface="ＭＳ Ｐゴシック 見出し"/>
              <a:ea typeface="+mj-ea"/>
              <a:cs typeface="+mn-cs"/>
            </a:rPr>
            <a:t>)</a:t>
          </a:r>
          <a:r>
            <a:rPr lang="ja-JP" altLang="en-US" sz="1100" b="0" i="0" baseline="0">
              <a:solidFill>
                <a:sysClr val="windowText" lastClr="000000"/>
              </a:solidFill>
              <a:effectLst/>
              <a:latin typeface="ＭＳ Ｐゴシック 見出し"/>
              <a:ea typeface="+mj-ea"/>
              <a:cs typeface="+mn-cs"/>
            </a:rPr>
            <a:t>数</a:t>
          </a:r>
          <a:r>
            <a:rPr lang="en-US" altLang="ja-JP" sz="1100" b="0" i="0" baseline="0">
              <a:solidFill>
                <a:sysClr val="windowText" lastClr="000000"/>
              </a:solidFill>
              <a:effectLst/>
              <a:latin typeface="ＭＳ Ｐゴシック 見出し"/>
              <a:ea typeface="+mj-ea"/>
              <a:cs typeface="+mn-cs"/>
            </a:rPr>
            <a:t>×</a:t>
          </a:r>
          <a:r>
            <a:rPr lang="ja-JP" altLang="en-US" sz="1100" b="0" i="0" baseline="0">
              <a:solidFill>
                <a:sysClr val="windowText" lastClr="000000"/>
              </a:solidFill>
              <a:effectLst/>
              <a:latin typeface="ＭＳ Ｐゴシック 見出し"/>
              <a:ea typeface="+mj-ea"/>
              <a:cs typeface="+mn-cs"/>
            </a:rPr>
            <a:t>Ｈ／人）</a:t>
          </a:r>
          <a:endParaRPr lang="en-US" altLang="ja-JP" sz="1100" b="0" i="0" baseline="0">
            <a:solidFill>
              <a:sysClr val="windowText" lastClr="000000"/>
            </a:solidFill>
            <a:effectLst/>
            <a:latin typeface="ＭＳ Ｐゴシック 見出し"/>
            <a:ea typeface="+mj-ea"/>
            <a:cs typeface="+mn-cs"/>
          </a:endParaRPr>
        </a:p>
        <a:p>
          <a:pPr rtl="0"/>
          <a:r>
            <a:rPr lang="ja-JP" altLang="en-US" sz="1100" b="0" i="0" u="none" strike="noStrike" baseline="0">
              <a:solidFill>
                <a:sysClr val="windowText" lastClr="000000"/>
              </a:solidFill>
              <a:effectLst/>
              <a:latin typeface="ＭＳ Ｐゴシック 見出し"/>
              <a:ea typeface="+mj-ea"/>
              <a:cs typeface="+mn-cs"/>
            </a:rPr>
            <a:t>　　　　　　　　　　 </a:t>
          </a:r>
          <a:r>
            <a:rPr lang="ja-JP" altLang="ja-JP" sz="1100" b="0" i="0" baseline="0">
              <a:solidFill>
                <a:sysClr val="windowText" lastClr="000000"/>
              </a:solidFill>
              <a:effectLst/>
              <a:latin typeface="+mn-lt"/>
              <a:ea typeface="+mn-ea"/>
              <a:cs typeface="+mn-cs"/>
            </a:rPr>
            <a:t>報酬：９</a:t>
          </a:r>
          <a:r>
            <a:rPr lang="ja-JP" altLang="en-US" sz="1100" b="0" i="0" baseline="0">
              <a:solidFill>
                <a:sysClr val="windowText" lastClr="000000"/>
              </a:solidFill>
              <a:effectLst/>
              <a:latin typeface="+mn-lt"/>
              <a:ea typeface="+mn-ea"/>
              <a:cs typeface="+mn-cs"/>
            </a:rPr>
            <a:t>９</a:t>
          </a:r>
          <a:r>
            <a:rPr lang="ja-JP" altLang="ja-JP" sz="1100" b="0" i="0" baseline="0">
              <a:solidFill>
                <a:sysClr val="windowText" lastClr="000000"/>
              </a:solidFill>
              <a:effectLst/>
              <a:latin typeface="+mn-lt"/>
              <a:ea typeface="+mn-ea"/>
              <a:cs typeface="+mn-cs"/>
            </a:rPr>
            <a:t>２円／時［国上限単価＠</a:t>
          </a:r>
          <a:r>
            <a:rPr lang="en-US" altLang="ja-JP" sz="1100" b="0" i="0" baseline="0">
              <a:solidFill>
                <a:sysClr val="windowText" lastClr="000000"/>
              </a:solidFill>
              <a:effectLst/>
              <a:latin typeface="+mn-lt"/>
              <a:ea typeface="+mn-ea"/>
              <a:cs typeface="+mn-cs"/>
            </a:rPr>
            <a:t>1,000</a:t>
          </a:r>
          <a:r>
            <a:rPr lang="ja-JP" altLang="ja-JP" sz="1100" b="0" i="0" baseline="0">
              <a:solidFill>
                <a:sysClr val="windowText" lastClr="000000"/>
              </a:solidFill>
              <a:effectLst/>
              <a:latin typeface="+mn-lt"/>
              <a:ea typeface="+mn-ea"/>
              <a:cs typeface="+mn-cs"/>
            </a:rPr>
            <a:t>円</a:t>
          </a:r>
          <a:r>
            <a:rPr lang="en-US" altLang="ja-JP" sz="1100" b="0" i="0" baseline="0">
              <a:solidFill>
                <a:sysClr val="windowText" lastClr="000000"/>
              </a:solidFill>
              <a:effectLst/>
              <a:latin typeface="+mn-lt"/>
              <a:ea typeface="+mn-ea"/>
              <a:cs typeface="+mn-cs"/>
            </a:rPr>
            <a:t>/</a:t>
          </a:r>
          <a:r>
            <a:rPr lang="ja-JP" altLang="ja-JP" sz="1100" b="0" i="0" baseline="0">
              <a:solidFill>
                <a:sysClr val="windowText" lastClr="000000"/>
              </a:solidFill>
              <a:effectLst/>
              <a:latin typeface="+mn-lt"/>
              <a:ea typeface="+mn-ea"/>
              <a:cs typeface="+mn-cs"/>
            </a:rPr>
            <a:t>時］</a:t>
          </a:r>
          <a:r>
            <a:rPr lang="en-US" altLang="ja-JP" sz="1100" b="0" i="0" baseline="0">
              <a:solidFill>
                <a:sysClr val="windowText" lastClr="000000"/>
              </a:solidFill>
              <a:effectLst/>
              <a:latin typeface="+mn-lt"/>
              <a:ea typeface="+mn-ea"/>
              <a:cs typeface="+mn-cs"/>
            </a:rPr>
            <a:t>×</a:t>
          </a:r>
          <a:r>
            <a:rPr lang="ja-JP" altLang="ja-JP" sz="1100" b="0" i="0" baseline="0">
              <a:solidFill>
                <a:sysClr val="windowText" lastClr="000000"/>
              </a:solidFill>
              <a:effectLst/>
              <a:latin typeface="+mn-lt"/>
              <a:ea typeface="+mn-ea"/>
              <a:cs typeface="+mn-cs"/>
            </a:rPr>
            <a:t>人</a:t>
          </a:r>
          <a:r>
            <a:rPr lang="en-US" altLang="ja-JP" sz="1100" b="0" i="0" baseline="0">
              <a:solidFill>
                <a:sysClr val="windowText" lastClr="000000"/>
              </a:solidFill>
              <a:effectLst/>
              <a:latin typeface="+mn-lt"/>
              <a:ea typeface="+mn-ea"/>
              <a:cs typeface="+mn-cs"/>
            </a:rPr>
            <a:t>(</a:t>
          </a:r>
          <a:r>
            <a:rPr lang="ja-JP" altLang="ja-JP" sz="1100" b="0" i="0" baseline="0">
              <a:solidFill>
                <a:sysClr val="windowText" lastClr="000000"/>
              </a:solidFill>
              <a:effectLst/>
              <a:latin typeface="+mn-lt"/>
              <a:ea typeface="+mn-ea"/>
              <a:cs typeface="+mn-cs"/>
            </a:rPr>
            <a:t>校</a:t>
          </a:r>
          <a:r>
            <a:rPr lang="en-US" altLang="ja-JP" sz="1100" b="0" i="0" baseline="0">
              <a:solidFill>
                <a:sysClr val="windowText" lastClr="000000"/>
              </a:solidFill>
              <a:effectLst/>
              <a:latin typeface="+mn-lt"/>
              <a:ea typeface="+mn-ea"/>
              <a:cs typeface="+mn-cs"/>
            </a:rPr>
            <a:t>)</a:t>
          </a:r>
          <a:r>
            <a:rPr lang="ja-JP" altLang="ja-JP" sz="1100" b="0" i="0" baseline="0">
              <a:solidFill>
                <a:sysClr val="windowText" lastClr="000000"/>
              </a:solidFill>
              <a:effectLst/>
              <a:latin typeface="+mn-lt"/>
              <a:ea typeface="+mn-ea"/>
              <a:cs typeface="+mn-cs"/>
            </a:rPr>
            <a:t>数</a:t>
          </a:r>
          <a:r>
            <a:rPr lang="en-US" altLang="ja-JP" sz="1100" b="0" i="0" baseline="0">
              <a:solidFill>
                <a:sysClr val="windowText" lastClr="000000"/>
              </a:solidFill>
              <a:effectLst/>
              <a:latin typeface="+mn-lt"/>
              <a:ea typeface="+mn-ea"/>
              <a:cs typeface="+mn-cs"/>
            </a:rPr>
            <a:t>×</a:t>
          </a:r>
          <a:r>
            <a:rPr lang="ja-JP" altLang="ja-JP" sz="1100" b="0" i="0" baseline="0">
              <a:solidFill>
                <a:sysClr val="windowText" lastClr="000000"/>
              </a:solidFill>
              <a:effectLst/>
              <a:latin typeface="+mn-lt"/>
              <a:ea typeface="+mn-ea"/>
              <a:cs typeface="+mn-cs"/>
            </a:rPr>
            <a:t>Ｈ／人</a:t>
          </a:r>
          <a:endParaRPr lang="ja-JP" altLang="ja-JP" sz="1100">
            <a:solidFill>
              <a:sysClr val="windowText" lastClr="000000"/>
            </a:solidFill>
            <a:effectLst/>
          </a:endParaRPr>
        </a:p>
        <a:p>
          <a:pPr rtl="0"/>
          <a:r>
            <a:rPr lang="ja-JP" altLang="ja-JP" sz="1100" b="0" i="0" baseline="0">
              <a:solidFill>
                <a:sysClr val="windowText" lastClr="000000"/>
              </a:solidFill>
              <a:effectLst/>
              <a:latin typeface="+mn-lt"/>
              <a:ea typeface="+mn-ea"/>
              <a:cs typeface="+mn-cs"/>
            </a:rPr>
            <a:t>　　　　　　　　　</a:t>
          </a:r>
          <a:r>
            <a:rPr lang="ja-JP" altLang="en-US" sz="1100" b="0" i="0" baseline="0">
              <a:solidFill>
                <a:sysClr val="windowText" lastClr="000000"/>
              </a:solidFill>
              <a:effectLst/>
              <a:latin typeface="+mn-lt"/>
              <a:ea typeface="+mn-ea"/>
              <a:cs typeface="+mn-cs"/>
            </a:rPr>
            <a:t>　 </a:t>
          </a:r>
          <a:r>
            <a:rPr lang="ja-JP" altLang="ja-JP" sz="1100" b="0" i="0" baseline="0">
              <a:solidFill>
                <a:sysClr val="windowText" lastClr="000000"/>
              </a:solidFill>
              <a:effectLst/>
              <a:latin typeface="+mn-lt"/>
              <a:ea typeface="+mn-ea"/>
              <a:cs typeface="+mn-cs"/>
            </a:rPr>
            <a:t>期末手当：</a:t>
          </a:r>
          <a:r>
            <a:rPr lang="ja-JP" altLang="en-US" sz="1100" b="0" i="0" baseline="0">
              <a:solidFill>
                <a:sysClr val="windowText" lastClr="000000"/>
              </a:solidFill>
              <a:effectLst/>
              <a:latin typeface="+mn-lt"/>
              <a:ea typeface="+mn-ea"/>
              <a:cs typeface="+mn-cs"/>
            </a:rPr>
            <a:t>報酬</a:t>
          </a:r>
          <a:r>
            <a:rPr lang="en-US" altLang="ja-JP" sz="1100" b="0" i="0" baseline="0">
              <a:solidFill>
                <a:sysClr val="windowText" lastClr="000000"/>
              </a:solidFill>
              <a:effectLst/>
              <a:latin typeface="+mn-lt"/>
              <a:ea typeface="+mn-ea"/>
              <a:cs typeface="+mn-cs"/>
            </a:rPr>
            <a:t>×1.2</a:t>
          </a:r>
          <a:r>
            <a:rPr lang="ja-JP" altLang="ja-JP" sz="1100" b="0" i="0" baseline="0">
              <a:solidFill>
                <a:sysClr val="windowText" lastClr="000000"/>
              </a:solidFill>
              <a:effectLst/>
              <a:latin typeface="+mn-lt"/>
              <a:ea typeface="+mn-ea"/>
              <a:cs typeface="+mn-cs"/>
            </a:rPr>
            <a:t>（支給率）</a:t>
          </a:r>
          <a:r>
            <a:rPr lang="en-US" altLang="ja-JP" sz="1100" b="0" i="0" baseline="0">
              <a:solidFill>
                <a:sysClr val="windowText" lastClr="000000"/>
              </a:solidFill>
              <a:effectLst/>
              <a:latin typeface="+mn-lt"/>
              <a:ea typeface="+mn-ea"/>
              <a:cs typeface="+mn-cs"/>
            </a:rPr>
            <a:t>×</a:t>
          </a:r>
          <a:r>
            <a:rPr lang="ja-JP" altLang="ja-JP" sz="1100" b="0" i="0" baseline="0">
              <a:solidFill>
                <a:sysClr val="windowText" lastClr="000000"/>
              </a:solidFill>
              <a:effectLst/>
              <a:latin typeface="+mn-lt"/>
              <a:ea typeface="+mn-ea"/>
              <a:cs typeface="+mn-cs"/>
            </a:rPr>
            <a:t>勤務月数／６</a:t>
          </a:r>
          <a:endParaRPr lang="ja-JP" altLang="ja-JP" sz="1100">
            <a:solidFill>
              <a:sysClr val="windowText" lastClr="000000"/>
            </a:solidFill>
            <a:effectLst/>
          </a:endParaRPr>
        </a:p>
        <a:p>
          <a:pPr algn="l" rtl="0">
            <a:lnSpc>
              <a:spcPts val="1100"/>
            </a:lnSpc>
            <a:defRPr sz="1000"/>
          </a:pPr>
          <a:r>
            <a:rPr lang="ja-JP" altLang="en-US" sz="1100" b="0" i="0" u="none" strike="noStrike" baseline="0">
              <a:solidFill>
                <a:sysClr val="windowText" lastClr="000000"/>
              </a:solidFill>
              <a:effectLst/>
              <a:latin typeface="ＭＳ Ｐゴシック 見出し"/>
              <a:ea typeface="+mj-ea"/>
              <a:cs typeface="+mn-cs"/>
            </a:rPr>
            <a:t>　　　　　　　　　　 </a:t>
          </a:r>
          <a:r>
            <a:rPr lang="ja-JP" altLang="ja-JP" sz="1100" b="0" i="0" baseline="0">
              <a:effectLst/>
              <a:latin typeface="+mn-lt"/>
              <a:ea typeface="+mn-ea"/>
              <a:cs typeface="+mn-cs"/>
            </a:rPr>
            <a:t>配置希望調査で積算</a:t>
          </a:r>
          <a:r>
            <a:rPr lang="ja-JP" altLang="en-US" sz="1100" b="0" i="0" baseline="0">
              <a:effectLst/>
              <a:latin typeface="+mn-lt"/>
              <a:ea typeface="+mn-ea"/>
              <a:cs typeface="+mn-cs"/>
            </a:rPr>
            <a:t>（</a:t>
          </a:r>
          <a:r>
            <a:rPr lang="ja-JP" altLang="ja-JP" sz="1100" b="0" i="0" baseline="0">
              <a:effectLst/>
              <a:latin typeface="+mn-lt"/>
              <a:ea typeface="+mn-ea"/>
              <a:cs typeface="+mn-cs"/>
            </a:rPr>
            <a:t>希望</a:t>
          </a:r>
          <a:r>
            <a:rPr lang="ja-JP" altLang="ja-JP" sz="1100" b="0" i="0" baseline="0">
              <a:solidFill>
                <a:sysClr val="windowText" lastClr="000000"/>
              </a:solidFill>
              <a:effectLst/>
              <a:latin typeface="+mn-lt"/>
              <a:ea typeface="+mn-ea"/>
              <a:cs typeface="+mn-cs"/>
            </a:rPr>
            <a:t>市町村：</a:t>
          </a:r>
          <a:r>
            <a:rPr lang="ja-JP" altLang="en-US" sz="1100" b="0" i="0" baseline="0">
              <a:solidFill>
                <a:sysClr val="windowText" lastClr="000000"/>
              </a:solidFill>
              <a:effectLst/>
              <a:latin typeface="+mn-lt"/>
              <a:ea typeface="+mn-ea"/>
              <a:cs typeface="+mn-cs"/>
            </a:rPr>
            <a:t>２７</a:t>
          </a:r>
          <a:r>
            <a:rPr lang="ja-JP" altLang="ja-JP" sz="1100" b="0" i="0" baseline="0">
              <a:solidFill>
                <a:sysClr val="windowText" lastClr="000000"/>
              </a:solidFill>
              <a:effectLst/>
              <a:latin typeface="+mn-lt"/>
              <a:ea typeface="+mn-ea"/>
              <a:cs typeface="+mn-cs"/>
            </a:rPr>
            <a:t>市町</a:t>
          </a:r>
          <a:r>
            <a:rPr lang="ja-JP" altLang="en-US" sz="1100" b="0" i="0" baseline="0">
              <a:effectLst/>
              <a:latin typeface="+mn-lt"/>
              <a:ea typeface="+mn-ea"/>
              <a:cs typeface="+mn-cs"/>
            </a:rPr>
            <a:t>）、</a:t>
          </a:r>
          <a:r>
            <a:rPr lang="ja-JP" altLang="ja-JP" sz="1100" b="0" i="0" baseline="0">
              <a:effectLst/>
              <a:latin typeface="+mn-lt"/>
              <a:ea typeface="+mn-ea"/>
              <a:cs typeface="+mn-cs"/>
            </a:rPr>
            <a:t>各校１名程度配置（課程別、夜間中学は１校）</a:t>
          </a:r>
          <a:endParaRPr lang="ja-JP" altLang="ja-JP" sz="1100">
            <a:effectLst/>
          </a:endParaRPr>
        </a:p>
        <a:p>
          <a:pPr rtl="0"/>
          <a:r>
            <a:rPr lang="ja-JP" altLang="ja-JP" sz="1100" b="0" i="0" baseline="0">
              <a:effectLst/>
              <a:latin typeface="+mn-lt"/>
              <a:ea typeface="+mn-ea"/>
              <a:cs typeface="+mn-cs"/>
            </a:rPr>
            <a:t>■補  助  率</a:t>
          </a:r>
          <a:r>
            <a:rPr lang="ja-JP" altLang="en-US" sz="1100" b="0" i="0" baseline="0">
              <a:effectLst/>
              <a:latin typeface="+mn-lt"/>
              <a:ea typeface="+mn-ea"/>
              <a:cs typeface="+mn-cs"/>
            </a:rPr>
            <a:t>　　　</a:t>
          </a:r>
          <a:r>
            <a:rPr lang="ja-JP" altLang="en-US" sz="1100" b="0" i="0" baseline="0">
              <a:solidFill>
                <a:sysClr val="windowText" lastClr="000000"/>
              </a:solidFill>
              <a:effectLst/>
              <a:latin typeface="+mn-lt"/>
              <a:ea typeface="+mn-ea"/>
              <a:cs typeface="+mn-cs"/>
            </a:rPr>
            <a:t>国１／６、府２／６、市町村３／６　</a:t>
          </a:r>
          <a:r>
            <a:rPr lang="en-US" altLang="ja-JP" sz="1100" b="0" i="0" baseline="0">
              <a:solidFill>
                <a:sysClr val="windowText" lastClr="000000"/>
              </a:solidFill>
              <a:effectLst/>
              <a:latin typeface="+mn-lt"/>
              <a:ea typeface="+mn-ea"/>
              <a:cs typeface="+mn-cs"/>
            </a:rPr>
            <a:t>※</a:t>
          </a:r>
          <a:r>
            <a:rPr lang="ja-JP" altLang="en-US" sz="1100" b="0" i="0" baseline="0">
              <a:solidFill>
                <a:sysClr val="windowText" lastClr="000000"/>
              </a:solidFill>
              <a:effectLst/>
              <a:latin typeface="+mn-lt"/>
              <a:ea typeface="+mn-ea"/>
              <a:cs typeface="+mn-cs"/>
            </a:rPr>
            <a:t>府立学校は、府４／６、国２／６</a:t>
          </a:r>
        </a:p>
        <a:p>
          <a:pPr algn="l" rtl="0">
            <a:lnSpc>
              <a:spcPts val="1100"/>
            </a:lnSpc>
            <a:defRPr sz="1000"/>
          </a:pPr>
          <a:r>
            <a:rPr lang="ja-JP" altLang="en-US" sz="1100" b="0" i="0" u="none" strike="noStrike" baseline="0">
              <a:solidFill>
                <a:sysClr val="windowText" lastClr="000000"/>
              </a:solidFill>
              <a:latin typeface="ＭＳ Ｐゴシック 本文"/>
              <a:ea typeface="+mj-ea"/>
            </a:rPr>
            <a:t>■業務内容　　　家庭用教材等の印刷、保護者への連絡、健康管理等に係る学級担任等の補助など</a:t>
          </a:r>
          <a:endParaRPr lang="en-US" altLang="ja-JP" sz="1100" b="0" i="0" u="none" strike="noStrike" baseline="0">
            <a:solidFill>
              <a:sysClr val="windowText" lastClr="000000"/>
            </a:solidFill>
            <a:effectLst/>
            <a:latin typeface="ＭＳ Ｐゴシック 本文"/>
            <a:ea typeface="+mj-ea"/>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endParaRPr lang="en-US" altLang="ja-JP" sz="1100" b="0" i="0" u="none" strike="noStrike" baseline="0">
            <a:solidFill>
              <a:sysClr val="windowText" lastClr="000000"/>
            </a:solidFill>
            <a:effectLst/>
            <a:latin typeface="ＭＳ Ｐゴシック 本文"/>
            <a:ea typeface="+mj-ea"/>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□対　　　象　　　府立支援学校</a:t>
          </a:r>
          <a:r>
            <a:rPr kumimoji="0" lang="ja-JP" altLang="ja-JP" sz="1100" b="0" i="0" u="none" strike="noStrike" kern="0" cap="none" spc="0" normalizeH="0" baseline="0" noProof="0">
              <a:ln>
                <a:noFill/>
              </a:ln>
              <a:solidFill>
                <a:sysClr val="windowText" lastClr="000000"/>
              </a:solidFill>
              <a:effectLst/>
              <a:uLnTx/>
              <a:uFillTx/>
              <a:latin typeface="+mn-lt"/>
              <a:ea typeface="+mn-ea"/>
              <a:cs typeface="+mn-cs"/>
            </a:rPr>
            <a:t>（小・中学部及び高等部）　３７校（各部１名）</a:t>
          </a:r>
          <a:endPar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□積　　　算　　　報酬（</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１，０９０</a:t>
          </a:r>
          <a:r>
            <a:rPr kumimoji="0" lang="ja-JP" altLang="ja-JP" sz="1100" b="0" i="0" u="none" strike="noStrike" kern="0" cap="none" spc="0" normalizeH="0" baseline="0" noProof="0">
              <a:ln>
                <a:noFill/>
              </a:ln>
              <a:solidFill>
                <a:sysClr val="windowText" lastClr="000000"/>
              </a:solidFill>
              <a:effectLst/>
              <a:uLnTx/>
              <a:uFillTx/>
              <a:latin typeface="+mn-lt"/>
              <a:ea typeface="+mn-ea"/>
              <a:cs typeface="+mn-cs"/>
            </a:rPr>
            <a:t>円</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／時</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２０Ｈ／週</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４週</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×5.5</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カ月</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期末手当</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共済費及び旅費（交通費相当、</a:t>
          </a:r>
          <a:r>
            <a:rPr kumimoji="0" lang="ja-JP" altLang="ja-JP" sz="1100" b="0" i="0" u="none" strike="noStrike" kern="0" cap="none" spc="0" normalizeH="0" baseline="0" noProof="0">
              <a:ln>
                <a:noFill/>
              </a:ln>
              <a:solidFill>
                <a:sysClr val="windowText" lastClr="000000"/>
              </a:solidFill>
              <a:effectLst/>
              <a:uLnTx/>
              <a:uFillTx/>
              <a:latin typeface="+mn-lt"/>
              <a:ea typeface="+mn-ea"/>
              <a:cs typeface="+mn-cs"/>
            </a:rPr>
            <a:t>高等部</a:t>
          </a:r>
          <a:r>
            <a:rPr kumimoji="0" lang="ja-JP" altLang="en-US" sz="1100" b="0" i="0" u="none" strike="noStrike" kern="0" cap="none" spc="0" normalizeH="0" baseline="0" noProof="0">
              <a:ln>
                <a:noFill/>
              </a:ln>
              <a:solidFill>
                <a:sysClr val="windowText" lastClr="000000"/>
              </a:solidFill>
              <a:effectLst/>
              <a:uLnTx/>
              <a:uFillTx/>
              <a:latin typeface="+mn-lt"/>
              <a:ea typeface="+mn-ea"/>
              <a:cs typeface="+mn-cs"/>
            </a:rPr>
            <a:t>のみ</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a:t>
          </a:r>
          <a:endPar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□補  助  率　　　国１／３　［府２／３］</a:t>
          </a:r>
          <a:endPar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□業務内容　　　校内の消毒作業（机、椅子、ドアノブ等）及び換気</a:t>
          </a:r>
          <a:r>
            <a:rPr kumimoji="0" lang="ja-JP" altLang="ja-JP" sz="1100" b="0" i="0" u="none" strike="noStrike" kern="0" cap="none" spc="0" normalizeH="0" baseline="0" noProof="0">
              <a:ln>
                <a:noFill/>
              </a:ln>
              <a:solidFill>
                <a:sysClr val="windowText" lastClr="000000"/>
              </a:solidFill>
              <a:effectLst/>
              <a:uLnTx/>
              <a:uFillTx/>
              <a:latin typeface="+mn-lt"/>
              <a:ea typeface="+mn-ea"/>
              <a:cs typeface="+mn-cs"/>
            </a:rPr>
            <a:t>作業</a:t>
          </a:r>
          <a:r>
            <a:rPr kumimoji="0" lang="ja-JP" altLang="en-US" sz="1100" b="0" i="0" u="none" strike="noStrike" kern="0" cap="none" spc="0" normalizeH="0" baseline="0" noProof="0">
              <a:ln>
                <a:noFill/>
              </a:ln>
              <a:solidFill>
                <a:sysClr val="windowText" lastClr="000000"/>
              </a:solidFill>
              <a:effectLst/>
              <a:uLnTx/>
              <a:uFillTx/>
              <a:latin typeface="+mn-lt"/>
              <a:ea typeface="+mn-ea"/>
              <a:cs typeface="+mn-cs"/>
            </a:rPr>
            <a:t>、 給食時の見守り補助（従前の教員作業を代替）</a:t>
          </a:r>
          <a:endParaRPr kumimoji="0"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ysClr val="windowText" lastClr="000000"/>
              </a:solidFill>
              <a:effectLst/>
              <a:uLnTx/>
              <a:uFillTx/>
              <a:latin typeface="+mn-lt"/>
              <a:ea typeface="+mn-ea"/>
              <a:cs typeface="+mn-cs"/>
            </a:rPr>
            <a:t>　　　　　　　　　　　　→ 教員と児童生徒は別々に食事、 健康観察シート</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のとりまとめ補助</a:t>
          </a:r>
          <a:endPar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既存事業のスクールサポートスタッフ配置事業（</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75,986</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千円）は外数（含めていない）</a:t>
          </a:r>
          <a:endPar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endParaRPr>
        </a:p>
      </xdr:txBody>
    </xdr:sp>
    <xdr:clientData/>
  </xdr:twoCellAnchor>
  <xdr:twoCellAnchor>
    <xdr:from>
      <xdr:col>1</xdr:col>
      <xdr:colOff>52916</xdr:colOff>
      <xdr:row>746</xdr:row>
      <xdr:rowOff>84666</xdr:rowOff>
    </xdr:from>
    <xdr:to>
      <xdr:col>5</xdr:col>
      <xdr:colOff>5111750</xdr:colOff>
      <xdr:row>752</xdr:row>
      <xdr:rowOff>190499</xdr:rowOff>
    </xdr:to>
    <xdr:sp macro="" textlink="">
      <xdr:nvSpPr>
        <xdr:cNvPr id="85" name="AutoShape 243">
          <a:extLst>
            <a:ext uri="{FF2B5EF4-FFF2-40B4-BE49-F238E27FC236}">
              <a16:creationId xmlns:a16="http://schemas.microsoft.com/office/drawing/2014/main" id="{00000000-0008-0000-0400-000055000000}"/>
            </a:ext>
          </a:extLst>
        </xdr:cNvPr>
        <xdr:cNvSpPr>
          <a:spLocks noChangeArrowheads="1"/>
        </xdr:cNvSpPr>
      </xdr:nvSpPr>
      <xdr:spPr>
        <a:xfrm>
          <a:off x="740833" y="167481249"/>
          <a:ext cx="8540750" cy="1439333"/>
        </a:xfrm>
        <a:prstGeom prst="wedgeRectCallout">
          <a:avLst>
            <a:gd name="adj1" fmla="val 21761"/>
            <a:gd name="adj2" fmla="val 21010"/>
          </a:avLst>
        </a:prstGeom>
        <a:solidFill>
          <a:srgbClr val="FFFF99"/>
        </a:solidFill>
        <a:ln w="9525">
          <a:solidFill>
            <a:srgbClr val="000000"/>
          </a:solidFill>
          <a:miter lim="800000"/>
        </a:ln>
      </xdr:spPr>
      <xdr:txBody>
        <a:bodyPr vertOverflow="clip" wrap="square" lIns="27432" tIns="54000" rIns="0" bIns="0" anchor="t" upright="1"/>
        <a:lstStyle/>
        <a:p>
          <a:pPr algn="l" rtl="0">
            <a:lnSpc>
              <a:spcPts val="1100"/>
            </a:lnSpc>
            <a:defRPr sz="1000"/>
          </a:pPr>
          <a:r>
            <a:rPr lang="ja-JP" altLang="en-US" sz="1100" b="0" i="0" u="none" strike="noStrike" baseline="0">
              <a:solidFill>
                <a:sysClr val="windowText" lastClr="000000"/>
              </a:solidFill>
              <a:latin typeface="+mj-ea"/>
              <a:ea typeface="+mj-ea"/>
            </a:rPr>
            <a:t>学習支援員</a:t>
          </a:r>
          <a:endParaRPr lang="en-US" altLang="ja-JP" sz="1100" b="0" i="0" u="none" strike="noStrike" baseline="0">
            <a:solidFill>
              <a:sysClr val="windowText" lastClr="000000"/>
            </a:solidFill>
            <a:latin typeface="+mj-ea"/>
            <a:ea typeface="+mj-ea"/>
          </a:endParaRPr>
        </a:p>
        <a:p>
          <a:pPr marL="0" marR="0" lvl="0" indent="0" algn="l" defTabSz="914400" rtl="0" eaLnBrk="1" fontAlgn="auto" latinLnBrk="0" hangingPunct="1">
            <a:lnSpc>
              <a:spcPts val="11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ja-JP" sz="1100" b="0" i="0" u="none" strike="noStrike" kern="0" cap="none" spc="0" normalizeH="0" baseline="0" noProof="0">
              <a:ln>
                <a:noFill/>
              </a:ln>
              <a:solidFill>
                <a:sysClr val="windowText" lastClr="000000"/>
              </a:solidFill>
              <a:effectLst/>
              <a:uLnTx/>
              <a:uFillTx/>
              <a:latin typeface="+mn-lt"/>
              <a:ea typeface="+mn-ea"/>
              <a:cs typeface="+mn-cs"/>
            </a:rPr>
            <a:t>対 　象　</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　　　  </a:t>
          </a:r>
          <a:r>
            <a:rPr kumimoji="1" lang="ja-JP" altLang="ja-JP" sz="1100" b="0" i="0" u="none" strike="noStrike" kern="0" cap="none" spc="0" normalizeH="0" baseline="0" noProof="0">
              <a:ln>
                <a:noFill/>
              </a:ln>
              <a:solidFill>
                <a:sysClr val="windowText" lastClr="000000"/>
              </a:solidFill>
              <a:effectLst/>
              <a:uLnTx/>
              <a:uFillTx/>
              <a:latin typeface="+mn-lt"/>
              <a:ea typeface="+mn-ea"/>
              <a:cs typeface="+mn-cs"/>
            </a:rPr>
            <a:t>府立支援学校</a:t>
          </a:r>
          <a:endParaRPr kumimoji="0" lang="ja-JP"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ja-JP" sz="1100" b="0" i="0" u="none" strike="noStrike" kern="0" cap="none" spc="0" normalizeH="0" baseline="0" noProof="0">
              <a:ln>
                <a:noFill/>
              </a:ln>
              <a:solidFill>
                <a:sysClr val="windowText" lastClr="000000"/>
              </a:solidFill>
              <a:effectLst/>
              <a:uLnTx/>
              <a:uFillTx/>
              <a:latin typeface="+mn-lt"/>
              <a:ea typeface="+mn-ea"/>
              <a:cs typeface="+mn-cs"/>
            </a:rPr>
            <a:t>配置数</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 </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　　　　 </a:t>
          </a:r>
          <a:r>
            <a:rPr kumimoji="1" lang="ja-JP" altLang="ja-JP" sz="1100" b="0" i="0" u="none" strike="noStrike" kern="0" cap="none" spc="0" normalizeH="0" baseline="0" noProof="0">
              <a:ln>
                <a:noFill/>
              </a:ln>
              <a:solidFill>
                <a:sysClr val="windowText" lastClr="000000"/>
              </a:solidFill>
              <a:effectLst/>
              <a:uLnTx/>
              <a:uFillTx/>
              <a:latin typeface="+mn-lt"/>
              <a:ea typeface="+mn-ea"/>
              <a:cs typeface="+mn-cs"/>
            </a:rPr>
            <a:t>１５５人</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ja-JP" sz="1100" b="0" i="0" u="none" strike="noStrike" kern="0" cap="none" spc="0" normalizeH="0" baseline="0" noProof="0">
              <a:ln>
                <a:noFill/>
              </a:ln>
              <a:solidFill>
                <a:sysClr val="windowText" lastClr="000000"/>
              </a:solidFill>
              <a:effectLst/>
              <a:uLnTx/>
              <a:uFillTx/>
              <a:latin typeface="+mn-lt"/>
              <a:ea typeface="+mn-ea"/>
              <a:cs typeface="+mn-cs"/>
            </a:rPr>
            <a:t>一般学級数</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×5%</a:t>
          </a:r>
          <a:r>
            <a:rPr kumimoji="1" lang="ja-JP"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ja-JP" sz="1100" b="0" i="0" u="none" strike="noStrike" kern="0" cap="none" spc="0" normalizeH="0" baseline="0" noProof="0">
              <a:ln>
                <a:noFill/>
              </a:ln>
              <a:solidFill>
                <a:sysClr val="windowText" lastClr="000000"/>
              </a:solidFill>
              <a:effectLst/>
              <a:uLnTx/>
              <a:uFillTx/>
              <a:latin typeface="+mn-lt"/>
              <a:ea typeface="+mn-ea"/>
              <a:cs typeface="+mn-cs"/>
            </a:rPr>
            <a:t>重複学級</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10%</a:t>
          </a:r>
          <a:r>
            <a:rPr kumimoji="1" lang="ja-JP" altLang="ja-JP" sz="1100" b="0" i="0" u="none" strike="noStrike" kern="0" cap="none" spc="0" normalizeH="0" baseline="0" noProof="0">
              <a:ln>
                <a:noFill/>
              </a:ln>
              <a:solidFill>
                <a:sysClr val="windowText" lastClr="000000"/>
              </a:solidFill>
              <a:effectLst/>
              <a:uLnTx/>
              <a:uFillTx/>
              <a:latin typeface="+mn-lt"/>
              <a:ea typeface="+mn-ea"/>
              <a:cs typeface="+mn-cs"/>
            </a:rPr>
            <a:t>）⇒概ね</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､1</a:t>
          </a:r>
          <a:r>
            <a:rPr kumimoji="1" lang="ja-JP" altLang="ja-JP" sz="1100" b="0" i="0" u="none" strike="noStrike" kern="0" cap="none" spc="0" normalizeH="0" baseline="0" noProof="0">
              <a:ln>
                <a:noFill/>
              </a:ln>
              <a:solidFill>
                <a:sysClr val="windowText" lastClr="000000"/>
              </a:solidFill>
              <a:effectLst/>
              <a:uLnTx/>
              <a:uFillTx/>
              <a:latin typeface="+mn-lt"/>
              <a:ea typeface="+mn-ea"/>
              <a:cs typeface="+mn-cs"/>
            </a:rPr>
            <a:t>人</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/1</a:t>
          </a:r>
          <a:r>
            <a:rPr kumimoji="1" lang="ja-JP" altLang="ja-JP" sz="1100" b="0" i="0" u="none" strike="noStrike" kern="0" cap="none" spc="0" normalizeH="0" baseline="0" noProof="0">
              <a:ln>
                <a:noFill/>
              </a:ln>
              <a:solidFill>
                <a:sysClr val="windowText" lastClr="000000"/>
              </a:solidFill>
              <a:effectLst/>
              <a:uLnTx/>
              <a:uFillTx/>
              <a:latin typeface="+mn-lt"/>
              <a:ea typeface="+mn-ea"/>
              <a:cs typeface="+mn-cs"/>
            </a:rPr>
            <a:t>校・各学部</a:t>
          </a:r>
          <a:endParaRPr kumimoji="0" lang="ja-JP"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ysClr val="windowText" lastClr="000000"/>
              </a:solidFill>
              <a:effectLst/>
              <a:uLnTx/>
              <a:uFillTx/>
              <a:latin typeface="+mn-lt"/>
              <a:ea typeface="+mn-ea"/>
              <a:cs typeface="+mn-cs"/>
            </a:rPr>
            <a:t>　　　　　　　</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　　　 </a:t>
          </a:r>
          <a:r>
            <a:rPr kumimoji="1" lang="ja-JP" altLang="ja-JP" sz="1100" b="0" i="0" u="none" strike="noStrike" kern="0" cap="none" spc="0" normalizeH="0" baseline="0" noProof="0">
              <a:ln>
                <a:noFill/>
              </a:ln>
              <a:solidFill>
                <a:sysClr val="windowText" lastClr="000000"/>
              </a:solidFill>
              <a:effectLst/>
              <a:uLnTx/>
              <a:uFillTx/>
              <a:latin typeface="+mn-lt"/>
              <a:ea typeface="+mn-ea"/>
              <a:cs typeface="+mn-cs"/>
            </a:rPr>
            <a:t>介護職員初任者研修終了程度（一般説：旧ヘルパー２級程度）を 非常勤特別嘱託員として配置</a:t>
          </a:r>
          <a:endParaRPr kumimoji="0" lang="ja-JP"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ja-JP" sz="1100" b="0" i="0" u="none" strike="noStrike" kern="0" cap="none" spc="0" normalizeH="0" baseline="0" noProof="0">
              <a:ln>
                <a:noFill/>
              </a:ln>
              <a:solidFill>
                <a:sysClr val="windowText" lastClr="000000"/>
              </a:solidFill>
              <a:effectLst/>
              <a:uLnTx/>
              <a:uFillTx/>
              <a:latin typeface="+mn-lt"/>
              <a:ea typeface="+mn-ea"/>
              <a:cs typeface="+mn-cs"/>
            </a:rPr>
            <a:t>積　 算　</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  　　  報酬（</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１，２００</a:t>
          </a:r>
          <a:r>
            <a:rPr kumimoji="0" lang="ja-JP" altLang="ja-JP" sz="1100" b="0" i="0" u="none" strike="noStrike" kern="0" cap="none" spc="0" normalizeH="0" baseline="0" noProof="0">
              <a:ln>
                <a:noFill/>
              </a:ln>
              <a:solidFill>
                <a:sysClr val="windowText" lastClr="000000"/>
              </a:solidFill>
              <a:effectLst/>
              <a:uLnTx/>
              <a:uFillTx/>
              <a:latin typeface="+mn-lt"/>
              <a:ea typeface="+mn-ea"/>
              <a:cs typeface="+mn-cs"/>
            </a:rPr>
            <a:t>円</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／時</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２９Ｈ／週</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４週</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×5.5</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カ月</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期末手当</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共済費及び旅費</a:t>
          </a:r>
          <a:endPar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◆業務内容　　　</a:t>
          </a:r>
          <a:r>
            <a:rPr kumimoji="1" lang="ja-JP" altLang="ja-JP" sz="1100" b="0" i="0" u="none" strike="noStrike" kern="0" cap="none" spc="0" normalizeH="0" baseline="0" noProof="0">
              <a:ln>
                <a:noFill/>
              </a:ln>
              <a:solidFill>
                <a:sysClr val="windowText" lastClr="000000"/>
              </a:solidFill>
              <a:effectLst/>
              <a:uLnTx/>
              <a:uFillTx/>
              <a:latin typeface="+mn-lt"/>
              <a:ea typeface="+mn-ea"/>
              <a:cs typeface="+mn-cs"/>
            </a:rPr>
            <a:t>児童生徒等に直接接する業務（摂食・更衣・排泄・移動・授業・医ケア時の補助）</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のサポート</a:t>
          </a:r>
          <a:endPar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endParaRPr>
        </a:p>
      </xdr:txBody>
    </xdr:sp>
    <xdr:clientData/>
  </xdr:twoCellAnchor>
  <xdr:twoCellAnchor>
    <xdr:from>
      <xdr:col>1</xdr:col>
      <xdr:colOff>163286</xdr:colOff>
      <xdr:row>717</xdr:row>
      <xdr:rowOff>149678</xdr:rowOff>
    </xdr:from>
    <xdr:to>
      <xdr:col>3</xdr:col>
      <xdr:colOff>240030</xdr:colOff>
      <xdr:row>723</xdr:row>
      <xdr:rowOff>124641</xdr:rowOff>
    </xdr:to>
    <xdr:sp macro="" textlink="">
      <xdr:nvSpPr>
        <xdr:cNvPr id="88" name="AutoShape 285">
          <a:extLst>
            <a:ext uri="{FF2B5EF4-FFF2-40B4-BE49-F238E27FC236}">
              <a16:creationId xmlns:a16="http://schemas.microsoft.com/office/drawing/2014/main" id="{00000000-0008-0000-0400-000058000000}"/>
            </a:ext>
          </a:extLst>
        </xdr:cNvPr>
        <xdr:cNvSpPr>
          <a:spLocks noChangeArrowheads="1"/>
        </xdr:cNvSpPr>
      </xdr:nvSpPr>
      <xdr:spPr>
        <a:xfrm>
          <a:off x="849086" y="155854853"/>
          <a:ext cx="2238919" cy="1289413"/>
        </a:xfrm>
        <a:prstGeom prst="wedgeRectCallout">
          <a:avLst>
            <a:gd name="adj1" fmla="val 14685"/>
            <a:gd name="adj2" fmla="val 3407"/>
          </a:avLst>
        </a:prstGeom>
        <a:solidFill>
          <a:srgbClr val="FFFF99"/>
        </a:solidFill>
        <a:ln w="9525">
          <a:solidFill>
            <a:srgbClr val="000000"/>
          </a:solidFill>
          <a:miter lim="800000"/>
        </a:ln>
      </xdr:spPr>
      <xdr:txBody>
        <a:bodyPr vertOverflow="clip" wrap="square" lIns="27432" tIns="18288" rIns="0" bIns="0" anchor="t" upright="1"/>
        <a:lstStyle/>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a:t>
          </a:r>
          <a:endParaRPr lang="ja-JP" altLang="en-US">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0</xdr:col>
          <xdr:colOff>288471</xdr:colOff>
          <xdr:row>717</xdr:row>
          <xdr:rowOff>208188</xdr:rowOff>
        </xdr:from>
        <xdr:to>
          <xdr:col>3</xdr:col>
          <xdr:colOff>59871</xdr:colOff>
          <xdr:row>720</xdr:row>
          <xdr:rowOff>208188</xdr:rowOff>
        </xdr:to>
        <xdr:pic>
          <xdr:nvPicPr>
            <xdr:cNvPr id="89" name="図 88">
              <a:extLst>
                <a:ext uri="{FF2B5EF4-FFF2-40B4-BE49-F238E27FC236}">
                  <a16:creationId xmlns:a16="http://schemas.microsoft.com/office/drawing/2014/main" id="{00000000-0008-0000-0400-000059000000}"/>
                </a:ext>
              </a:extLst>
            </xdr:cNvPr>
            <xdr:cNvPicPr>
              <a:picLocks noChangeAspect="1" noChangeArrowheads="1"/>
              <a:extLst>
                <a:ext uri="{84589F7E-364E-4C9E-8A38-B11213B215E9}">
                  <a14:cameraTool cellRange="$H$715:$J$717" spid="_x0000_s46861"/>
                </a:ext>
              </a:extLst>
            </xdr:cNvPicPr>
          </xdr:nvPicPr>
          <xdr:blipFill>
            <a:blip xmlns:r="http://schemas.openxmlformats.org/officeDocument/2006/relationships" r:embed="rId1"/>
            <a:srcRect/>
            <a:stretch>
              <a:fillRect/>
            </a:stretch>
          </xdr:blipFill>
          <xdr:spPr>
            <a:xfrm>
              <a:off x="288471" y="165581238"/>
              <a:ext cx="2619375" cy="685800"/>
            </a:xfrm>
            <a:prstGeom prst="rect">
              <a:avLst/>
            </a:prstGeom>
            <a:noFill/>
            <a:ln w="3175">
              <a:noFill/>
            </a:ln>
          </xdr:spPr>
        </xdr:pic>
        <xdr:clientData/>
      </xdr:twoCellAnchor>
    </mc:Choice>
    <mc:Fallback/>
  </mc:AlternateContent>
  <xdr:twoCellAnchor>
    <xdr:from>
      <xdr:col>5</xdr:col>
      <xdr:colOff>1847074</xdr:colOff>
      <xdr:row>66</xdr:row>
      <xdr:rowOff>183174</xdr:rowOff>
    </xdr:from>
    <xdr:to>
      <xdr:col>5</xdr:col>
      <xdr:colOff>3932116</xdr:colOff>
      <xdr:row>70</xdr:row>
      <xdr:rowOff>47870</xdr:rowOff>
    </xdr:to>
    <xdr:sp macro="" textlink="">
      <xdr:nvSpPr>
        <xdr:cNvPr id="90" name="AutoShape 287">
          <a:extLst>
            <a:ext uri="{FF2B5EF4-FFF2-40B4-BE49-F238E27FC236}">
              <a16:creationId xmlns:a16="http://schemas.microsoft.com/office/drawing/2014/main" id="{00000000-0008-0000-0400-00005A000000}"/>
            </a:ext>
          </a:extLst>
        </xdr:cNvPr>
        <xdr:cNvSpPr>
          <a:spLocks noChangeArrowheads="1"/>
        </xdr:cNvSpPr>
      </xdr:nvSpPr>
      <xdr:spPr bwMode="auto">
        <a:xfrm>
          <a:off x="6016907" y="15497257"/>
          <a:ext cx="2085042" cy="796030"/>
        </a:xfrm>
        <a:prstGeom prst="wedgeRectCallout">
          <a:avLst>
            <a:gd name="adj1" fmla="val -4181"/>
            <a:gd name="adj2" fmla="val 20644"/>
          </a:avLst>
        </a:prstGeom>
        <a:solidFill>
          <a:srgbClr val="FFFF99"/>
        </a:solidFill>
        <a:ln w="9525">
          <a:solidFill>
            <a:srgbClr val="000000"/>
          </a:solidFill>
          <a:miter lim="800000"/>
          <a:headEnd/>
          <a:tailEnd/>
        </a:ln>
      </xdr:spPr>
      <xdr:txBody>
        <a:bodyPr vertOverflow="clip" wrap="square" lIns="27432" tIns="18288" rIns="0" bIns="0" anchor="t" upright="1"/>
        <a:lstStyle/>
        <a:p>
          <a:r>
            <a:rPr kumimoji="0" lang="ja-JP" altLang="en-US" sz="1000" b="0" i="0" u="none" strike="noStrike" kern="0" cap="none" spc="0" normalizeH="0" baseline="0" noProof="0">
              <a:ln>
                <a:noFill/>
              </a:ln>
              <a:solidFill>
                <a:sysClr val="windowText" lastClr="000000"/>
              </a:solidFill>
              <a:effectLst/>
              <a:uLnTx/>
              <a:uFillTx/>
              <a:latin typeface="ＭＳ Ｐゴシック"/>
              <a:ea typeface="ＭＳ Ｐゴシック"/>
            </a:rPr>
            <a:t>〇国庫委託事業</a:t>
          </a:r>
          <a:endParaRPr kumimoji="0" lang="en-US" altLang="ja-JP" sz="1000" b="0" i="0" u="none" strike="noStrike" kern="0" cap="none" spc="0" normalizeH="0" baseline="0" noProof="0">
            <a:ln>
              <a:noFill/>
            </a:ln>
            <a:solidFill>
              <a:sysClr val="windowText" lastClr="000000"/>
            </a:solidFill>
            <a:effectLst/>
            <a:uLnTx/>
            <a:uFillTx/>
            <a:latin typeface="ＭＳ Ｐゴシック"/>
            <a:ea typeface="ＭＳ Ｐゴシック"/>
          </a:endParaRPr>
        </a:p>
        <a:p>
          <a:r>
            <a:rPr kumimoji="0" lang="ja-JP" altLang="en-US" sz="1000" b="0" i="0" u="none" strike="noStrike" kern="0" cap="none" spc="0" normalizeH="0" baseline="0" noProof="0">
              <a:ln>
                <a:noFill/>
              </a:ln>
              <a:solidFill>
                <a:sysClr val="windowText" lastClr="000000"/>
              </a:solidFill>
              <a:effectLst/>
              <a:uLnTx/>
              <a:uFillTx/>
              <a:latin typeface="ＭＳ Ｐゴシック"/>
              <a:ea typeface="ＭＳ Ｐゴシック"/>
            </a:rPr>
            <a:t>〇連絡会設置</a:t>
          </a:r>
          <a:endParaRPr kumimoji="0" lang="en-US" altLang="ja-JP" sz="1000" b="0" i="0" u="none" strike="noStrike" kern="0" cap="none" spc="0" normalizeH="0" baseline="0" noProof="0">
            <a:ln>
              <a:noFill/>
            </a:ln>
            <a:solidFill>
              <a:sysClr val="windowText" lastClr="000000"/>
            </a:solidFill>
            <a:effectLst/>
            <a:uLnTx/>
            <a:uFillTx/>
            <a:latin typeface="ＭＳ Ｐゴシック"/>
            <a:ea typeface="ＭＳ Ｐゴシック"/>
          </a:endParaRPr>
        </a:p>
        <a:p>
          <a:r>
            <a:rPr kumimoji="0" lang="ja-JP" altLang="en-US" sz="1000" b="0" i="0" u="none" strike="noStrike" kern="0" cap="none" spc="0" normalizeH="0" baseline="0" noProof="0">
              <a:ln>
                <a:noFill/>
              </a:ln>
              <a:solidFill>
                <a:sysClr val="windowText" lastClr="000000"/>
              </a:solidFill>
              <a:effectLst/>
              <a:uLnTx/>
              <a:uFillTx/>
              <a:latin typeface="ＭＳ Ｐゴシック"/>
              <a:ea typeface="ＭＳ Ｐゴシック"/>
            </a:rPr>
            <a:t>〇１中学校に調査研究委託</a:t>
          </a:r>
          <a:endParaRPr kumimoji="0" lang="en-US" altLang="ja-JP" sz="1000" b="0" i="0" u="none" strike="noStrike" kern="0" cap="none" spc="0" normalizeH="0" baseline="0" noProof="0">
            <a:ln>
              <a:noFill/>
            </a:ln>
            <a:solidFill>
              <a:sysClr val="windowText" lastClr="000000"/>
            </a:solidFill>
            <a:effectLst/>
            <a:uLnTx/>
            <a:uFillTx/>
            <a:latin typeface="ＭＳ Ｐゴシック"/>
            <a:ea typeface="ＭＳ Ｐゴシック"/>
          </a:endParaRPr>
        </a:p>
        <a:p>
          <a:r>
            <a:rPr kumimoji="0" lang="ja-JP" altLang="en-US" sz="1000" b="0" i="0" u="none" strike="noStrike" kern="0" cap="none" spc="0" normalizeH="0" baseline="0" noProof="0">
              <a:ln>
                <a:noFill/>
              </a:ln>
              <a:solidFill>
                <a:sysClr val="windowText" lastClr="000000"/>
              </a:solidFill>
              <a:effectLst/>
              <a:uLnTx/>
              <a:uFillTx/>
              <a:latin typeface="ＭＳ Ｐゴシック"/>
              <a:ea typeface="ＭＳ Ｐゴシック"/>
            </a:rPr>
            <a:t>〇フォーラムの開催</a:t>
          </a:r>
        </a:p>
      </xdr:txBody>
    </xdr:sp>
    <xdr:clientData/>
  </xdr:twoCellAnchor>
  <xdr:twoCellAnchor>
    <xdr:from>
      <xdr:col>0</xdr:col>
      <xdr:colOff>428625</xdr:colOff>
      <xdr:row>211</xdr:row>
      <xdr:rowOff>47625</xdr:rowOff>
    </xdr:from>
    <xdr:to>
      <xdr:col>5</xdr:col>
      <xdr:colOff>5038725</xdr:colOff>
      <xdr:row>217</xdr:row>
      <xdr:rowOff>126998</xdr:rowOff>
    </xdr:to>
    <xdr:sp macro="" textlink="">
      <xdr:nvSpPr>
        <xdr:cNvPr id="91" name="AutoShape 324">
          <a:extLst>
            <a:ext uri="{FF2B5EF4-FFF2-40B4-BE49-F238E27FC236}">
              <a16:creationId xmlns:a16="http://schemas.microsoft.com/office/drawing/2014/main" id="{00000000-0008-0000-0400-00005B000000}"/>
            </a:ext>
          </a:extLst>
        </xdr:cNvPr>
        <xdr:cNvSpPr>
          <a:spLocks noChangeArrowheads="1"/>
        </xdr:cNvSpPr>
      </xdr:nvSpPr>
      <xdr:spPr>
        <a:xfrm>
          <a:off x="428625" y="49196625"/>
          <a:ext cx="8782050" cy="1450973"/>
        </a:xfrm>
        <a:prstGeom prst="wedgeRectCallout">
          <a:avLst>
            <a:gd name="adj1" fmla="val -765"/>
            <a:gd name="adj2" fmla="val -88165"/>
          </a:avLst>
        </a:prstGeom>
        <a:solidFill>
          <a:srgbClr val="FFFF99"/>
        </a:solidFill>
        <a:ln w="9525">
          <a:solidFill>
            <a:srgbClr val="000000"/>
          </a:solidFill>
          <a:miter lim="800000"/>
        </a:ln>
      </xdr:spPr>
      <xdr:txBody>
        <a:bodyPr vertOverflow="clip" wrap="square" lIns="27432" tIns="18288" rIns="0" bIns="0" anchor="t" upright="1"/>
        <a:lstStyle>
          <a:defPPr>
            <a:defRPr lang="ja-JP"/>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defRPr sz="1000"/>
          </a:pPr>
          <a:endParaRPr kumimoji="0" lang="en-US" altLang="ja-JP" sz="900" b="0" i="0" u="none" strike="sngStrike" kern="0" cap="none" spc="0" normalizeH="0" baseline="0" noProof="0">
            <a:ln>
              <a:noFill/>
            </a:ln>
            <a:solidFill>
              <a:sysClr val="windowText" lastClr="000000"/>
            </a:solidFill>
            <a:effectLst/>
            <a:uLnTx/>
            <a:uFillTx/>
            <a:latin typeface="ＭＳ Ｐゴシック" panose="020B0600070205080204" charset="-128"/>
            <a:ea typeface="+mn-ea"/>
          </a:endParaRPr>
        </a:p>
      </xdr:txBody>
    </xdr:sp>
    <xdr:clientData/>
  </xdr:twoCellAnchor>
  <xdr:twoCellAnchor>
    <xdr:from>
      <xdr:col>5</xdr:col>
      <xdr:colOff>1350167</xdr:colOff>
      <xdr:row>352</xdr:row>
      <xdr:rowOff>36280</xdr:rowOff>
    </xdr:from>
    <xdr:to>
      <xdr:col>5</xdr:col>
      <xdr:colOff>5119688</xdr:colOff>
      <xdr:row>354</xdr:row>
      <xdr:rowOff>214312</xdr:rowOff>
    </xdr:to>
    <xdr:sp macro="" textlink="">
      <xdr:nvSpPr>
        <xdr:cNvPr id="92" name="AutoShape 344">
          <a:extLst>
            <a:ext uri="{FF2B5EF4-FFF2-40B4-BE49-F238E27FC236}">
              <a16:creationId xmlns:a16="http://schemas.microsoft.com/office/drawing/2014/main" id="{00000000-0008-0000-0400-00005C000000}"/>
            </a:ext>
          </a:extLst>
        </xdr:cNvPr>
        <xdr:cNvSpPr>
          <a:spLocks noChangeArrowheads="1"/>
        </xdr:cNvSpPr>
      </xdr:nvSpPr>
      <xdr:spPr>
        <a:xfrm>
          <a:off x="5522117" y="76455355"/>
          <a:ext cx="3769521" cy="635232"/>
        </a:xfrm>
        <a:prstGeom prst="wedgeRectCallout">
          <a:avLst>
            <a:gd name="adj1" fmla="val -20682"/>
            <a:gd name="adj2" fmla="val 5109"/>
          </a:avLst>
        </a:prstGeom>
        <a:solidFill>
          <a:srgbClr val="FFFF99"/>
        </a:solidFill>
        <a:ln w="9525">
          <a:solidFill>
            <a:srgbClr val="000000"/>
          </a:solidFill>
          <a:miter lim="800000"/>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国</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1/3</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　府</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2/3    </a:t>
          </a:r>
        </a:p>
        <a:p>
          <a:pPr marL="0" marR="0" lvl="0" indent="0" algn="l" defTabSz="914400" rtl="0" eaLnBrk="1" fontAlgn="auto" latinLnBrk="0" hangingPunct="1">
            <a:lnSpc>
              <a:spcPct val="100000"/>
            </a:lnSpc>
            <a:spcBef>
              <a:spcPts val="0"/>
            </a:spcBef>
            <a:spcAft>
              <a:spcPts val="0"/>
            </a:spcAft>
            <a:buClrTx/>
            <a:buSzTx/>
            <a:buFontTx/>
            <a:buNone/>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中学校：週１回　</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35</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週（</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6H/</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日）   政令市を除く</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285</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校</a:t>
          </a:r>
          <a:endParaRPr kumimoji="0" lang="en-US" altLang="ja-JP" sz="900" b="0" i="0" u="none" strike="sng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小学校：</a:t>
          </a:r>
          <a:r>
            <a:rPr lang="ja-JP" altLang="en-US" sz="900" b="0" i="0" baseline="0">
              <a:effectLst/>
              <a:latin typeface="+mn-lt"/>
              <a:ea typeface="+mn-ea"/>
              <a:cs typeface="+mn-cs"/>
            </a:rPr>
            <a:t>政令市を除く市町村の課題の大きな学校へ重点的に派遣</a:t>
          </a:r>
        </a:p>
      </xdr:txBody>
    </xdr:sp>
    <xdr:clientData/>
  </xdr:twoCellAnchor>
  <xdr:twoCellAnchor editAs="oneCell">
    <xdr:from>
      <xdr:col>1</xdr:col>
      <xdr:colOff>419100</xdr:colOff>
      <xdr:row>191</xdr:row>
      <xdr:rowOff>200025</xdr:rowOff>
    </xdr:from>
    <xdr:to>
      <xdr:col>3</xdr:col>
      <xdr:colOff>171450</xdr:colOff>
      <xdr:row>197</xdr:row>
      <xdr:rowOff>209550</xdr:rowOff>
    </xdr:to>
    <xdr:pic>
      <xdr:nvPicPr>
        <xdr:cNvPr id="96" name="図 95">
          <a:extLst>
            <a:ext uri="{FF2B5EF4-FFF2-40B4-BE49-F238E27FC236}">
              <a16:creationId xmlns:a16="http://schemas.microsoft.com/office/drawing/2014/main" id="{00000000-0008-0000-0400-000060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04900" y="42319575"/>
          <a:ext cx="1914525" cy="1381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294</xdr:row>
      <xdr:rowOff>47625</xdr:rowOff>
    </xdr:from>
    <xdr:to>
      <xdr:col>3</xdr:col>
      <xdr:colOff>114300</xdr:colOff>
      <xdr:row>298</xdr:row>
      <xdr:rowOff>238124</xdr:rowOff>
    </xdr:to>
    <xdr:pic>
      <xdr:nvPicPr>
        <xdr:cNvPr id="97" name="図 96">
          <a:extLst>
            <a:ext uri="{FF2B5EF4-FFF2-40B4-BE49-F238E27FC236}">
              <a16:creationId xmlns:a16="http://schemas.microsoft.com/office/drawing/2014/main" id="{00000000-0008-0000-0400-000061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47750" y="64569975"/>
          <a:ext cx="1914525" cy="1152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2794746</xdr:colOff>
      <xdr:row>436</xdr:row>
      <xdr:rowOff>38101</xdr:rowOff>
    </xdr:from>
    <xdr:to>
      <xdr:col>5</xdr:col>
      <xdr:colOff>4895849</xdr:colOff>
      <xdr:row>440</xdr:row>
      <xdr:rowOff>148167</xdr:rowOff>
    </xdr:to>
    <xdr:sp macro="" textlink="">
      <xdr:nvSpPr>
        <xdr:cNvPr id="98" name="AutoShape 175">
          <a:extLst>
            <a:ext uri="{FF2B5EF4-FFF2-40B4-BE49-F238E27FC236}">
              <a16:creationId xmlns:a16="http://schemas.microsoft.com/office/drawing/2014/main" id="{00000000-0008-0000-0400-000062000000}"/>
            </a:ext>
          </a:extLst>
        </xdr:cNvPr>
        <xdr:cNvSpPr>
          <a:spLocks noChangeArrowheads="1"/>
        </xdr:cNvSpPr>
      </xdr:nvSpPr>
      <xdr:spPr>
        <a:xfrm>
          <a:off x="6964579" y="102685851"/>
          <a:ext cx="2101103" cy="1041399"/>
        </a:xfrm>
        <a:prstGeom prst="wedgeRectCallout">
          <a:avLst>
            <a:gd name="adj1" fmla="val -28162"/>
            <a:gd name="adj2" fmla="val -38708"/>
          </a:avLst>
        </a:prstGeom>
        <a:solidFill>
          <a:srgbClr val="FFFF99"/>
        </a:solidFill>
        <a:ln w="9525">
          <a:solidFill>
            <a:srgbClr val="000000"/>
          </a:solidFill>
          <a:miter lim="800000"/>
        </a:ln>
      </xdr:spPr>
      <xdr:txBody>
        <a:bodyPr vertOverflow="clip" wrap="square" lIns="27432" tIns="18288" rIns="0" bIns="0" anchor="t" upright="1"/>
        <a:lstStyle/>
        <a:p>
          <a:pPr algn="l" rtl="0">
            <a:lnSpc>
              <a:spcPts val="1100"/>
            </a:lnSpc>
            <a:defRPr sz="1000"/>
          </a:pPr>
          <a:endParaRPr lang="en-US" altLang="ja-JP" sz="900" b="0" i="0" u="none" strike="noStrike" baseline="0">
            <a:solidFill>
              <a:sysClr val="windowText" lastClr="000000"/>
            </a:solidFill>
            <a:latin typeface="+mj-ea"/>
            <a:ea typeface="+mj-ea"/>
          </a:endParaRPr>
        </a:p>
      </xdr:txBody>
    </xdr:sp>
    <xdr:clientData/>
  </xdr:twoCellAnchor>
  <xdr:twoCellAnchor editAs="oneCell">
    <xdr:from>
      <xdr:col>5</xdr:col>
      <xdr:colOff>2886075</xdr:colOff>
      <xdr:row>436</xdr:row>
      <xdr:rowOff>38100</xdr:rowOff>
    </xdr:from>
    <xdr:to>
      <xdr:col>5</xdr:col>
      <xdr:colOff>4800600</xdr:colOff>
      <xdr:row>440</xdr:row>
      <xdr:rowOff>57150</xdr:rowOff>
    </xdr:to>
    <xdr:pic>
      <xdr:nvPicPr>
        <xdr:cNvPr id="100" name="図 99">
          <a:extLst>
            <a:ext uri="{FF2B5EF4-FFF2-40B4-BE49-F238E27FC236}">
              <a16:creationId xmlns:a16="http://schemas.microsoft.com/office/drawing/2014/main" id="{00000000-0008-0000-0400-000064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058025" y="95297625"/>
          <a:ext cx="1914525" cy="933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323850</xdr:colOff>
      <xdr:row>457</xdr:row>
      <xdr:rowOff>19050</xdr:rowOff>
    </xdr:from>
    <xdr:to>
      <xdr:col>3</xdr:col>
      <xdr:colOff>295275</xdr:colOff>
      <xdr:row>461</xdr:row>
      <xdr:rowOff>28576</xdr:rowOff>
    </xdr:to>
    <xdr:pic>
      <xdr:nvPicPr>
        <xdr:cNvPr id="102" name="図 101">
          <a:extLst>
            <a:ext uri="{FF2B5EF4-FFF2-40B4-BE49-F238E27FC236}">
              <a16:creationId xmlns:a16="http://schemas.microsoft.com/office/drawing/2014/main" id="{00000000-0008-0000-0400-000066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009650" y="99850575"/>
          <a:ext cx="2133600" cy="923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857250</xdr:colOff>
      <xdr:row>510</xdr:row>
      <xdr:rowOff>47625</xdr:rowOff>
    </xdr:from>
    <xdr:to>
      <xdr:col>3</xdr:col>
      <xdr:colOff>609600</xdr:colOff>
      <xdr:row>521</xdr:row>
      <xdr:rowOff>57150</xdr:rowOff>
    </xdr:to>
    <xdr:pic>
      <xdr:nvPicPr>
        <xdr:cNvPr id="103" name="図 102">
          <a:extLst>
            <a:ext uri="{FF2B5EF4-FFF2-40B4-BE49-F238E27FC236}">
              <a16:creationId xmlns:a16="http://schemas.microsoft.com/office/drawing/2014/main" id="{00000000-0008-0000-0400-000067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543050" y="111080550"/>
          <a:ext cx="1914525" cy="2524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600075</xdr:colOff>
      <xdr:row>649</xdr:row>
      <xdr:rowOff>28575</xdr:rowOff>
    </xdr:from>
    <xdr:to>
      <xdr:col>3</xdr:col>
      <xdr:colOff>1038225</xdr:colOff>
      <xdr:row>656</xdr:row>
      <xdr:rowOff>114300</xdr:rowOff>
    </xdr:to>
    <xdr:pic>
      <xdr:nvPicPr>
        <xdr:cNvPr id="104" name="図 103">
          <a:extLst>
            <a:ext uri="{FF2B5EF4-FFF2-40B4-BE49-F238E27FC236}">
              <a16:creationId xmlns:a16="http://schemas.microsoft.com/office/drawing/2014/main" id="{00000000-0008-0000-0400-000068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285875" y="141265275"/>
          <a:ext cx="2600325" cy="1685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328083</xdr:colOff>
      <xdr:row>636</xdr:row>
      <xdr:rowOff>31749</xdr:rowOff>
    </xdr:from>
    <xdr:to>
      <xdr:col>5</xdr:col>
      <xdr:colOff>4984751</xdr:colOff>
      <xdr:row>640</xdr:row>
      <xdr:rowOff>85724</xdr:rowOff>
    </xdr:to>
    <xdr:sp macro="" textlink="">
      <xdr:nvSpPr>
        <xdr:cNvPr id="107" name="AutoShape 281">
          <a:extLst>
            <a:ext uri="{FF2B5EF4-FFF2-40B4-BE49-F238E27FC236}">
              <a16:creationId xmlns:a16="http://schemas.microsoft.com/office/drawing/2014/main" id="{00000000-0008-0000-0400-00006B000000}"/>
            </a:ext>
          </a:extLst>
        </xdr:cNvPr>
        <xdr:cNvSpPr>
          <a:spLocks noChangeArrowheads="1"/>
        </xdr:cNvSpPr>
      </xdr:nvSpPr>
      <xdr:spPr>
        <a:xfrm>
          <a:off x="1016000" y="149309666"/>
          <a:ext cx="8138584" cy="985308"/>
        </a:xfrm>
        <a:prstGeom prst="wedgeRectCallout">
          <a:avLst>
            <a:gd name="adj1" fmla="val 8283"/>
            <a:gd name="adj2" fmla="val -20065"/>
          </a:avLst>
        </a:prstGeom>
        <a:solidFill>
          <a:srgbClr val="FFFF99"/>
        </a:solidFill>
        <a:ln w="9525">
          <a:solidFill>
            <a:srgbClr val="000000"/>
          </a:solidFill>
          <a:miter lim="800000"/>
        </a:ln>
      </xdr:spPr>
      <xdr:txBody>
        <a:bodyPr vertOverflow="clip" wrap="square" lIns="27432" tIns="18288" rIns="0" bIns="18288" anchor="ctr" upright="1"/>
        <a:lstStyle>
          <a:defPPr>
            <a:defRPr lang="ja-JP"/>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marL="0" marR="0" lvl="0" indent="0" algn="l" defTabSz="914400" rtl="0" eaLnBrk="1" fontAlgn="auto" latinLnBrk="0" hangingPunct="1">
            <a:lnSpc>
              <a:spcPts val="700"/>
            </a:lnSpc>
            <a:spcBef>
              <a:spcPts val="0"/>
            </a:spcBef>
            <a:spcAft>
              <a:spcPts val="0"/>
            </a:spcAft>
            <a:buClrTx/>
            <a:buSzTx/>
            <a:buFontTx/>
            <a:buNone/>
            <a:defRPr sz="1000"/>
          </a:pP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R4</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年度予算　　　　　　　　　　　　　　　　　　　　　　             </a:t>
          </a:r>
        </a:p>
        <a:p>
          <a:pPr marL="0" marR="0" lvl="0" indent="0" algn="l" defTabSz="914400" rtl="0" eaLnBrk="1" fontAlgn="auto" latinLnBrk="0" hangingPunct="1">
            <a:lnSpc>
              <a:spcPts val="700"/>
            </a:lnSpc>
            <a:spcBef>
              <a:spcPts val="0"/>
            </a:spcBef>
            <a:spcAft>
              <a:spcPts val="0"/>
            </a:spcAft>
            <a:buClrTx/>
            <a:buSzTx/>
            <a:buFontTx/>
            <a:buNone/>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　</a:t>
          </a:r>
        </a:p>
        <a:p>
          <a:pPr marL="0" marR="0" lvl="0" indent="0" algn="l" defTabSz="914400" rtl="0" eaLnBrk="1" fontAlgn="auto" latinLnBrk="0" hangingPunct="1">
            <a:lnSpc>
              <a:spcPts val="700"/>
            </a:lnSpc>
            <a:spcBef>
              <a:spcPts val="0"/>
            </a:spcBef>
            <a:spcAft>
              <a:spcPts val="0"/>
            </a:spcAft>
            <a:buClrTx/>
            <a:buSzTx/>
            <a:buFontTx/>
            <a:buNone/>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高校  　昇降機安全対策費　　　　　　　　　　      </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20,000</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千円　　　　寝屋川高等学校改築事業費　　　　　　 </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12,804</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千円　　　内部改修工事費　　 　</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27,000</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千円</a:t>
          </a:r>
          <a:endPar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endParaRPr>
        </a:p>
        <a:p>
          <a:pPr marL="0" marR="0" lvl="0" indent="0" algn="l" defTabSz="914400" rtl="0" eaLnBrk="1" fontAlgn="auto" latinLnBrk="0" hangingPunct="1">
            <a:lnSpc>
              <a:spcPts val="700"/>
            </a:lnSpc>
            <a:spcBef>
              <a:spcPts val="0"/>
            </a:spcBef>
            <a:spcAft>
              <a:spcPts val="0"/>
            </a:spcAft>
            <a:buClrTx/>
            <a:buSzTx/>
            <a:buFontTx/>
            <a:buNone/>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 </a:t>
          </a:r>
        </a:p>
        <a:p>
          <a:pPr marL="0" marR="0" lvl="0" indent="0" algn="l" defTabSz="914400" rtl="0" eaLnBrk="1" fontAlgn="auto" latinLnBrk="0" hangingPunct="1">
            <a:lnSpc>
              <a:spcPts val="700"/>
            </a:lnSpc>
            <a:spcBef>
              <a:spcPts val="0"/>
            </a:spcBef>
            <a:spcAft>
              <a:spcPts val="0"/>
            </a:spcAft>
            <a:buClrTx/>
            <a:buSzTx/>
            <a:buFontTx/>
            <a:buNone/>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支援　　大規模改造工事等　　　　　　 　　　　　  　</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9,000</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千円　　　　昇降機安全対策費 　　　　　　　   　　　   </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2,045</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千円　　　空調機更新実施設計 </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17,140</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千円</a:t>
          </a:r>
          <a:endPar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endParaRPr>
        </a:p>
        <a:p>
          <a:pPr marL="0" marR="0" lvl="0" indent="0" algn="l" defTabSz="914400" rtl="0" eaLnBrk="1" fontAlgn="auto" latinLnBrk="0" hangingPunct="1">
            <a:lnSpc>
              <a:spcPts val="700"/>
            </a:lnSpc>
            <a:spcBef>
              <a:spcPts val="0"/>
            </a:spcBef>
            <a:spcAft>
              <a:spcPts val="0"/>
            </a:spcAft>
            <a:buClrTx/>
            <a:buSzTx/>
            <a:buFontTx/>
            <a:buNone/>
            <a:defRPr sz="1000"/>
          </a:pPr>
          <a:endPar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endParaRPr>
        </a:p>
        <a:p>
          <a:pPr marL="0" marR="0" lvl="0" indent="0" algn="l" defTabSz="914400" rtl="0" eaLnBrk="1" fontAlgn="auto" latinLnBrk="0" hangingPunct="1">
            <a:lnSpc>
              <a:spcPts val="700"/>
            </a:lnSpc>
            <a:spcBef>
              <a:spcPts val="0"/>
            </a:spcBef>
            <a:spcAft>
              <a:spcPts val="0"/>
            </a:spcAft>
            <a:buClrTx/>
            <a:buSzTx/>
            <a:buFontTx/>
            <a:buNone/>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　   　　 空調機更新工事等　　　　　　　　　　　  </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301,923</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千円         特別教室等空気調節設備整備事業 　</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200,030</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千円　   事務費　　    　　　　　　　　</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946</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千円</a:t>
          </a:r>
        </a:p>
      </xdr:txBody>
    </xdr:sp>
    <xdr:clientData/>
  </xdr:twoCellAnchor>
  <xdr:twoCellAnchor>
    <xdr:from>
      <xdr:col>6</xdr:col>
      <xdr:colOff>438150</xdr:colOff>
      <xdr:row>640</xdr:row>
      <xdr:rowOff>88899</xdr:rowOff>
    </xdr:from>
    <xdr:to>
      <xdr:col>16</xdr:col>
      <xdr:colOff>556684</xdr:colOff>
      <xdr:row>644</xdr:row>
      <xdr:rowOff>142874</xdr:rowOff>
    </xdr:to>
    <xdr:sp macro="" textlink="">
      <xdr:nvSpPr>
        <xdr:cNvPr id="109" name="AutoShape 281">
          <a:extLst>
            <a:ext uri="{FF2B5EF4-FFF2-40B4-BE49-F238E27FC236}">
              <a16:creationId xmlns:a16="http://schemas.microsoft.com/office/drawing/2014/main" id="{00000000-0008-0000-0400-00006D000000}"/>
            </a:ext>
          </a:extLst>
        </xdr:cNvPr>
        <xdr:cNvSpPr>
          <a:spLocks noChangeArrowheads="1"/>
        </xdr:cNvSpPr>
      </xdr:nvSpPr>
      <xdr:spPr>
        <a:xfrm>
          <a:off x="9899650" y="140783732"/>
          <a:ext cx="7209367" cy="985309"/>
        </a:xfrm>
        <a:prstGeom prst="wedgeRectCallout">
          <a:avLst>
            <a:gd name="adj1" fmla="val 8283"/>
            <a:gd name="adj2" fmla="val -20065"/>
          </a:avLst>
        </a:prstGeom>
        <a:noFill/>
        <a:ln w="9525">
          <a:solidFill>
            <a:srgbClr val="000000"/>
          </a:solidFill>
          <a:miter lim="800000"/>
        </a:ln>
      </xdr:spPr>
      <xdr:txBody>
        <a:bodyPr vertOverflow="clip" wrap="square" lIns="27432" tIns="18288" rIns="0" bIns="18288" anchor="ctr" upright="1"/>
        <a:lstStyle>
          <a:defPPr>
            <a:defRPr lang="ja-JP"/>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marL="0" marR="0" lvl="0" indent="0" algn="l" defTabSz="914400" rtl="0" eaLnBrk="1" fontAlgn="auto" latinLnBrk="0" hangingPunct="1">
            <a:lnSpc>
              <a:spcPts val="700"/>
            </a:lnSpc>
            <a:spcBef>
              <a:spcPts val="0"/>
            </a:spcBef>
            <a:spcAft>
              <a:spcPts val="0"/>
            </a:spcAft>
            <a:buClrTx/>
            <a:buSzTx/>
            <a:buFontTx/>
            <a:buNone/>
            <a:defRPr sz="1000"/>
          </a:pP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R4</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年度予算　　　　　　　　　　　　　　　　　　　　　　             </a:t>
          </a:r>
        </a:p>
        <a:p>
          <a:pPr marL="0" marR="0" lvl="0" indent="0" algn="l" defTabSz="914400" rtl="0" eaLnBrk="1" fontAlgn="auto" latinLnBrk="0" hangingPunct="1">
            <a:lnSpc>
              <a:spcPts val="700"/>
            </a:lnSpc>
            <a:spcBef>
              <a:spcPts val="0"/>
            </a:spcBef>
            <a:spcAft>
              <a:spcPts val="0"/>
            </a:spcAft>
            <a:buClrTx/>
            <a:buSzTx/>
            <a:buFontTx/>
            <a:buNone/>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　</a:t>
          </a:r>
        </a:p>
        <a:p>
          <a:pPr marL="0" marR="0" lvl="0" indent="0" algn="l" defTabSz="914400" rtl="0" eaLnBrk="1" fontAlgn="auto" latinLnBrk="0" hangingPunct="1">
            <a:lnSpc>
              <a:spcPts val="700"/>
            </a:lnSpc>
            <a:spcBef>
              <a:spcPts val="0"/>
            </a:spcBef>
            <a:spcAft>
              <a:spcPts val="0"/>
            </a:spcAft>
            <a:buClrTx/>
            <a:buSzTx/>
            <a:buFontTx/>
            <a:buNone/>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高校  　昇降機安全対策費　　　　　　　　　　      </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20,000</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千円　　　　寝屋川高等学校改築事業費　　　　　　 </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12,804</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千円　　　内部改修工事費　　 　</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27,000</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千円</a:t>
          </a:r>
          <a:endPar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endParaRPr>
        </a:p>
        <a:p>
          <a:pPr marL="0" marR="0" lvl="0" indent="0" algn="l" defTabSz="914400" rtl="0" eaLnBrk="1" fontAlgn="auto" latinLnBrk="0" hangingPunct="1">
            <a:lnSpc>
              <a:spcPts val="700"/>
            </a:lnSpc>
            <a:spcBef>
              <a:spcPts val="0"/>
            </a:spcBef>
            <a:spcAft>
              <a:spcPts val="0"/>
            </a:spcAft>
            <a:buClrTx/>
            <a:buSzTx/>
            <a:buFontTx/>
            <a:buNone/>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 </a:t>
          </a:r>
        </a:p>
        <a:p>
          <a:pPr marL="0" marR="0" lvl="0" indent="0" algn="l" defTabSz="914400" rtl="0" eaLnBrk="1" fontAlgn="auto" latinLnBrk="0" hangingPunct="1">
            <a:lnSpc>
              <a:spcPts val="700"/>
            </a:lnSpc>
            <a:spcBef>
              <a:spcPts val="0"/>
            </a:spcBef>
            <a:spcAft>
              <a:spcPts val="0"/>
            </a:spcAft>
            <a:buClrTx/>
            <a:buSzTx/>
            <a:buFontTx/>
            <a:buNone/>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支援　　大規模改造工事等　　　　　　 　　　　　  　</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9,000</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千円　　　　昇降機安全対策費 　　　　　　　   　　　   </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2,045</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千円　　　空調機更新実施設計 </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17,140</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千円</a:t>
          </a:r>
          <a:endPar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endParaRPr>
        </a:p>
        <a:p>
          <a:pPr marL="0" marR="0" lvl="0" indent="0" algn="l" defTabSz="914400" rtl="0" eaLnBrk="1" fontAlgn="auto" latinLnBrk="0" hangingPunct="1">
            <a:lnSpc>
              <a:spcPts val="700"/>
            </a:lnSpc>
            <a:spcBef>
              <a:spcPts val="0"/>
            </a:spcBef>
            <a:spcAft>
              <a:spcPts val="0"/>
            </a:spcAft>
            <a:buClrTx/>
            <a:buSzTx/>
            <a:buFontTx/>
            <a:buNone/>
            <a:defRPr sz="1000"/>
          </a:pPr>
          <a:endPar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endParaRPr>
        </a:p>
        <a:p>
          <a:pPr marL="0" marR="0" lvl="0" indent="0" algn="l" defTabSz="914400" rtl="0" eaLnBrk="1" fontAlgn="auto" latinLnBrk="0" hangingPunct="1">
            <a:lnSpc>
              <a:spcPts val="700"/>
            </a:lnSpc>
            <a:spcBef>
              <a:spcPts val="0"/>
            </a:spcBef>
            <a:spcAft>
              <a:spcPts val="0"/>
            </a:spcAft>
            <a:buClrTx/>
            <a:buSzTx/>
            <a:buFontTx/>
            <a:buNone/>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　   　　 空調機更新工事等　　　　　　　　　　　  </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301,923</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千円         特別教室等空気調節設備整備事業 　</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200,030</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千円　   事務費　　    　　　　　　　　</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946</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千円</a:t>
          </a:r>
        </a:p>
      </xdr:txBody>
    </xdr:sp>
    <xdr:clientData/>
  </xdr:twoCellAnchor>
  <xdr:twoCellAnchor>
    <xdr:from>
      <xdr:col>5</xdr:col>
      <xdr:colOff>137583</xdr:colOff>
      <xdr:row>686</xdr:row>
      <xdr:rowOff>105833</xdr:rowOff>
    </xdr:from>
    <xdr:to>
      <xdr:col>5</xdr:col>
      <xdr:colOff>5143500</xdr:colOff>
      <xdr:row>689</xdr:row>
      <xdr:rowOff>197080</xdr:rowOff>
    </xdr:to>
    <xdr:sp macro="" textlink="">
      <xdr:nvSpPr>
        <xdr:cNvPr id="116" name="Text Box 11467">
          <a:extLst>
            <a:ext uri="{FF2B5EF4-FFF2-40B4-BE49-F238E27FC236}">
              <a16:creationId xmlns:a16="http://schemas.microsoft.com/office/drawing/2014/main" id="{00000000-0008-0000-0400-000074000000}"/>
            </a:ext>
          </a:extLst>
        </xdr:cNvPr>
        <xdr:cNvSpPr txBox="1">
          <a:spLocks noChangeArrowheads="1"/>
        </xdr:cNvSpPr>
      </xdr:nvSpPr>
      <xdr:spPr>
        <a:xfrm>
          <a:off x="4307416" y="152601083"/>
          <a:ext cx="5005917" cy="789747"/>
        </a:xfrm>
        <a:prstGeom prst="rect">
          <a:avLst/>
        </a:prstGeom>
        <a:solidFill>
          <a:srgbClr val="FFFF99"/>
        </a:solidFill>
        <a:ln w="9525" algn="ctr">
          <a:solidFill>
            <a:srgbClr val="000000"/>
          </a:solidFill>
          <a:miter lim="800000"/>
        </a:ln>
        <a:effectLst/>
      </xdr:spPr>
      <xdr:txBody>
        <a:bodyPr vertOverflow="clip" wrap="square" lIns="27432" tIns="18288" rIns="0" bIns="0" anchor="ctr" anchorCtr="0" upright="1"/>
        <a:lstStyle/>
        <a:p>
          <a:pPr algn="l" rtl="0">
            <a:lnSpc>
              <a:spcPts val="12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〇空調設置計画</a:t>
          </a:r>
          <a:endParaRPr lang="en-US" altLang="ja-JP" sz="9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lnSpc>
              <a:spcPts val="12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（校種）　　</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R</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１</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(2019)</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R</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２　　　　　　　　　  </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R</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３　　　 　　  </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R</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４　　  　　　　</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R</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５</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(2023)</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a:t>
          </a:r>
          <a:endParaRPr lang="en-US" altLang="ja-JP" sz="9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lnSpc>
              <a:spcPts val="12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高校　　２０校　　　　　２８校　　　　　 　　　２８校　　　　  ２８校　 　　　　２８校</a:t>
          </a:r>
        </a:p>
        <a:p>
          <a:pPr algn="l" rtl="0">
            <a:lnSpc>
              <a:spcPts val="10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支援 　　　　　　　　　　１３校</a:t>
          </a:r>
          <a:r>
            <a:rPr lang="ja-JP" altLang="en-US" sz="800" b="0" i="0" u="none" strike="noStrike" baseline="0">
              <a:solidFill>
                <a:sysClr val="windowText" lastClr="000000"/>
              </a:solidFill>
              <a:latin typeface="ＭＳ Ｐゴシック" panose="020B0600070205080204" charset="-128"/>
              <a:ea typeface="ＭＳ Ｐゴシック" panose="020B0600070205080204" charset="-128"/>
            </a:rPr>
            <a:t>（設計のみ）　</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１３校　　　　　１３校            １２校</a:t>
          </a:r>
          <a:r>
            <a:rPr lang="ja-JP" altLang="en-US" sz="800" b="0" i="0" u="none" strike="noStrike" baseline="0">
              <a:solidFill>
                <a:sysClr val="windowText" lastClr="000000"/>
              </a:solidFill>
              <a:latin typeface="ＭＳ Ｐゴシック" panose="020B0600070205080204" charset="-128"/>
              <a:ea typeface="ＭＳ Ｐゴシック" panose="020B0600070205080204" charset="-128"/>
            </a:rPr>
            <a:t>（工事のみ）</a:t>
          </a:r>
          <a:endParaRPr lang="ja-JP" altLang="en-US" sz="900">
            <a:solidFill>
              <a:sysClr val="windowText" lastClr="000000"/>
            </a:solidFill>
          </a:endParaRPr>
        </a:p>
      </xdr:txBody>
    </xdr:sp>
    <xdr:clientData/>
  </xdr:twoCellAnchor>
  <xdr:twoCellAnchor editAs="oneCell">
    <xdr:from>
      <xdr:col>5</xdr:col>
      <xdr:colOff>3037417</xdr:colOff>
      <xdr:row>699</xdr:row>
      <xdr:rowOff>222250</xdr:rowOff>
    </xdr:from>
    <xdr:to>
      <xdr:col>5</xdr:col>
      <xdr:colOff>5121275</xdr:colOff>
      <xdr:row>705</xdr:row>
      <xdr:rowOff>0</xdr:rowOff>
    </xdr:to>
    <xdr:pic>
      <xdr:nvPicPr>
        <xdr:cNvPr id="118" name="図 117">
          <a:extLst>
            <a:ext uri="{FF2B5EF4-FFF2-40B4-BE49-F238E27FC236}">
              <a16:creationId xmlns:a16="http://schemas.microsoft.com/office/drawing/2014/main" id="{00000000-0008-0000-0400-000076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7207250" y="157374167"/>
          <a:ext cx="2083858" cy="1174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1185334</xdr:colOff>
      <xdr:row>74</xdr:row>
      <xdr:rowOff>201082</xdr:rowOff>
    </xdr:from>
    <xdr:to>
      <xdr:col>5</xdr:col>
      <xdr:colOff>1852083</xdr:colOff>
      <xdr:row>79</xdr:row>
      <xdr:rowOff>232832</xdr:rowOff>
    </xdr:to>
    <xdr:sp macro="" textlink="">
      <xdr:nvSpPr>
        <xdr:cNvPr id="93" name="AutoShape 287">
          <a:extLst>
            <a:ext uri="{FF2B5EF4-FFF2-40B4-BE49-F238E27FC236}">
              <a16:creationId xmlns:a16="http://schemas.microsoft.com/office/drawing/2014/main" id="{00000000-0008-0000-0400-00005D000000}"/>
            </a:ext>
          </a:extLst>
        </xdr:cNvPr>
        <xdr:cNvSpPr>
          <a:spLocks noChangeArrowheads="1"/>
        </xdr:cNvSpPr>
      </xdr:nvSpPr>
      <xdr:spPr bwMode="auto">
        <a:xfrm>
          <a:off x="1873251" y="18309165"/>
          <a:ext cx="4148665" cy="1195917"/>
        </a:xfrm>
        <a:prstGeom prst="wedgeRectCallout">
          <a:avLst>
            <a:gd name="adj1" fmla="val -4181"/>
            <a:gd name="adj2" fmla="val 20644"/>
          </a:avLst>
        </a:prstGeom>
        <a:solidFill>
          <a:srgbClr val="FFFF99"/>
        </a:solidFill>
        <a:ln w="9525">
          <a:solidFill>
            <a:srgbClr val="000000"/>
          </a:solidFill>
          <a:miter lim="800000"/>
          <a:headEnd/>
          <a:tailEnd/>
        </a:ln>
      </xdr:spPr>
      <xdr:txBody>
        <a:bodyPr vertOverflow="clip" wrap="square" lIns="27432" tIns="18288" rIns="0" bIns="0" anchor="t" upright="1"/>
        <a:lstStyle/>
        <a:p>
          <a:r>
            <a:rPr kumimoji="0" lang="ja-JP" altLang="en-US" sz="1000" b="0" i="0" u="none" strike="noStrike" kern="0" cap="none" spc="0" normalizeH="0" baseline="0" noProof="0">
              <a:ln>
                <a:noFill/>
              </a:ln>
              <a:solidFill>
                <a:sysClr val="windowText" lastClr="000000"/>
              </a:solidFill>
              <a:effectLst/>
              <a:uLnTx/>
              <a:uFillTx/>
              <a:latin typeface="ＭＳ Ｐゴシック"/>
              <a:ea typeface="ＭＳ Ｐゴシック"/>
            </a:rPr>
            <a:t>〇府が民間事業者に業務委託し、センターを開設</a:t>
          </a:r>
          <a:endParaRPr kumimoji="0" lang="en-US" altLang="ja-JP" sz="1000" b="0" i="0" u="none" strike="noStrike" kern="0" cap="none" spc="0" normalizeH="0" baseline="0" noProof="0">
            <a:ln>
              <a:noFill/>
            </a:ln>
            <a:solidFill>
              <a:sysClr val="windowText" lastClr="000000"/>
            </a:solidFill>
            <a:effectLst/>
            <a:uLnTx/>
            <a:uFillTx/>
            <a:latin typeface="ＭＳ Ｐゴシック"/>
            <a:ea typeface="ＭＳ Ｐゴシック"/>
          </a:endParaRPr>
        </a:p>
        <a:p>
          <a:r>
            <a:rPr kumimoji="0" lang="ja-JP" altLang="en-US" sz="1000" b="0" i="0" u="none" strike="noStrike" kern="0" cap="none" spc="0" normalizeH="0" baseline="0" noProof="0">
              <a:ln>
                <a:noFill/>
              </a:ln>
              <a:solidFill>
                <a:sysClr val="windowText" lastClr="000000"/>
              </a:solidFill>
              <a:effectLst/>
              <a:uLnTx/>
              <a:uFillTx/>
              <a:latin typeface="ＭＳ Ｐゴシック"/>
              <a:ea typeface="ＭＳ Ｐゴシック"/>
            </a:rPr>
            <a:t>〇ヘルプデスクによる電話及び遠隔操作サポートによる支援を実施</a:t>
          </a:r>
          <a:endParaRPr kumimoji="0" lang="en-US" altLang="ja-JP" sz="1000" b="0" i="0" u="none" strike="noStrike" kern="0" cap="none" spc="0" normalizeH="0" baseline="0" noProof="0">
            <a:ln>
              <a:noFill/>
            </a:ln>
            <a:solidFill>
              <a:sysClr val="windowText" lastClr="000000"/>
            </a:solidFill>
            <a:effectLst/>
            <a:uLnTx/>
            <a:uFillTx/>
            <a:latin typeface="ＭＳ Ｐゴシック"/>
            <a:ea typeface="ＭＳ Ｐゴシック"/>
          </a:endParaRPr>
        </a:p>
        <a:p>
          <a:r>
            <a:rPr kumimoji="0" lang="ja-JP" altLang="en-US" sz="1000" b="0" i="0" u="none" strike="noStrike" kern="0" cap="none" spc="0" normalizeH="0" baseline="0" noProof="0">
              <a:ln>
                <a:noFill/>
              </a:ln>
              <a:solidFill>
                <a:sysClr val="windowText" lastClr="000000"/>
              </a:solidFill>
              <a:effectLst/>
              <a:uLnTx/>
              <a:uFillTx/>
              <a:latin typeface="ＭＳ Ｐゴシック"/>
              <a:ea typeface="ＭＳ Ｐゴシック"/>
            </a:rPr>
            <a:t>　　・１人１台端末におけるトラブル、ネットワーク障害の対応、</a:t>
          </a:r>
          <a:endParaRPr kumimoji="0" lang="en-US" altLang="ja-JP" sz="1000" b="0" i="0" u="none" strike="noStrike" kern="0" cap="none" spc="0" normalizeH="0" baseline="0" noProof="0">
            <a:ln>
              <a:noFill/>
            </a:ln>
            <a:solidFill>
              <a:sysClr val="windowText" lastClr="000000"/>
            </a:solidFill>
            <a:effectLst/>
            <a:uLnTx/>
            <a:uFillTx/>
            <a:latin typeface="ＭＳ Ｐゴシック"/>
            <a:ea typeface="ＭＳ Ｐゴシック"/>
          </a:endParaRPr>
        </a:p>
        <a:p>
          <a:r>
            <a:rPr kumimoji="0" lang="ja-JP" altLang="en-US" sz="1000" b="0" i="0" u="none" strike="noStrike" kern="0" cap="none" spc="0" normalizeH="0" baseline="0" noProof="0">
              <a:ln>
                <a:noFill/>
              </a:ln>
              <a:solidFill>
                <a:sysClr val="windowText" lastClr="000000"/>
              </a:solidFill>
              <a:effectLst/>
              <a:uLnTx/>
              <a:uFillTx/>
              <a:latin typeface="ＭＳ Ｐゴシック"/>
              <a:ea typeface="ＭＳ Ｐゴシック"/>
            </a:rPr>
            <a:t>　　　機器操作や設定、アプリケーション等に関する問合せ対応</a:t>
          </a:r>
          <a:endParaRPr kumimoji="0" lang="en-US" altLang="ja-JP" sz="1000" b="0" i="0" u="none" strike="noStrike" kern="0" cap="none" spc="0" normalizeH="0" baseline="0" noProof="0">
            <a:ln>
              <a:noFill/>
            </a:ln>
            <a:solidFill>
              <a:sysClr val="windowText" lastClr="000000"/>
            </a:solidFill>
            <a:effectLst/>
            <a:uLnTx/>
            <a:uFillTx/>
            <a:latin typeface="ＭＳ Ｐゴシック"/>
            <a:ea typeface="ＭＳ Ｐゴシック"/>
          </a:endParaRPr>
        </a:p>
        <a:p>
          <a:r>
            <a:rPr kumimoji="0" lang="ja-JP" altLang="en-US" sz="1000" b="0" i="0" u="none" strike="noStrike" kern="0" cap="none" spc="0" normalizeH="0" baseline="0" noProof="0">
              <a:ln>
                <a:noFill/>
              </a:ln>
              <a:solidFill>
                <a:sysClr val="windowText" lastClr="000000"/>
              </a:solidFill>
              <a:effectLst/>
              <a:uLnTx/>
              <a:uFillTx/>
              <a:latin typeface="ＭＳ Ｐゴシック"/>
              <a:ea typeface="ＭＳ Ｐゴシック"/>
            </a:rPr>
            <a:t>　　・年度更新作業の支援　　等　</a:t>
          </a:r>
          <a:endParaRPr kumimoji="0" lang="en-US" altLang="ja-JP" sz="1000" b="0" i="0" u="none" strike="noStrike" kern="0" cap="none" spc="0" normalizeH="0" baseline="0" noProof="0">
            <a:ln>
              <a:noFill/>
            </a:ln>
            <a:solidFill>
              <a:sysClr val="windowText" lastClr="000000"/>
            </a:solidFill>
            <a:effectLst/>
            <a:uLnTx/>
            <a:uFillTx/>
            <a:latin typeface="ＭＳ Ｐゴシック"/>
            <a:ea typeface="ＭＳ Ｐゴシック"/>
          </a:endParaRPr>
        </a:p>
        <a:p>
          <a:r>
            <a:rPr kumimoji="0" lang="ja-JP" altLang="en-US" sz="1000" b="0" i="0" u="none" strike="noStrike" kern="0" cap="none" spc="0" normalizeH="0" baseline="0" noProof="0">
              <a:ln>
                <a:noFill/>
              </a:ln>
              <a:solidFill>
                <a:sysClr val="windowText" lastClr="000000"/>
              </a:solidFill>
              <a:effectLst/>
              <a:uLnTx/>
              <a:uFillTx/>
              <a:latin typeface="ＭＳ Ｐゴシック"/>
              <a:ea typeface="ＭＳ Ｐゴシック"/>
            </a:rPr>
            <a:t>〇国</a:t>
          </a:r>
          <a:r>
            <a:rPr kumimoji="0" lang="en-US" altLang="ja-JP" sz="1000" b="0" i="0" u="none" strike="noStrike" kern="0" cap="none" spc="0" normalizeH="0" baseline="0" noProof="0">
              <a:ln>
                <a:noFill/>
              </a:ln>
              <a:solidFill>
                <a:sysClr val="windowText" lastClr="000000"/>
              </a:solidFill>
              <a:effectLst/>
              <a:uLnTx/>
              <a:uFillTx/>
              <a:latin typeface="ＭＳ Ｐゴシック"/>
              <a:ea typeface="ＭＳ Ｐゴシック"/>
            </a:rPr>
            <a:t>1/2</a:t>
          </a:r>
          <a:r>
            <a:rPr kumimoji="0" lang="ja-JP" altLang="en-US" sz="1000" b="0" i="0" u="none" strike="noStrike" kern="0" cap="none" spc="0" normalizeH="0" baseline="0" noProof="0">
              <a:ln>
                <a:noFill/>
              </a:ln>
              <a:solidFill>
                <a:sysClr val="windowText" lastClr="000000"/>
              </a:solidFill>
              <a:effectLst/>
              <a:uLnTx/>
              <a:uFillTx/>
              <a:latin typeface="ＭＳ Ｐゴシック"/>
              <a:ea typeface="ＭＳ Ｐゴシック"/>
            </a:rPr>
            <a:t>、市町村</a:t>
          </a:r>
          <a:r>
            <a:rPr kumimoji="0" lang="en-US" altLang="ja-JP" sz="1000" b="0" i="0" u="none" strike="noStrike" kern="0" cap="none" spc="0" normalizeH="0" baseline="0" noProof="0">
              <a:ln>
                <a:noFill/>
              </a:ln>
              <a:solidFill>
                <a:sysClr val="windowText" lastClr="000000"/>
              </a:solidFill>
              <a:effectLst/>
              <a:uLnTx/>
              <a:uFillTx/>
              <a:latin typeface="ＭＳ Ｐゴシック"/>
              <a:ea typeface="ＭＳ Ｐゴシック"/>
            </a:rPr>
            <a:t>1/2</a:t>
          </a:r>
          <a:r>
            <a:rPr kumimoji="0" lang="ja-JP" altLang="en-US" sz="1000" b="0" i="0" u="none" strike="noStrike" kern="0" cap="none" spc="0" normalizeH="0" baseline="0" noProof="0">
              <a:ln>
                <a:noFill/>
              </a:ln>
              <a:solidFill>
                <a:sysClr val="windowText" lastClr="000000"/>
              </a:solidFill>
              <a:effectLst/>
              <a:uLnTx/>
              <a:uFillTx/>
              <a:latin typeface="ＭＳ Ｐゴシック"/>
              <a:ea typeface="ＭＳ Ｐゴシック"/>
            </a:rPr>
            <a:t>　　</a:t>
          </a:r>
        </a:p>
      </xdr:txBody>
    </xdr:sp>
    <xdr:clientData/>
  </xdr:twoCellAnchor>
  <xdr:twoCellAnchor editAs="oneCell">
    <xdr:from>
      <xdr:col>1</xdr:col>
      <xdr:colOff>190500</xdr:colOff>
      <xdr:row>131</xdr:row>
      <xdr:rowOff>10583</xdr:rowOff>
    </xdr:from>
    <xdr:to>
      <xdr:col>3</xdr:col>
      <xdr:colOff>1214389</xdr:colOff>
      <xdr:row>141</xdr:row>
      <xdr:rowOff>63500</xdr:rowOff>
    </xdr:to>
    <xdr:pic>
      <xdr:nvPicPr>
        <xdr:cNvPr id="99" name="図 98">
          <a:extLst>
            <a:ext uri="{FF2B5EF4-FFF2-40B4-BE49-F238E27FC236}">
              <a16:creationId xmlns:a16="http://schemas.microsoft.com/office/drawing/2014/main" id="{00000000-0008-0000-0400-000063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878417" y="31527750"/>
          <a:ext cx="3182889" cy="24235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264583</xdr:colOff>
      <xdr:row>445</xdr:row>
      <xdr:rowOff>127000</xdr:rowOff>
    </xdr:from>
    <xdr:to>
      <xdr:col>3</xdr:col>
      <xdr:colOff>370416</xdr:colOff>
      <xdr:row>452</xdr:row>
      <xdr:rowOff>216538</xdr:rowOff>
    </xdr:to>
    <xdr:pic>
      <xdr:nvPicPr>
        <xdr:cNvPr id="106" name="図 105">
          <a:extLst>
            <a:ext uri="{FF2B5EF4-FFF2-40B4-BE49-F238E27FC236}">
              <a16:creationId xmlns:a16="http://schemas.microsoft.com/office/drawing/2014/main" id="{00000000-0008-0000-0400-00006A00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952500" y="102139750"/>
          <a:ext cx="2264833" cy="17193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2474592</xdr:colOff>
      <xdr:row>256</xdr:row>
      <xdr:rowOff>59697</xdr:rowOff>
    </xdr:from>
    <xdr:to>
      <xdr:col>5</xdr:col>
      <xdr:colOff>4696242</xdr:colOff>
      <xdr:row>257</xdr:row>
      <xdr:rowOff>190501</xdr:rowOff>
    </xdr:to>
    <xdr:sp macro="" textlink="">
      <xdr:nvSpPr>
        <xdr:cNvPr id="94" name="四角形吹き出し 93">
          <a:extLst>
            <a:ext uri="{FF2B5EF4-FFF2-40B4-BE49-F238E27FC236}">
              <a16:creationId xmlns:a16="http://schemas.microsoft.com/office/drawing/2014/main" id="{00000000-0008-0000-0400-00005E000000}"/>
            </a:ext>
          </a:extLst>
        </xdr:cNvPr>
        <xdr:cNvSpPr/>
      </xdr:nvSpPr>
      <xdr:spPr>
        <a:xfrm>
          <a:off x="6646542" y="58181247"/>
          <a:ext cx="2221650" cy="359404"/>
        </a:xfrm>
        <a:prstGeom prst="wedgeRectCallout">
          <a:avLst>
            <a:gd name="adj1" fmla="val -53526"/>
            <a:gd name="adj2" fmla="val 44874"/>
          </a:avLst>
        </a:prstGeom>
        <a:solidFill>
          <a:srgbClr val="FFFF99"/>
        </a:solidFill>
        <a:ln w="9525" cap="flat" cmpd="sng" algn="ctr">
          <a:solidFill>
            <a:srgbClr val="000000"/>
          </a:solidFill>
          <a:prstDash val="solid"/>
          <a:round/>
          <a:headEnd type="none" w="med" len="med"/>
          <a:tailEnd type="none" w="med" len="med"/>
        </a:ln>
        <a:effectLst/>
      </xdr:spPr>
      <xdr:txBody>
        <a:bodyPr vertOverflow="clip" horzOverflow="clip" wrap="square" lIns="27432" tIns="18288" rIns="0" bIns="0" rtlCol="0" anchor="t"/>
        <a:lstStyle/>
        <a:p>
          <a:pPr marL="0" marR="0" lvl="0" indent="0" algn="l" defTabSz="914400" eaLnBrk="1" fontAlgn="auto" latinLnBrk="0" hangingPunct="1">
            <a:lnSpc>
              <a:spcPts val="1200"/>
            </a:lnSpc>
            <a:spcBef>
              <a:spcPts val="0"/>
            </a:spcBef>
            <a:spcAft>
              <a:spcPts val="0"/>
            </a:spcAft>
            <a:buClrTx/>
            <a:buSzTx/>
            <a:buFontTx/>
            <a:buNone/>
            <a:defRPr/>
          </a:pPr>
          <a:r>
            <a:rPr kumimoji="1"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R4</a:t>
          </a:r>
          <a:r>
            <a:rPr kumimoji="1"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～：大阪市立高校移管により、</a:t>
          </a:r>
          <a:endParaRPr kumimoji="1"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endParaRPr>
        </a:p>
        <a:p>
          <a:pPr marL="0" marR="0" lvl="0" indent="0" algn="l" defTabSz="914400" eaLnBrk="1" fontAlgn="auto" latinLnBrk="0" hangingPunct="1">
            <a:lnSpc>
              <a:spcPts val="1200"/>
            </a:lnSpc>
            <a:spcBef>
              <a:spcPts val="0"/>
            </a:spcBef>
            <a:spcAft>
              <a:spcPts val="0"/>
            </a:spcAft>
            <a:buClrTx/>
            <a:buSzTx/>
            <a:buFontTx/>
            <a:buNone/>
            <a:defRPr/>
          </a:pPr>
          <a:r>
            <a:rPr kumimoji="1"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既設２校（桜宮、東淀工業）に継続設置</a:t>
          </a:r>
        </a:p>
      </xdr:txBody>
    </xdr:sp>
    <xdr:clientData/>
  </xdr:twoCellAnchor>
  <xdr:twoCellAnchor editAs="oneCell">
    <xdr:from>
      <xdr:col>5</xdr:col>
      <xdr:colOff>1312334</xdr:colOff>
      <xdr:row>661</xdr:row>
      <xdr:rowOff>222251</xdr:rowOff>
    </xdr:from>
    <xdr:to>
      <xdr:col>5</xdr:col>
      <xdr:colOff>5160434</xdr:colOff>
      <xdr:row>668</xdr:row>
      <xdr:rowOff>3176</xdr:rowOff>
    </xdr:to>
    <xdr:pic>
      <xdr:nvPicPr>
        <xdr:cNvPr id="95" name="図 94">
          <a:extLst>
            <a:ext uri="{FF2B5EF4-FFF2-40B4-BE49-F238E27FC236}">
              <a16:creationId xmlns:a16="http://schemas.microsoft.com/office/drawing/2014/main" id="{00000000-0008-0000-0400-00005F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5482167" y="155321001"/>
          <a:ext cx="3848100" cy="1406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476251</xdr:colOff>
      <xdr:row>673</xdr:row>
      <xdr:rowOff>222251</xdr:rowOff>
    </xdr:from>
    <xdr:to>
      <xdr:col>5</xdr:col>
      <xdr:colOff>5016501</xdr:colOff>
      <xdr:row>679</xdr:row>
      <xdr:rowOff>156634</xdr:rowOff>
    </xdr:to>
    <xdr:pic>
      <xdr:nvPicPr>
        <xdr:cNvPr id="105" name="図 104">
          <a:extLst>
            <a:ext uri="{FF2B5EF4-FFF2-40B4-BE49-F238E27FC236}">
              <a16:creationId xmlns:a16="http://schemas.microsoft.com/office/drawing/2014/main" id="{00000000-0008-0000-0400-0000690000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4646084" y="158115001"/>
          <a:ext cx="4540250" cy="13313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171450</xdr:colOff>
      <xdr:row>545</xdr:row>
      <xdr:rowOff>142875</xdr:rowOff>
    </xdr:from>
    <xdr:to>
      <xdr:col>3</xdr:col>
      <xdr:colOff>1172057</xdr:colOff>
      <xdr:row>558</xdr:row>
      <xdr:rowOff>219075</xdr:rowOff>
    </xdr:to>
    <xdr:pic>
      <xdr:nvPicPr>
        <xdr:cNvPr id="108" name="図 107">
          <a:extLst>
            <a:ext uri="{FF2B5EF4-FFF2-40B4-BE49-F238E27FC236}">
              <a16:creationId xmlns:a16="http://schemas.microsoft.com/office/drawing/2014/main" id="{00000000-0008-0000-0400-00006C000000}"/>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171450" y="125977650"/>
          <a:ext cx="3848582" cy="304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428625</xdr:colOff>
      <xdr:row>211</xdr:row>
      <xdr:rowOff>47625</xdr:rowOff>
    </xdr:from>
    <xdr:to>
      <xdr:col>5</xdr:col>
      <xdr:colOff>4084617</xdr:colOff>
      <xdr:row>217</xdr:row>
      <xdr:rowOff>78227</xdr:rowOff>
    </xdr:to>
    <xdr:pic>
      <xdr:nvPicPr>
        <xdr:cNvPr id="48" name="図 47">
          <a:extLst>
            <a:ext uri="{FF2B5EF4-FFF2-40B4-BE49-F238E27FC236}">
              <a16:creationId xmlns:a16="http://schemas.microsoft.com/office/drawing/2014/main" id="{00000000-0008-0000-0400-000030000000}"/>
            </a:ext>
          </a:extLst>
        </xdr:cNvPr>
        <xdr:cNvPicPr>
          <a:picLocks noChangeAspect="1"/>
        </xdr:cNvPicPr>
      </xdr:nvPicPr>
      <xdr:blipFill>
        <a:blip xmlns:r="http://schemas.openxmlformats.org/officeDocument/2006/relationships" r:embed="rId14"/>
        <a:stretch>
          <a:fillRect/>
        </a:stretch>
      </xdr:blipFill>
      <xdr:spPr>
        <a:xfrm>
          <a:off x="428625" y="49196625"/>
          <a:ext cx="7827942" cy="140220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153</xdr:row>
      <xdr:rowOff>5043</xdr:rowOff>
    </xdr:from>
    <xdr:to>
      <xdr:col>1</xdr:col>
      <xdr:colOff>0</xdr:colOff>
      <xdr:row>153</xdr:row>
      <xdr:rowOff>5043</xdr:rowOff>
    </xdr:to>
    <xdr:sp macro="" textlink="">
      <xdr:nvSpPr>
        <xdr:cNvPr id="2" name="AutoShape 194">
          <a:extLst>
            <a:ext uri="{FF2B5EF4-FFF2-40B4-BE49-F238E27FC236}">
              <a16:creationId xmlns:a16="http://schemas.microsoft.com/office/drawing/2014/main" id="{00000000-0008-0000-0500-000002000000}"/>
            </a:ext>
          </a:extLst>
        </xdr:cNvPr>
        <xdr:cNvSpPr>
          <a:spLocks noChangeArrowheads="1"/>
        </xdr:cNvSpPr>
      </xdr:nvSpPr>
      <xdr:spPr>
        <a:xfrm>
          <a:off x="2066925" y="37161470"/>
          <a:ext cx="0" cy="0"/>
        </a:xfrm>
        <a:prstGeom prst="wedgeRectCallout">
          <a:avLst>
            <a:gd name="adj1" fmla="val -37500"/>
            <a:gd name="adj2" fmla="val -146000"/>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小中学部用ﾊﾟｿｺﾝ　８台</a:t>
          </a:r>
          <a:r>
            <a:rPr lang="en-US" altLang="ja-JP" sz="900" b="0" i="0" u="none" strike="noStrike" baseline="0">
              <a:solidFill>
                <a:srgbClr val="000000"/>
              </a:solidFill>
              <a:latin typeface="ＭＳ Ｐゴシック" panose="020B0600070205080204" charset="-128"/>
              <a:ea typeface="ＭＳ Ｐゴシック" panose="020B0600070205080204" charset="-128"/>
            </a:rPr>
            <a:t>×22</a:t>
          </a:r>
          <a:r>
            <a:rPr lang="ja-JP" altLang="en-US" sz="900" b="0" i="0" u="none" strike="noStrike" baseline="0">
              <a:solidFill>
                <a:srgbClr val="000000"/>
              </a:solidFill>
              <a:latin typeface="ＭＳ Ｐゴシック" panose="020B0600070205080204" charset="-128"/>
              <a:ea typeface="ＭＳ Ｐゴシック" panose="020B0600070205080204" charset="-128"/>
            </a:rPr>
            <a:t>校（リース）</a:t>
          </a:r>
        </a:p>
      </xdr:txBody>
    </xdr:sp>
    <xdr:clientData/>
  </xdr:twoCellAnchor>
  <xdr:twoCellAnchor>
    <xdr:from>
      <xdr:col>1</xdr:col>
      <xdr:colOff>0</xdr:colOff>
      <xdr:row>153</xdr:row>
      <xdr:rowOff>6725</xdr:rowOff>
    </xdr:from>
    <xdr:to>
      <xdr:col>1</xdr:col>
      <xdr:colOff>0</xdr:colOff>
      <xdr:row>153</xdr:row>
      <xdr:rowOff>6725</xdr:rowOff>
    </xdr:to>
    <xdr:sp macro="" textlink="">
      <xdr:nvSpPr>
        <xdr:cNvPr id="3" name="AutoShape 304">
          <a:extLst>
            <a:ext uri="{FF2B5EF4-FFF2-40B4-BE49-F238E27FC236}">
              <a16:creationId xmlns:a16="http://schemas.microsoft.com/office/drawing/2014/main" id="{00000000-0008-0000-0500-000003000000}"/>
            </a:ext>
          </a:extLst>
        </xdr:cNvPr>
        <xdr:cNvSpPr>
          <a:spLocks noChangeArrowheads="1"/>
        </xdr:cNvSpPr>
      </xdr:nvSpPr>
      <xdr:spPr>
        <a:xfrm>
          <a:off x="2066925" y="37163375"/>
          <a:ext cx="0" cy="0"/>
        </a:xfrm>
        <a:prstGeom prst="wedgeRectCallout">
          <a:avLst>
            <a:gd name="adj1" fmla="val 37593"/>
            <a:gd name="adj2" fmla="val 102176"/>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構成：府教委、大学・有識者、実業教育協会、経済・産業団体、府商工労働部</a:t>
          </a:r>
        </a:p>
      </xdr:txBody>
    </xdr:sp>
    <xdr:clientData/>
  </xdr:twoCellAnchor>
  <xdr:twoCellAnchor>
    <xdr:from>
      <xdr:col>1</xdr:col>
      <xdr:colOff>0</xdr:colOff>
      <xdr:row>179</xdr:row>
      <xdr:rowOff>12885</xdr:rowOff>
    </xdr:from>
    <xdr:to>
      <xdr:col>1</xdr:col>
      <xdr:colOff>0</xdr:colOff>
      <xdr:row>179</xdr:row>
      <xdr:rowOff>12885</xdr:rowOff>
    </xdr:to>
    <xdr:sp macro="" textlink="">
      <xdr:nvSpPr>
        <xdr:cNvPr id="4" name="AutoShape 309">
          <a:extLst>
            <a:ext uri="{FF2B5EF4-FFF2-40B4-BE49-F238E27FC236}">
              <a16:creationId xmlns:a16="http://schemas.microsoft.com/office/drawing/2014/main" id="{00000000-0008-0000-0500-000004000000}"/>
            </a:ext>
          </a:extLst>
        </xdr:cNvPr>
        <xdr:cNvSpPr>
          <a:spLocks noChangeArrowheads="1"/>
        </xdr:cNvSpPr>
      </xdr:nvSpPr>
      <xdr:spPr>
        <a:xfrm>
          <a:off x="2066925" y="43113325"/>
          <a:ext cx="0" cy="0"/>
        </a:xfrm>
        <a:prstGeom prst="wedgeRectCallout">
          <a:avLst>
            <a:gd name="adj1" fmla="val -67741"/>
            <a:gd name="adj2" fmla="val -70000"/>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Ｐゴシック" panose="020B0600070205080204" charset="-128"/>
              <a:ea typeface="ＭＳ Ｐゴシック" panose="020B0600070205080204" charset="-128"/>
            </a:rPr>
            <a:t>H18</a:t>
          </a:r>
          <a:r>
            <a:rPr lang="ja-JP" altLang="en-US" sz="900" b="0" i="0" u="none" strike="noStrike" baseline="0">
              <a:solidFill>
                <a:srgbClr val="000000"/>
              </a:solidFill>
              <a:latin typeface="ＭＳ Ｐゴシック" panose="020B0600070205080204" charset="-128"/>
              <a:ea typeface="ＭＳ Ｐゴシック" panose="020B0600070205080204" charset="-128"/>
            </a:rPr>
            <a:t>度～</a:t>
          </a:r>
          <a:r>
            <a:rPr lang="en-US" altLang="ja-JP" sz="900" b="0" i="0" u="none" strike="noStrike" baseline="0">
              <a:solidFill>
                <a:srgbClr val="000000"/>
              </a:solidFill>
              <a:latin typeface="ＭＳ Ｐゴシック" panose="020B0600070205080204" charset="-128"/>
              <a:ea typeface="ＭＳ Ｐゴシック" panose="020B0600070205080204" charset="-128"/>
            </a:rPr>
            <a:t>H21</a:t>
          </a:r>
          <a:r>
            <a:rPr lang="ja-JP" altLang="en-US" sz="900" b="0" i="0" u="none" strike="noStrike" baseline="0">
              <a:solidFill>
                <a:srgbClr val="000000"/>
              </a:solidFill>
              <a:latin typeface="ＭＳ Ｐゴシック" panose="020B0600070205080204" charset="-128"/>
              <a:ea typeface="ＭＳ Ｐゴシック" panose="020B0600070205080204" charset="-128"/>
            </a:rPr>
            <a:t>度まで</a:t>
          </a:r>
        </a:p>
        <a:p>
          <a:pPr algn="l" rtl="0">
            <a:defRPr sz="1000"/>
          </a:pPr>
          <a:r>
            <a:rPr lang="en-US" altLang="ja-JP" sz="900" b="0" i="0" u="none" strike="noStrike" baseline="0">
              <a:solidFill>
                <a:srgbClr val="000000"/>
              </a:solidFill>
              <a:latin typeface="ＭＳ Ｐゴシック" panose="020B0600070205080204" charset="-128"/>
              <a:ea typeface="ＭＳ Ｐゴシック" panose="020B0600070205080204" charset="-128"/>
            </a:rPr>
            <a:t>H21</a:t>
          </a:r>
          <a:r>
            <a:rPr lang="ja-JP" altLang="en-US" sz="900" b="0" i="0" u="none" strike="noStrike" baseline="0">
              <a:solidFill>
                <a:srgbClr val="000000"/>
              </a:solidFill>
              <a:latin typeface="ＭＳ Ｐゴシック" panose="020B0600070205080204" charset="-128"/>
              <a:ea typeface="ＭＳ Ｐゴシック" panose="020B0600070205080204" charset="-128"/>
            </a:rPr>
            <a:t>　１３６基</a:t>
          </a:r>
          <a:endParaRPr lang="ja-JP" altLang="en-US" sz="1100" b="0" i="0" u="none" strike="noStrike" baseline="0">
            <a:solidFill>
              <a:srgbClr val="000000"/>
            </a:solidFill>
            <a:latin typeface="ＭＳ Ｐゴシック" panose="020B0600070205080204" charset="-128"/>
            <a:ea typeface="ＭＳ Ｐゴシック" panose="020B0600070205080204" charset="-128"/>
          </a:endParaRPr>
        </a:p>
        <a:p>
          <a:pPr algn="l" rtl="0">
            <a:defRPr sz="1000"/>
          </a:pPr>
          <a:endParaRPr lang="ja-JP" altLang="en-US" sz="1100" b="0" i="0" u="none" strike="noStrik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1</xdr:col>
      <xdr:colOff>0</xdr:colOff>
      <xdr:row>153</xdr:row>
      <xdr:rowOff>7845</xdr:rowOff>
    </xdr:from>
    <xdr:to>
      <xdr:col>1</xdr:col>
      <xdr:colOff>0</xdr:colOff>
      <xdr:row>153</xdr:row>
      <xdr:rowOff>7845</xdr:rowOff>
    </xdr:to>
    <xdr:sp macro="" textlink="">
      <xdr:nvSpPr>
        <xdr:cNvPr id="5" name="AutoShape 194">
          <a:extLst>
            <a:ext uri="{FF2B5EF4-FFF2-40B4-BE49-F238E27FC236}">
              <a16:creationId xmlns:a16="http://schemas.microsoft.com/office/drawing/2014/main" id="{00000000-0008-0000-0500-000005000000}"/>
            </a:ext>
          </a:extLst>
        </xdr:cNvPr>
        <xdr:cNvSpPr>
          <a:spLocks noChangeArrowheads="1"/>
        </xdr:cNvSpPr>
      </xdr:nvSpPr>
      <xdr:spPr>
        <a:xfrm>
          <a:off x="2066925" y="37164645"/>
          <a:ext cx="0" cy="0"/>
        </a:xfrm>
        <a:prstGeom prst="wedgeRectCallout">
          <a:avLst>
            <a:gd name="adj1" fmla="val -37500"/>
            <a:gd name="adj2" fmla="val -146000"/>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小中学部用ﾊﾟｿｺﾝ　８台</a:t>
          </a:r>
          <a:r>
            <a:rPr lang="en-US" altLang="ja-JP" sz="900" b="0" i="0" u="none" strike="noStrike" baseline="0">
              <a:solidFill>
                <a:srgbClr val="000000"/>
              </a:solidFill>
              <a:latin typeface="ＭＳ Ｐゴシック" panose="020B0600070205080204" charset="-128"/>
              <a:ea typeface="ＭＳ Ｐゴシック" panose="020B0600070205080204" charset="-128"/>
            </a:rPr>
            <a:t>×22</a:t>
          </a:r>
          <a:r>
            <a:rPr lang="ja-JP" altLang="en-US" sz="900" b="0" i="0" u="none" strike="noStrike" baseline="0">
              <a:solidFill>
                <a:srgbClr val="000000"/>
              </a:solidFill>
              <a:latin typeface="ＭＳ Ｐゴシック" panose="020B0600070205080204" charset="-128"/>
              <a:ea typeface="ＭＳ Ｐゴシック" panose="020B0600070205080204" charset="-128"/>
            </a:rPr>
            <a:t>校（リース）</a:t>
          </a:r>
        </a:p>
      </xdr:txBody>
    </xdr:sp>
    <xdr:clientData/>
  </xdr:twoCellAnchor>
  <xdr:twoCellAnchor>
    <xdr:from>
      <xdr:col>27</xdr:col>
      <xdr:colOff>497541</xdr:colOff>
      <xdr:row>452</xdr:row>
      <xdr:rowOff>49306</xdr:rowOff>
    </xdr:from>
    <xdr:to>
      <xdr:col>31</xdr:col>
      <xdr:colOff>592791</xdr:colOff>
      <xdr:row>462</xdr:row>
      <xdr:rowOff>201707</xdr:rowOff>
    </xdr:to>
    <xdr:sp macro="" textlink="">
      <xdr:nvSpPr>
        <xdr:cNvPr id="8" name="AutoShape 236">
          <a:extLst>
            <a:ext uri="{FF2B5EF4-FFF2-40B4-BE49-F238E27FC236}">
              <a16:creationId xmlns:a16="http://schemas.microsoft.com/office/drawing/2014/main" id="{00000000-0008-0000-0500-000008000000}"/>
            </a:ext>
          </a:extLst>
        </xdr:cNvPr>
        <xdr:cNvSpPr>
          <a:spLocks noChangeArrowheads="1"/>
        </xdr:cNvSpPr>
      </xdr:nvSpPr>
      <xdr:spPr>
        <a:xfrm>
          <a:off x="30939105" y="107157520"/>
          <a:ext cx="2838450" cy="2438400"/>
        </a:xfrm>
        <a:prstGeom prst="wedgeRectCallout">
          <a:avLst>
            <a:gd name="adj1" fmla="val 64940"/>
            <a:gd name="adj2" fmla="val -35565"/>
          </a:avLst>
        </a:prstGeom>
        <a:solidFill>
          <a:srgbClr val="FFFFFF"/>
        </a:solidFill>
        <a:ln w="9525">
          <a:solidFill>
            <a:srgbClr val="000000"/>
          </a:solidFill>
          <a:miter lim="800000"/>
        </a:ln>
      </xdr:spPr>
      <xdr:txBody>
        <a:bodyPr vertOverflow="clip" wrap="square" lIns="27432" tIns="18288" rIns="0" bIns="0" anchor="t" upright="1"/>
        <a:lstStyle/>
        <a:p>
          <a:pPr algn="l" rtl="0">
            <a:lnSpc>
              <a:spcPts val="1100"/>
            </a:lnSpc>
            <a:defRPr sz="1000"/>
          </a:pPr>
          <a:endParaRPr lang="ja-JP" altLang="en-US" sz="900" b="0" i="0" u="none" strike="noStrike" baseline="0">
            <a:solidFill>
              <a:srgbClr val="000000"/>
            </a:solidFill>
            <a:latin typeface="ＭＳ Ｐゴシック" panose="020B0600070205080204" charset="-128"/>
            <a:ea typeface="ＭＳ Ｐゴシック" panose="020B0600070205080204" charset="-128"/>
          </a:endParaRPr>
        </a:p>
        <a:p>
          <a:pPr algn="l" rtl="0">
            <a:lnSpc>
              <a:spcPts val="1100"/>
            </a:lnSpc>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　≪職種別条例定数≫</a:t>
          </a:r>
        </a:p>
        <a:p>
          <a:pPr algn="l" rtl="0">
            <a:lnSpc>
              <a:spcPts val="1100"/>
            </a:lnSpc>
            <a:defRPr sz="1000"/>
          </a:pPr>
          <a:endParaRPr lang="ja-JP" altLang="en-US" sz="900" b="0" i="0" u="none" strike="noStrike" baseline="0">
            <a:solidFill>
              <a:srgbClr val="000000"/>
            </a:solidFill>
            <a:latin typeface="ＭＳ Ｐゴシック" panose="020B0600070205080204" charset="-128"/>
            <a:ea typeface="ＭＳ Ｐゴシック" panose="020B0600070205080204" charset="-128"/>
          </a:endParaRPr>
        </a:p>
        <a:p>
          <a:pPr algn="l" rtl="0">
            <a:lnSpc>
              <a:spcPts val="1000"/>
            </a:lnSpc>
            <a:defRPr sz="1000"/>
          </a:pPr>
          <a:r>
            <a:rPr lang="ja-JP" altLang="en-US" sz="900" b="0" i="0" u="none" strike="noStrike" baseline="0">
              <a:solidFill>
                <a:srgbClr val="000000"/>
              </a:solidFill>
              <a:latin typeface="ＭＳ Ｐゴシック" panose="020B0600070205080204" charset="-128"/>
              <a:ea typeface="+mn-ea"/>
            </a:rPr>
            <a:t>　　　　　　　　　　　 小 　　　　 中　 　　 　高　    　　支</a:t>
          </a:r>
        </a:p>
        <a:p>
          <a:pPr algn="l" rtl="0">
            <a:lnSpc>
              <a:spcPts val="1100"/>
            </a:lnSpc>
            <a:defRPr sz="1000"/>
          </a:pPr>
          <a:r>
            <a:rPr lang="ja-JP" altLang="en-US" sz="900" b="0" i="0" u="none" strike="noStrike" baseline="0">
              <a:solidFill>
                <a:srgbClr val="000000"/>
              </a:solidFill>
              <a:latin typeface="ＭＳ Ｐゴシック" panose="020B0600070205080204" charset="-128"/>
              <a:ea typeface="+mn-ea"/>
            </a:rPr>
            <a:t>　校長・教諭　　</a:t>
          </a:r>
          <a:r>
            <a:rPr lang="en-US" altLang="ja-JP" sz="900" b="0" i="0" u="none" strike="noStrike" baseline="0">
              <a:solidFill>
                <a:srgbClr val="000000"/>
              </a:solidFill>
              <a:latin typeface="ＭＳ Ｐゴシック" panose="020B0600070205080204" charset="-128"/>
              <a:ea typeface="+mn-ea"/>
            </a:rPr>
            <a:t>24,383     14,867</a:t>
          </a:r>
          <a:r>
            <a:rPr lang="ja-JP" altLang="en-US" sz="900" b="0" i="0" u="none" strike="noStrike" baseline="0">
              <a:solidFill>
                <a:srgbClr val="000000"/>
              </a:solidFill>
              <a:latin typeface="ＭＳ Ｐゴシック" panose="020B0600070205080204" charset="-128"/>
              <a:ea typeface="+mn-ea"/>
            </a:rPr>
            <a:t>　 　 </a:t>
          </a:r>
          <a:r>
            <a:rPr lang="en-US" altLang="ja-JP" sz="900" b="0" i="0" u="none" strike="noStrike" baseline="0">
              <a:solidFill>
                <a:srgbClr val="000000"/>
              </a:solidFill>
              <a:latin typeface="ＭＳ Ｐゴシック" panose="020B0600070205080204" charset="-128"/>
              <a:ea typeface="+mn-ea"/>
            </a:rPr>
            <a:t>8,468      4,837</a:t>
          </a:r>
        </a:p>
        <a:p>
          <a:pPr algn="l" rtl="0">
            <a:lnSpc>
              <a:spcPts val="1000"/>
            </a:lnSpc>
            <a:defRPr sz="1000"/>
          </a:pPr>
          <a:r>
            <a:rPr lang="ja-JP" altLang="en-US" sz="900" b="0" i="0" u="none" strike="noStrike" baseline="0">
              <a:solidFill>
                <a:srgbClr val="000000"/>
              </a:solidFill>
              <a:latin typeface="ＭＳ Ｐゴシック" panose="020B0600070205080204" charset="-128"/>
              <a:ea typeface="+mn-ea"/>
            </a:rPr>
            <a:t>　養護教諭　　　  </a:t>
          </a:r>
          <a:r>
            <a:rPr lang="en-US" altLang="ja-JP" sz="900" b="0" i="0" u="none" strike="noStrike" baseline="0">
              <a:solidFill>
                <a:srgbClr val="000000"/>
              </a:solidFill>
              <a:latin typeface="ＭＳ Ｐゴシック" panose="020B0600070205080204" charset="-128"/>
              <a:ea typeface="+mn-ea"/>
            </a:rPr>
            <a:t>1,062</a:t>
          </a:r>
          <a:r>
            <a:rPr lang="ja-JP" altLang="en-US" sz="900" b="0" i="0" u="none" strike="noStrike" baseline="0">
              <a:solidFill>
                <a:srgbClr val="000000"/>
              </a:solidFill>
              <a:latin typeface="ＭＳ Ｐゴシック" panose="020B0600070205080204" charset="-128"/>
              <a:ea typeface="+mn-ea"/>
            </a:rPr>
            <a:t>　       </a:t>
          </a:r>
          <a:r>
            <a:rPr lang="en-US" altLang="ja-JP" sz="900" b="0" i="0" u="none" strike="noStrike" baseline="0">
              <a:solidFill>
                <a:srgbClr val="000000"/>
              </a:solidFill>
              <a:latin typeface="ＭＳ Ｐゴシック" panose="020B0600070205080204" charset="-128"/>
              <a:ea typeface="+mn-ea"/>
            </a:rPr>
            <a:t>501</a:t>
          </a:r>
          <a:r>
            <a:rPr lang="ja-JP" altLang="en-US" sz="900" b="0" i="0" u="none" strike="noStrike" baseline="0">
              <a:solidFill>
                <a:srgbClr val="000000"/>
              </a:solidFill>
              <a:latin typeface="ＭＳ Ｐゴシック" panose="020B0600070205080204" charset="-128"/>
              <a:ea typeface="+mn-ea"/>
            </a:rPr>
            <a:t>　         </a:t>
          </a:r>
          <a:r>
            <a:rPr lang="en-US" altLang="ja-JP" sz="900" b="0" i="0" u="none" strike="noStrike" baseline="0">
              <a:solidFill>
                <a:srgbClr val="000000"/>
              </a:solidFill>
              <a:latin typeface="ＭＳ Ｐゴシック" panose="020B0600070205080204" charset="-128"/>
              <a:ea typeface="+mn-ea"/>
            </a:rPr>
            <a:t>254           84</a:t>
          </a:r>
        </a:p>
        <a:p>
          <a:pPr algn="l" rtl="0">
            <a:lnSpc>
              <a:spcPts val="1100"/>
            </a:lnSpc>
            <a:defRPr sz="1000"/>
          </a:pPr>
          <a:r>
            <a:rPr lang="ja-JP" altLang="en-US" sz="900" b="0" i="0" u="none" strike="noStrike" baseline="0">
              <a:solidFill>
                <a:srgbClr val="000000"/>
              </a:solidFill>
              <a:latin typeface="ＭＳ Ｐゴシック" panose="020B0600070205080204" charset="-128"/>
              <a:ea typeface="+mn-ea"/>
            </a:rPr>
            <a:t>　事務職員　     　</a:t>
          </a:r>
          <a:r>
            <a:rPr lang="en-US" altLang="ja-JP" sz="900" b="0" i="0" u="none" strike="noStrike" baseline="0">
              <a:solidFill>
                <a:srgbClr val="000000"/>
              </a:solidFill>
              <a:latin typeface="ＭＳ Ｐゴシック" panose="020B0600070205080204" charset="-128"/>
              <a:ea typeface="+mn-ea"/>
            </a:rPr>
            <a:t>1,399</a:t>
          </a:r>
          <a:r>
            <a:rPr lang="ja-JP" altLang="en-US" sz="900" b="0" i="0" u="none" strike="noStrike" baseline="0">
              <a:solidFill>
                <a:srgbClr val="000000"/>
              </a:solidFill>
              <a:latin typeface="ＭＳ Ｐゴシック" panose="020B0600070205080204" charset="-128"/>
              <a:ea typeface="+mn-ea"/>
            </a:rPr>
            <a:t>　       </a:t>
          </a:r>
          <a:r>
            <a:rPr lang="en-US" altLang="ja-JP" sz="900" b="0" i="0" u="none" strike="noStrike" baseline="0">
              <a:solidFill>
                <a:srgbClr val="000000"/>
              </a:solidFill>
              <a:latin typeface="ＭＳ Ｐゴシック" panose="020B0600070205080204" charset="-128"/>
              <a:ea typeface="+mn-ea"/>
            </a:rPr>
            <a:t>819            524         163</a:t>
          </a:r>
        </a:p>
        <a:p>
          <a:pPr algn="l" rtl="0">
            <a:lnSpc>
              <a:spcPts val="1000"/>
            </a:lnSpc>
            <a:defRPr sz="1000"/>
          </a:pPr>
          <a:r>
            <a:rPr lang="ja-JP" altLang="en-US" sz="900" b="0" i="0" u="none" strike="noStrike" baseline="0">
              <a:solidFill>
                <a:srgbClr val="000000"/>
              </a:solidFill>
              <a:latin typeface="ＭＳ Ｐゴシック" panose="020B0600070205080204" charset="-128"/>
              <a:ea typeface="+mn-ea"/>
            </a:rPr>
            <a:t>　栄養教諭　           </a:t>
          </a:r>
          <a:r>
            <a:rPr lang="en-US" altLang="ja-JP" sz="900" b="0" i="0" u="none" strike="noStrike" baseline="0">
              <a:solidFill>
                <a:srgbClr val="000000"/>
              </a:solidFill>
              <a:latin typeface="ＭＳ Ｐゴシック" panose="020B0600070205080204" charset="-128"/>
              <a:ea typeface="+mn-ea"/>
            </a:rPr>
            <a:t>424          </a:t>
          </a:r>
          <a:r>
            <a:rPr lang="ja-JP" altLang="en-US" sz="900" b="0" i="0" u="none" strike="noStrike" baseline="0">
              <a:solidFill>
                <a:srgbClr val="000000"/>
              </a:solidFill>
              <a:latin typeface="ＭＳ Ｐゴシック" panose="020B0600070205080204" charset="-128"/>
              <a:ea typeface="+mn-ea"/>
            </a:rPr>
            <a:t>　</a:t>
          </a:r>
          <a:r>
            <a:rPr lang="en-US" altLang="ja-JP" sz="900" b="0" i="0" u="none" strike="noStrike" baseline="0">
              <a:solidFill>
                <a:srgbClr val="000000"/>
              </a:solidFill>
              <a:latin typeface="ＭＳ Ｐゴシック" panose="020B0600070205080204" charset="-128"/>
              <a:ea typeface="+mn-ea"/>
            </a:rPr>
            <a:t>62                             39</a:t>
          </a:r>
        </a:p>
        <a:p>
          <a:pPr algn="l" rtl="0">
            <a:lnSpc>
              <a:spcPts val="1000"/>
            </a:lnSpc>
            <a:defRPr sz="1000"/>
          </a:pPr>
          <a:r>
            <a:rPr lang="ja-JP" altLang="en-US" sz="900" b="0" i="0" u="none" strike="noStrike" baseline="0">
              <a:solidFill>
                <a:srgbClr val="000000"/>
              </a:solidFill>
              <a:latin typeface="ＭＳ Ｐゴシック" panose="020B0600070205080204" charset="-128"/>
              <a:ea typeface="+mn-ea"/>
            </a:rPr>
            <a:t>　実習助手　　　　　　　　       　     　　  　</a:t>
          </a:r>
          <a:r>
            <a:rPr lang="en-US" altLang="ja-JP" sz="900" b="0" i="0" u="none" strike="noStrike" baseline="0">
              <a:solidFill>
                <a:srgbClr val="000000"/>
              </a:solidFill>
              <a:latin typeface="ＭＳ Ｐゴシック" panose="020B0600070205080204" charset="-128"/>
              <a:ea typeface="+mn-ea"/>
            </a:rPr>
            <a:t>446           69</a:t>
          </a:r>
        </a:p>
        <a:p>
          <a:pPr algn="l" rtl="0">
            <a:lnSpc>
              <a:spcPts val="1100"/>
            </a:lnSpc>
            <a:defRPr sz="1000"/>
          </a:pPr>
          <a:r>
            <a:rPr lang="ja-JP" altLang="en-US" sz="900" b="0" i="0" u="none" strike="noStrike" baseline="0">
              <a:solidFill>
                <a:srgbClr val="000000"/>
              </a:solidFill>
              <a:latin typeface="ＭＳ Ｐゴシック" panose="020B0600070205080204" charset="-128"/>
              <a:ea typeface="+mn-ea"/>
            </a:rPr>
            <a:t>　寄宿舎指導員　　　　　　　　　　　　　　　  　      　</a:t>
          </a:r>
          <a:r>
            <a:rPr lang="en-US" altLang="ja-JP" sz="900" b="0" i="0" u="none" strike="noStrike" baseline="0">
              <a:solidFill>
                <a:srgbClr val="000000"/>
              </a:solidFill>
              <a:latin typeface="ＭＳ Ｐゴシック" panose="020B0600070205080204" charset="-128"/>
              <a:ea typeface="+mn-ea"/>
            </a:rPr>
            <a:t>48</a:t>
          </a:r>
        </a:p>
        <a:p>
          <a:pPr algn="l" rtl="0">
            <a:lnSpc>
              <a:spcPts val="1000"/>
            </a:lnSpc>
            <a:defRPr sz="1000"/>
          </a:pPr>
          <a:r>
            <a:rPr lang="en-US" altLang="ja-JP" sz="900" b="0" i="0" u="none" strike="noStrike" baseline="0">
              <a:solidFill>
                <a:srgbClr val="000000"/>
              </a:solidFill>
              <a:latin typeface="ＭＳ Ｐゴシック" panose="020B0600070205080204" charset="-128"/>
              <a:ea typeface="+mn-ea"/>
            </a:rPr>
            <a:t>  </a:t>
          </a:r>
          <a:r>
            <a:rPr lang="ja-JP" altLang="en-US" sz="900" b="0" i="0" u="none" strike="noStrike" baseline="0">
              <a:solidFill>
                <a:srgbClr val="000000"/>
              </a:solidFill>
              <a:latin typeface="ＭＳ Ｐゴシック" panose="020B0600070205080204" charset="-128"/>
              <a:ea typeface="+mn-ea"/>
            </a:rPr>
            <a:t>その他　　　　　　　　　　　　                    </a:t>
          </a:r>
          <a:r>
            <a:rPr lang="en-US" altLang="ja-JP" sz="900" b="0" i="0" u="none" strike="noStrike" baseline="0">
              <a:solidFill>
                <a:srgbClr val="000000"/>
              </a:solidFill>
              <a:latin typeface="ＭＳ Ｐゴシック" panose="020B0600070205080204" charset="-128"/>
              <a:ea typeface="+mn-ea"/>
            </a:rPr>
            <a:t>264          96</a:t>
          </a:r>
        </a:p>
        <a:p>
          <a:pPr algn="l" rtl="0">
            <a:lnSpc>
              <a:spcPts val="900"/>
            </a:lnSpc>
            <a:defRPr sz="1000"/>
          </a:pPr>
          <a:r>
            <a:rPr lang="ja-JP" altLang="en-US" sz="900" b="0" i="0" u="none" strike="noStrike" baseline="0">
              <a:solidFill>
                <a:srgbClr val="000000"/>
              </a:solidFill>
              <a:latin typeface="ＭＳ Ｐゴシック" panose="020B0600070205080204" charset="-128"/>
              <a:ea typeface="+mn-ea"/>
            </a:rPr>
            <a:t>　　　　　　　　     </a:t>
          </a:r>
          <a:r>
            <a:rPr lang="en-US" altLang="ja-JP" sz="900" b="0" i="0" u="none" strike="noStrike" baseline="0">
              <a:solidFill>
                <a:srgbClr val="000000"/>
              </a:solidFill>
              <a:latin typeface="ＭＳ Ｐゴシック" panose="020B0600070205080204" charset="-128"/>
              <a:ea typeface="+mn-ea"/>
            </a:rPr>
            <a:t>27,268</a:t>
          </a:r>
          <a:r>
            <a:rPr lang="ja-JP" altLang="en-US" sz="900" b="0" i="0" u="none" strike="noStrike" baseline="0">
              <a:solidFill>
                <a:srgbClr val="000000"/>
              </a:solidFill>
              <a:latin typeface="ＭＳ Ｐゴシック" panose="020B0600070205080204" charset="-128"/>
              <a:ea typeface="+mn-ea"/>
            </a:rPr>
            <a:t>　   </a:t>
          </a:r>
          <a:r>
            <a:rPr lang="en-US" altLang="ja-JP" sz="900" b="0" i="0" u="none" strike="noStrike" baseline="0">
              <a:solidFill>
                <a:srgbClr val="000000"/>
              </a:solidFill>
              <a:latin typeface="ＭＳ Ｐゴシック" panose="020B0600070205080204" charset="-128"/>
              <a:ea typeface="+mn-ea"/>
            </a:rPr>
            <a:t>16,249        9,956</a:t>
          </a:r>
          <a:r>
            <a:rPr lang="ja-JP" altLang="en-US" sz="900" b="0" i="0" u="none" strike="noStrike" baseline="0">
              <a:solidFill>
                <a:srgbClr val="000000"/>
              </a:solidFill>
              <a:latin typeface="ＭＳ Ｐゴシック" panose="020B0600070205080204" charset="-128"/>
              <a:ea typeface="+mn-ea"/>
            </a:rPr>
            <a:t>　   </a:t>
          </a:r>
          <a:r>
            <a:rPr lang="en-US" altLang="ja-JP" sz="900" b="0" i="0" u="none" strike="noStrike" baseline="0">
              <a:solidFill>
                <a:srgbClr val="000000"/>
              </a:solidFill>
              <a:latin typeface="ＭＳ Ｐゴシック" panose="020B0600070205080204" charset="-128"/>
              <a:ea typeface="+mn-ea"/>
            </a:rPr>
            <a:t>5,336</a:t>
          </a:r>
        </a:p>
      </xdr:txBody>
    </xdr:sp>
    <xdr:clientData/>
  </xdr:twoCellAnchor>
  <xdr:twoCellAnchor>
    <xdr:from>
      <xdr:col>1</xdr:col>
      <xdr:colOff>0</xdr:colOff>
      <xdr:row>147</xdr:row>
      <xdr:rowOff>218516</xdr:rowOff>
    </xdr:from>
    <xdr:to>
      <xdr:col>1</xdr:col>
      <xdr:colOff>0</xdr:colOff>
      <xdr:row>147</xdr:row>
      <xdr:rowOff>218516</xdr:rowOff>
    </xdr:to>
    <xdr:sp macro="" textlink="">
      <xdr:nvSpPr>
        <xdr:cNvPr id="10" name="AutoShape 259">
          <a:extLst>
            <a:ext uri="{FF2B5EF4-FFF2-40B4-BE49-F238E27FC236}">
              <a16:creationId xmlns:a16="http://schemas.microsoft.com/office/drawing/2014/main" id="{00000000-0008-0000-0500-00000A000000}"/>
            </a:ext>
          </a:extLst>
        </xdr:cNvPr>
        <xdr:cNvSpPr>
          <a:spLocks noChangeArrowheads="1"/>
        </xdr:cNvSpPr>
      </xdr:nvSpPr>
      <xdr:spPr>
        <a:xfrm>
          <a:off x="2066925" y="36003865"/>
          <a:ext cx="0" cy="0"/>
        </a:xfrm>
        <a:prstGeom prst="wedgeRectCallout">
          <a:avLst>
            <a:gd name="adj1" fmla="val 20296"/>
            <a:gd name="adj2" fmla="val -83333"/>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専門学科・各学科の専門性を活かした設備導入</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r>
            <a:rPr lang="ja-JP" altLang="en-US" sz="900" b="0" i="0" u="none" strike="noStrike" baseline="0">
              <a:solidFill>
                <a:srgbClr val="000000"/>
              </a:solidFill>
              <a:latin typeface="ＭＳ Ｐゴシック" panose="020B0600070205080204" charset="-128"/>
              <a:ea typeface="ＭＳ Ｐゴシック" panose="020B0600070205080204" charset="-128"/>
            </a:rPr>
            <a:t>芸能文化科</a:t>
          </a:r>
          <a:r>
            <a:rPr lang="en-US" altLang="ja-JP" sz="900" b="0" i="0" u="none" strike="noStrike" baseline="0">
              <a:solidFill>
                <a:srgbClr val="000000"/>
              </a:solidFill>
              <a:latin typeface="ＭＳ Ｐゴシック" panose="020B0600070205080204" charset="-128"/>
              <a:ea typeface="ＭＳ Ｐゴシック" panose="020B0600070205080204" charset="-128"/>
            </a:rPr>
            <a:t>1</a:t>
          </a:r>
          <a:r>
            <a:rPr lang="ja-JP" altLang="en-US" sz="900" b="0" i="0" u="none" strike="noStrike" baseline="0">
              <a:solidFill>
                <a:srgbClr val="000000"/>
              </a:solidFill>
              <a:latin typeface="ＭＳ Ｐゴシック" panose="020B0600070205080204" charset="-128"/>
              <a:ea typeface="ＭＳ Ｐゴシック" panose="020B0600070205080204" charset="-128"/>
            </a:rPr>
            <a:t>校、音楽</a:t>
          </a:r>
          <a:r>
            <a:rPr lang="en-US" altLang="ja-JP" sz="900" b="0" i="0" u="none" strike="noStrike" baseline="0">
              <a:solidFill>
                <a:srgbClr val="000000"/>
              </a:solidFill>
              <a:latin typeface="ＭＳ Ｐゴシック" panose="020B0600070205080204" charset="-128"/>
              <a:ea typeface="ＭＳ Ｐゴシック" panose="020B0600070205080204" charset="-128"/>
            </a:rPr>
            <a:t>1</a:t>
          </a:r>
          <a:r>
            <a:rPr lang="ja-JP" altLang="en-US" sz="900" b="0" i="0" u="none" strike="noStrike" baseline="0">
              <a:solidFill>
                <a:srgbClr val="000000"/>
              </a:solidFill>
              <a:latin typeface="ＭＳ Ｐゴシック" panose="020B0600070205080204" charset="-128"/>
              <a:ea typeface="ＭＳ Ｐゴシック" panose="020B0600070205080204" charset="-128"/>
            </a:rPr>
            <a:t>、総合学科</a:t>
          </a:r>
          <a:r>
            <a:rPr lang="en-US" altLang="ja-JP" sz="900" b="0" i="0" u="none" strike="noStrike" baseline="0">
              <a:solidFill>
                <a:srgbClr val="000000"/>
              </a:solidFill>
              <a:latin typeface="ＭＳ Ｐゴシック" panose="020B0600070205080204" charset="-128"/>
              <a:ea typeface="ＭＳ Ｐゴシック" panose="020B0600070205080204" charset="-128"/>
            </a:rPr>
            <a:t>10〕</a:t>
          </a:r>
        </a:p>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特色づくりを積極的に推進する学校を集中的に支援</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r>
            <a:rPr lang="ja-JP" altLang="en-US" sz="900" b="0" i="0" u="none" strike="noStrike" baseline="0">
              <a:solidFill>
                <a:srgbClr val="000000"/>
              </a:solidFill>
              <a:latin typeface="ＭＳ Ｐゴシック" panose="020B0600070205080204" charset="-128"/>
              <a:ea typeface="ＭＳ Ｐゴシック" panose="020B0600070205080204" charset="-128"/>
            </a:rPr>
            <a:t>１０校程度</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p>
      </xdr:txBody>
    </xdr:sp>
    <xdr:clientData/>
  </xdr:twoCellAnchor>
  <xdr:twoCellAnchor>
    <xdr:from>
      <xdr:col>4</xdr:col>
      <xdr:colOff>3765177</xdr:colOff>
      <xdr:row>0</xdr:row>
      <xdr:rowOff>89648</xdr:rowOff>
    </xdr:from>
    <xdr:to>
      <xdr:col>4</xdr:col>
      <xdr:colOff>5248835</xdr:colOff>
      <xdr:row>1</xdr:row>
      <xdr:rowOff>302559</xdr:rowOff>
    </xdr:to>
    <xdr:sp macro="" textlink="">
      <xdr:nvSpPr>
        <xdr:cNvPr id="12" name="テキスト ボックス 11">
          <a:extLst>
            <a:ext uri="{FF2B5EF4-FFF2-40B4-BE49-F238E27FC236}">
              <a16:creationId xmlns:a16="http://schemas.microsoft.com/office/drawing/2014/main" id="{00000000-0008-0000-0500-00000C000000}"/>
            </a:ext>
          </a:extLst>
        </xdr:cNvPr>
        <xdr:cNvSpPr txBox="1"/>
      </xdr:nvSpPr>
      <xdr:spPr>
        <a:xfrm>
          <a:off x="7251065" y="89535"/>
          <a:ext cx="1483360" cy="5746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ctr"/>
        <a:lstStyle/>
        <a:p>
          <a:pPr algn="ctr"/>
          <a:r>
            <a:rPr kumimoji="1" lang="ja-JP" altLang="en-US" sz="1600" b="0">
              <a:latin typeface="ＭＳ ゴシック" panose="020B0609070205080204" pitchFamily="1" charset="-128"/>
              <a:ea typeface="ＭＳ ゴシック" panose="020B0609070205080204" pitchFamily="1" charset="-128"/>
            </a:rPr>
            <a:t>資料１－２</a:t>
          </a:r>
        </a:p>
      </xdr:txBody>
    </xdr:sp>
    <xdr:clientData/>
  </xdr:twoCellAnchor>
  <xdr:twoCellAnchor>
    <xdr:from>
      <xdr:col>1</xdr:col>
      <xdr:colOff>0</xdr:colOff>
      <xdr:row>153</xdr:row>
      <xdr:rowOff>5043</xdr:rowOff>
    </xdr:from>
    <xdr:to>
      <xdr:col>1</xdr:col>
      <xdr:colOff>0</xdr:colOff>
      <xdr:row>153</xdr:row>
      <xdr:rowOff>5043</xdr:rowOff>
    </xdr:to>
    <xdr:sp macro="" textlink="">
      <xdr:nvSpPr>
        <xdr:cNvPr id="26" name="AutoShape 194">
          <a:extLst>
            <a:ext uri="{FF2B5EF4-FFF2-40B4-BE49-F238E27FC236}">
              <a16:creationId xmlns:a16="http://schemas.microsoft.com/office/drawing/2014/main" id="{00000000-0008-0000-0500-00001A000000}"/>
            </a:ext>
          </a:extLst>
        </xdr:cNvPr>
        <xdr:cNvSpPr>
          <a:spLocks noChangeArrowheads="1"/>
        </xdr:cNvSpPr>
      </xdr:nvSpPr>
      <xdr:spPr>
        <a:xfrm>
          <a:off x="2066925" y="37161470"/>
          <a:ext cx="0" cy="0"/>
        </a:xfrm>
        <a:prstGeom prst="wedgeRectCallout">
          <a:avLst>
            <a:gd name="adj1" fmla="val -37500"/>
            <a:gd name="adj2" fmla="val -146000"/>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小中学部用ﾊﾟｿｺﾝ　８台</a:t>
          </a:r>
          <a:r>
            <a:rPr lang="en-US" altLang="ja-JP" sz="900" b="0" i="0" u="none" strike="noStrike" baseline="0">
              <a:solidFill>
                <a:srgbClr val="000000"/>
              </a:solidFill>
              <a:latin typeface="ＭＳ Ｐゴシック" panose="020B0600070205080204" charset="-128"/>
              <a:ea typeface="ＭＳ Ｐゴシック" panose="020B0600070205080204" charset="-128"/>
            </a:rPr>
            <a:t>×22</a:t>
          </a:r>
          <a:r>
            <a:rPr lang="ja-JP" altLang="en-US" sz="900" b="0" i="0" u="none" strike="noStrike" baseline="0">
              <a:solidFill>
                <a:srgbClr val="000000"/>
              </a:solidFill>
              <a:latin typeface="ＭＳ Ｐゴシック" panose="020B0600070205080204" charset="-128"/>
              <a:ea typeface="ＭＳ Ｐゴシック" panose="020B0600070205080204" charset="-128"/>
            </a:rPr>
            <a:t>校（リース）</a:t>
          </a:r>
        </a:p>
      </xdr:txBody>
    </xdr:sp>
    <xdr:clientData/>
  </xdr:twoCellAnchor>
  <xdr:twoCellAnchor>
    <xdr:from>
      <xdr:col>1</xdr:col>
      <xdr:colOff>0</xdr:colOff>
      <xdr:row>153</xdr:row>
      <xdr:rowOff>6725</xdr:rowOff>
    </xdr:from>
    <xdr:to>
      <xdr:col>1</xdr:col>
      <xdr:colOff>0</xdr:colOff>
      <xdr:row>153</xdr:row>
      <xdr:rowOff>6725</xdr:rowOff>
    </xdr:to>
    <xdr:sp macro="" textlink="">
      <xdr:nvSpPr>
        <xdr:cNvPr id="27" name="AutoShape 304">
          <a:extLst>
            <a:ext uri="{FF2B5EF4-FFF2-40B4-BE49-F238E27FC236}">
              <a16:creationId xmlns:a16="http://schemas.microsoft.com/office/drawing/2014/main" id="{00000000-0008-0000-0500-00001B000000}"/>
            </a:ext>
          </a:extLst>
        </xdr:cNvPr>
        <xdr:cNvSpPr>
          <a:spLocks noChangeArrowheads="1"/>
        </xdr:cNvSpPr>
      </xdr:nvSpPr>
      <xdr:spPr>
        <a:xfrm>
          <a:off x="2066925" y="37163375"/>
          <a:ext cx="0" cy="0"/>
        </a:xfrm>
        <a:prstGeom prst="wedgeRectCallout">
          <a:avLst>
            <a:gd name="adj1" fmla="val 37593"/>
            <a:gd name="adj2" fmla="val 102176"/>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構成：府教委、大学・有識者、実業教育協会、経済・産業団体、府商工労働部</a:t>
          </a:r>
        </a:p>
      </xdr:txBody>
    </xdr:sp>
    <xdr:clientData/>
  </xdr:twoCellAnchor>
  <xdr:twoCellAnchor>
    <xdr:from>
      <xdr:col>1</xdr:col>
      <xdr:colOff>0</xdr:colOff>
      <xdr:row>179</xdr:row>
      <xdr:rowOff>12885</xdr:rowOff>
    </xdr:from>
    <xdr:to>
      <xdr:col>1</xdr:col>
      <xdr:colOff>0</xdr:colOff>
      <xdr:row>179</xdr:row>
      <xdr:rowOff>12885</xdr:rowOff>
    </xdr:to>
    <xdr:sp macro="" textlink="">
      <xdr:nvSpPr>
        <xdr:cNvPr id="28" name="AutoShape 309">
          <a:extLst>
            <a:ext uri="{FF2B5EF4-FFF2-40B4-BE49-F238E27FC236}">
              <a16:creationId xmlns:a16="http://schemas.microsoft.com/office/drawing/2014/main" id="{00000000-0008-0000-0500-00001C000000}"/>
            </a:ext>
          </a:extLst>
        </xdr:cNvPr>
        <xdr:cNvSpPr>
          <a:spLocks noChangeArrowheads="1"/>
        </xdr:cNvSpPr>
      </xdr:nvSpPr>
      <xdr:spPr>
        <a:xfrm>
          <a:off x="2066925" y="43113325"/>
          <a:ext cx="0" cy="0"/>
        </a:xfrm>
        <a:prstGeom prst="wedgeRectCallout">
          <a:avLst>
            <a:gd name="adj1" fmla="val -67741"/>
            <a:gd name="adj2" fmla="val -70000"/>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Ｐゴシック" panose="020B0600070205080204" charset="-128"/>
              <a:ea typeface="ＭＳ Ｐゴシック" panose="020B0600070205080204" charset="-128"/>
            </a:rPr>
            <a:t>H18</a:t>
          </a:r>
          <a:r>
            <a:rPr lang="ja-JP" altLang="en-US" sz="900" b="0" i="0" u="none" strike="noStrike" baseline="0">
              <a:solidFill>
                <a:srgbClr val="000000"/>
              </a:solidFill>
              <a:latin typeface="ＭＳ Ｐゴシック" panose="020B0600070205080204" charset="-128"/>
              <a:ea typeface="ＭＳ Ｐゴシック" panose="020B0600070205080204" charset="-128"/>
            </a:rPr>
            <a:t>度～</a:t>
          </a:r>
          <a:r>
            <a:rPr lang="en-US" altLang="ja-JP" sz="900" b="0" i="0" u="none" strike="noStrike" baseline="0">
              <a:solidFill>
                <a:srgbClr val="000000"/>
              </a:solidFill>
              <a:latin typeface="ＭＳ Ｐゴシック" panose="020B0600070205080204" charset="-128"/>
              <a:ea typeface="ＭＳ Ｐゴシック" panose="020B0600070205080204" charset="-128"/>
            </a:rPr>
            <a:t>H21</a:t>
          </a:r>
          <a:r>
            <a:rPr lang="ja-JP" altLang="en-US" sz="900" b="0" i="0" u="none" strike="noStrike" baseline="0">
              <a:solidFill>
                <a:srgbClr val="000000"/>
              </a:solidFill>
              <a:latin typeface="ＭＳ Ｐゴシック" panose="020B0600070205080204" charset="-128"/>
              <a:ea typeface="ＭＳ Ｐゴシック" panose="020B0600070205080204" charset="-128"/>
            </a:rPr>
            <a:t>度まで</a:t>
          </a:r>
        </a:p>
        <a:p>
          <a:pPr algn="l" rtl="0">
            <a:defRPr sz="1000"/>
          </a:pPr>
          <a:r>
            <a:rPr lang="en-US" altLang="ja-JP" sz="900" b="0" i="0" u="none" strike="noStrike" baseline="0">
              <a:solidFill>
                <a:srgbClr val="000000"/>
              </a:solidFill>
              <a:latin typeface="ＭＳ Ｐゴシック" panose="020B0600070205080204" charset="-128"/>
              <a:ea typeface="ＭＳ Ｐゴシック" panose="020B0600070205080204" charset="-128"/>
            </a:rPr>
            <a:t>H21</a:t>
          </a:r>
          <a:r>
            <a:rPr lang="ja-JP" altLang="en-US" sz="900" b="0" i="0" u="none" strike="noStrike" baseline="0">
              <a:solidFill>
                <a:srgbClr val="000000"/>
              </a:solidFill>
              <a:latin typeface="ＭＳ Ｐゴシック" panose="020B0600070205080204" charset="-128"/>
              <a:ea typeface="ＭＳ Ｐゴシック" panose="020B0600070205080204" charset="-128"/>
            </a:rPr>
            <a:t>　１３６基</a:t>
          </a:r>
          <a:endParaRPr lang="ja-JP" altLang="en-US" sz="1100" b="0" i="0" u="none" strike="noStrike" baseline="0">
            <a:solidFill>
              <a:srgbClr val="000000"/>
            </a:solidFill>
            <a:latin typeface="ＭＳ Ｐゴシック" panose="020B0600070205080204" charset="-128"/>
            <a:ea typeface="ＭＳ Ｐゴシック" panose="020B0600070205080204" charset="-128"/>
          </a:endParaRPr>
        </a:p>
        <a:p>
          <a:pPr algn="l" rtl="0">
            <a:defRPr sz="1000"/>
          </a:pPr>
          <a:endParaRPr lang="ja-JP" altLang="en-US" sz="1100" b="0" i="0" u="none" strike="noStrik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1</xdr:col>
      <xdr:colOff>0</xdr:colOff>
      <xdr:row>153</xdr:row>
      <xdr:rowOff>7845</xdr:rowOff>
    </xdr:from>
    <xdr:to>
      <xdr:col>1</xdr:col>
      <xdr:colOff>0</xdr:colOff>
      <xdr:row>153</xdr:row>
      <xdr:rowOff>7845</xdr:rowOff>
    </xdr:to>
    <xdr:sp macro="" textlink="">
      <xdr:nvSpPr>
        <xdr:cNvPr id="29" name="AutoShape 194">
          <a:extLst>
            <a:ext uri="{FF2B5EF4-FFF2-40B4-BE49-F238E27FC236}">
              <a16:creationId xmlns:a16="http://schemas.microsoft.com/office/drawing/2014/main" id="{00000000-0008-0000-0500-00001D000000}"/>
            </a:ext>
          </a:extLst>
        </xdr:cNvPr>
        <xdr:cNvSpPr>
          <a:spLocks noChangeArrowheads="1"/>
        </xdr:cNvSpPr>
      </xdr:nvSpPr>
      <xdr:spPr>
        <a:xfrm>
          <a:off x="2066925" y="37164645"/>
          <a:ext cx="0" cy="0"/>
        </a:xfrm>
        <a:prstGeom prst="wedgeRectCallout">
          <a:avLst>
            <a:gd name="adj1" fmla="val -37500"/>
            <a:gd name="adj2" fmla="val -146000"/>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小中学部用ﾊﾟｿｺﾝ　８台</a:t>
          </a:r>
          <a:r>
            <a:rPr lang="en-US" altLang="ja-JP" sz="900" b="0" i="0" u="none" strike="noStrike" baseline="0">
              <a:solidFill>
                <a:srgbClr val="000000"/>
              </a:solidFill>
              <a:latin typeface="ＭＳ Ｐゴシック" panose="020B0600070205080204" charset="-128"/>
              <a:ea typeface="ＭＳ Ｐゴシック" panose="020B0600070205080204" charset="-128"/>
            </a:rPr>
            <a:t>×22</a:t>
          </a:r>
          <a:r>
            <a:rPr lang="ja-JP" altLang="en-US" sz="900" b="0" i="0" u="none" strike="noStrike" baseline="0">
              <a:solidFill>
                <a:srgbClr val="000000"/>
              </a:solidFill>
              <a:latin typeface="ＭＳ Ｐゴシック" panose="020B0600070205080204" charset="-128"/>
              <a:ea typeface="ＭＳ Ｐゴシック" panose="020B0600070205080204" charset="-128"/>
            </a:rPr>
            <a:t>校（リース）</a:t>
          </a:r>
        </a:p>
      </xdr:txBody>
    </xdr:sp>
    <xdr:clientData/>
  </xdr:twoCellAnchor>
  <xdr:twoCellAnchor>
    <xdr:from>
      <xdr:col>1</xdr:col>
      <xdr:colOff>0</xdr:colOff>
      <xdr:row>147</xdr:row>
      <xdr:rowOff>218516</xdr:rowOff>
    </xdr:from>
    <xdr:to>
      <xdr:col>1</xdr:col>
      <xdr:colOff>0</xdr:colOff>
      <xdr:row>147</xdr:row>
      <xdr:rowOff>218516</xdr:rowOff>
    </xdr:to>
    <xdr:sp macro="" textlink="">
      <xdr:nvSpPr>
        <xdr:cNvPr id="30" name="AutoShape 259">
          <a:extLst>
            <a:ext uri="{FF2B5EF4-FFF2-40B4-BE49-F238E27FC236}">
              <a16:creationId xmlns:a16="http://schemas.microsoft.com/office/drawing/2014/main" id="{00000000-0008-0000-0500-00001E000000}"/>
            </a:ext>
          </a:extLst>
        </xdr:cNvPr>
        <xdr:cNvSpPr>
          <a:spLocks noChangeArrowheads="1"/>
        </xdr:cNvSpPr>
      </xdr:nvSpPr>
      <xdr:spPr>
        <a:xfrm>
          <a:off x="2066925" y="36003865"/>
          <a:ext cx="0" cy="0"/>
        </a:xfrm>
        <a:prstGeom prst="wedgeRectCallout">
          <a:avLst>
            <a:gd name="adj1" fmla="val 20296"/>
            <a:gd name="adj2" fmla="val -83333"/>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専門学科・各学科の専門性を活かした設備導入</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r>
            <a:rPr lang="ja-JP" altLang="en-US" sz="900" b="0" i="0" u="none" strike="noStrike" baseline="0">
              <a:solidFill>
                <a:srgbClr val="000000"/>
              </a:solidFill>
              <a:latin typeface="ＭＳ Ｐゴシック" panose="020B0600070205080204" charset="-128"/>
              <a:ea typeface="ＭＳ Ｐゴシック" panose="020B0600070205080204" charset="-128"/>
            </a:rPr>
            <a:t>芸能文化科</a:t>
          </a:r>
          <a:r>
            <a:rPr lang="en-US" altLang="ja-JP" sz="900" b="0" i="0" u="none" strike="noStrike" baseline="0">
              <a:solidFill>
                <a:srgbClr val="000000"/>
              </a:solidFill>
              <a:latin typeface="ＭＳ Ｐゴシック" panose="020B0600070205080204" charset="-128"/>
              <a:ea typeface="ＭＳ Ｐゴシック" panose="020B0600070205080204" charset="-128"/>
            </a:rPr>
            <a:t>1</a:t>
          </a:r>
          <a:r>
            <a:rPr lang="ja-JP" altLang="en-US" sz="900" b="0" i="0" u="none" strike="noStrike" baseline="0">
              <a:solidFill>
                <a:srgbClr val="000000"/>
              </a:solidFill>
              <a:latin typeface="ＭＳ Ｐゴシック" panose="020B0600070205080204" charset="-128"/>
              <a:ea typeface="ＭＳ Ｐゴシック" panose="020B0600070205080204" charset="-128"/>
            </a:rPr>
            <a:t>校、音楽</a:t>
          </a:r>
          <a:r>
            <a:rPr lang="en-US" altLang="ja-JP" sz="900" b="0" i="0" u="none" strike="noStrike" baseline="0">
              <a:solidFill>
                <a:srgbClr val="000000"/>
              </a:solidFill>
              <a:latin typeface="ＭＳ Ｐゴシック" panose="020B0600070205080204" charset="-128"/>
              <a:ea typeface="ＭＳ Ｐゴシック" panose="020B0600070205080204" charset="-128"/>
            </a:rPr>
            <a:t>1</a:t>
          </a:r>
          <a:r>
            <a:rPr lang="ja-JP" altLang="en-US" sz="900" b="0" i="0" u="none" strike="noStrike" baseline="0">
              <a:solidFill>
                <a:srgbClr val="000000"/>
              </a:solidFill>
              <a:latin typeface="ＭＳ Ｐゴシック" panose="020B0600070205080204" charset="-128"/>
              <a:ea typeface="ＭＳ Ｐゴシック" panose="020B0600070205080204" charset="-128"/>
            </a:rPr>
            <a:t>、総合学科</a:t>
          </a:r>
          <a:r>
            <a:rPr lang="en-US" altLang="ja-JP" sz="900" b="0" i="0" u="none" strike="noStrike" baseline="0">
              <a:solidFill>
                <a:srgbClr val="000000"/>
              </a:solidFill>
              <a:latin typeface="ＭＳ Ｐゴシック" panose="020B0600070205080204" charset="-128"/>
              <a:ea typeface="ＭＳ Ｐゴシック" panose="020B0600070205080204" charset="-128"/>
            </a:rPr>
            <a:t>10〕</a:t>
          </a:r>
        </a:p>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特色づくりを積極的に推進する学校を集中的に支援</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r>
            <a:rPr lang="ja-JP" altLang="en-US" sz="900" b="0" i="0" u="none" strike="noStrike" baseline="0">
              <a:solidFill>
                <a:srgbClr val="000000"/>
              </a:solidFill>
              <a:latin typeface="ＭＳ Ｐゴシック" panose="020B0600070205080204" charset="-128"/>
              <a:ea typeface="ＭＳ Ｐゴシック" panose="020B0600070205080204" charset="-128"/>
            </a:rPr>
            <a:t>１０校程度</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p>
      </xdr:txBody>
    </xdr:sp>
    <xdr:clientData/>
  </xdr:twoCellAnchor>
  <xdr:twoCellAnchor>
    <xdr:from>
      <xdr:col>4</xdr:col>
      <xdr:colOff>3765177</xdr:colOff>
      <xdr:row>0</xdr:row>
      <xdr:rowOff>89648</xdr:rowOff>
    </xdr:from>
    <xdr:to>
      <xdr:col>4</xdr:col>
      <xdr:colOff>5248835</xdr:colOff>
      <xdr:row>1</xdr:row>
      <xdr:rowOff>302559</xdr:rowOff>
    </xdr:to>
    <xdr:sp macro="" textlink="">
      <xdr:nvSpPr>
        <xdr:cNvPr id="31" name="テキスト ボックス 30">
          <a:extLst>
            <a:ext uri="{FF2B5EF4-FFF2-40B4-BE49-F238E27FC236}">
              <a16:creationId xmlns:a16="http://schemas.microsoft.com/office/drawing/2014/main" id="{00000000-0008-0000-0500-00001F000000}"/>
            </a:ext>
          </a:extLst>
        </xdr:cNvPr>
        <xdr:cNvSpPr txBox="1"/>
      </xdr:nvSpPr>
      <xdr:spPr>
        <a:xfrm>
          <a:off x="7251065" y="89535"/>
          <a:ext cx="1483360" cy="5746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ctr"/>
        <a:lstStyle/>
        <a:p>
          <a:pPr algn="ctr"/>
          <a:r>
            <a:rPr kumimoji="1" lang="ja-JP" altLang="en-US" sz="1600" b="0">
              <a:latin typeface="ＭＳ ゴシック" panose="020B0609070205080204" pitchFamily="1" charset="-128"/>
              <a:ea typeface="ＭＳ ゴシック" panose="020B0609070205080204" pitchFamily="1" charset="-128"/>
            </a:rPr>
            <a:t>資料１－２</a:t>
          </a:r>
        </a:p>
      </xdr:txBody>
    </xdr:sp>
    <xdr:clientData/>
  </xdr:twoCellAnchor>
  <xdr:twoCellAnchor>
    <xdr:from>
      <xdr:col>1</xdr:col>
      <xdr:colOff>0</xdr:colOff>
      <xdr:row>153</xdr:row>
      <xdr:rowOff>5043</xdr:rowOff>
    </xdr:from>
    <xdr:to>
      <xdr:col>1</xdr:col>
      <xdr:colOff>0</xdr:colOff>
      <xdr:row>153</xdr:row>
      <xdr:rowOff>5043</xdr:rowOff>
    </xdr:to>
    <xdr:sp macro="" textlink="">
      <xdr:nvSpPr>
        <xdr:cNvPr id="32" name="AutoShape 194">
          <a:extLst>
            <a:ext uri="{FF2B5EF4-FFF2-40B4-BE49-F238E27FC236}">
              <a16:creationId xmlns:a16="http://schemas.microsoft.com/office/drawing/2014/main" id="{00000000-0008-0000-0500-000020000000}"/>
            </a:ext>
          </a:extLst>
        </xdr:cNvPr>
        <xdr:cNvSpPr>
          <a:spLocks noChangeArrowheads="1"/>
        </xdr:cNvSpPr>
      </xdr:nvSpPr>
      <xdr:spPr>
        <a:xfrm>
          <a:off x="2066925" y="37161470"/>
          <a:ext cx="0" cy="0"/>
        </a:xfrm>
        <a:prstGeom prst="wedgeRectCallout">
          <a:avLst>
            <a:gd name="adj1" fmla="val -37500"/>
            <a:gd name="adj2" fmla="val -146000"/>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小中学部用ﾊﾟｿｺﾝ　８台</a:t>
          </a:r>
          <a:r>
            <a:rPr lang="en-US" altLang="ja-JP" sz="900" b="0" i="0" u="none" strike="noStrike" baseline="0">
              <a:solidFill>
                <a:srgbClr val="000000"/>
              </a:solidFill>
              <a:latin typeface="ＭＳ Ｐゴシック" panose="020B0600070205080204" charset="-128"/>
              <a:ea typeface="ＭＳ Ｐゴシック" panose="020B0600070205080204" charset="-128"/>
            </a:rPr>
            <a:t>×22</a:t>
          </a:r>
          <a:r>
            <a:rPr lang="ja-JP" altLang="en-US" sz="900" b="0" i="0" u="none" strike="noStrike" baseline="0">
              <a:solidFill>
                <a:srgbClr val="000000"/>
              </a:solidFill>
              <a:latin typeface="ＭＳ Ｐゴシック" panose="020B0600070205080204" charset="-128"/>
              <a:ea typeface="ＭＳ Ｐゴシック" panose="020B0600070205080204" charset="-128"/>
            </a:rPr>
            <a:t>校（リース）</a:t>
          </a:r>
        </a:p>
      </xdr:txBody>
    </xdr:sp>
    <xdr:clientData/>
  </xdr:twoCellAnchor>
  <xdr:twoCellAnchor>
    <xdr:from>
      <xdr:col>1</xdr:col>
      <xdr:colOff>0</xdr:colOff>
      <xdr:row>153</xdr:row>
      <xdr:rowOff>6725</xdr:rowOff>
    </xdr:from>
    <xdr:to>
      <xdr:col>1</xdr:col>
      <xdr:colOff>0</xdr:colOff>
      <xdr:row>153</xdr:row>
      <xdr:rowOff>6725</xdr:rowOff>
    </xdr:to>
    <xdr:sp macro="" textlink="">
      <xdr:nvSpPr>
        <xdr:cNvPr id="33" name="AutoShape 304">
          <a:extLst>
            <a:ext uri="{FF2B5EF4-FFF2-40B4-BE49-F238E27FC236}">
              <a16:creationId xmlns:a16="http://schemas.microsoft.com/office/drawing/2014/main" id="{00000000-0008-0000-0500-000021000000}"/>
            </a:ext>
          </a:extLst>
        </xdr:cNvPr>
        <xdr:cNvSpPr>
          <a:spLocks noChangeArrowheads="1"/>
        </xdr:cNvSpPr>
      </xdr:nvSpPr>
      <xdr:spPr>
        <a:xfrm>
          <a:off x="2066925" y="37163375"/>
          <a:ext cx="0" cy="0"/>
        </a:xfrm>
        <a:prstGeom prst="wedgeRectCallout">
          <a:avLst>
            <a:gd name="adj1" fmla="val 37593"/>
            <a:gd name="adj2" fmla="val 102176"/>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構成：府教委、大学・有識者、実業教育協会、経済・産業団体、府商工労働部</a:t>
          </a:r>
        </a:p>
      </xdr:txBody>
    </xdr:sp>
    <xdr:clientData/>
  </xdr:twoCellAnchor>
  <xdr:twoCellAnchor>
    <xdr:from>
      <xdr:col>1</xdr:col>
      <xdr:colOff>0</xdr:colOff>
      <xdr:row>153</xdr:row>
      <xdr:rowOff>7845</xdr:rowOff>
    </xdr:from>
    <xdr:to>
      <xdr:col>1</xdr:col>
      <xdr:colOff>0</xdr:colOff>
      <xdr:row>153</xdr:row>
      <xdr:rowOff>7845</xdr:rowOff>
    </xdr:to>
    <xdr:sp macro="" textlink="">
      <xdr:nvSpPr>
        <xdr:cNvPr id="34" name="AutoShape 194">
          <a:extLst>
            <a:ext uri="{FF2B5EF4-FFF2-40B4-BE49-F238E27FC236}">
              <a16:creationId xmlns:a16="http://schemas.microsoft.com/office/drawing/2014/main" id="{00000000-0008-0000-0500-000022000000}"/>
            </a:ext>
          </a:extLst>
        </xdr:cNvPr>
        <xdr:cNvSpPr>
          <a:spLocks noChangeArrowheads="1"/>
        </xdr:cNvSpPr>
      </xdr:nvSpPr>
      <xdr:spPr>
        <a:xfrm>
          <a:off x="2066925" y="37164645"/>
          <a:ext cx="0" cy="0"/>
        </a:xfrm>
        <a:prstGeom prst="wedgeRectCallout">
          <a:avLst>
            <a:gd name="adj1" fmla="val -37500"/>
            <a:gd name="adj2" fmla="val -146000"/>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小中学部用ﾊﾟｿｺﾝ　８台</a:t>
          </a:r>
          <a:r>
            <a:rPr lang="en-US" altLang="ja-JP" sz="900" b="0" i="0" u="none" strike="noStrike" baseline="0">
              <a:solidFill>
                <a:srgbClr val="000000"/>
              </a:solidFill>
              <a:latin typeface="ＭＳ Ｐゴシック" panose="020B0600070205080204" charset="-128"/>
              <a:ea typeface="ＭＳ Ｐゴシック" panose="020B0600070205080204" charset="-128"/>
            </a:rPr>
            <a:t>×22</a:t>
          </a:r>
          <a:r>
            <a:rPr lang="ja-JP" altLang="en-US" sz="900" b="0" i="0" u="none" strike="noStrike" baseline="0">
              <a:solidFill>
                <a:srgbClr val="000000"/>
              </a:solidFill>
              <a:latin typeface="ＭＳ Ｐゴシック" panose="020B0600070205080204" charset="-128"/>
              <a:ea typeface="ＭＳ Ｐゴシック" panose="020B0600070205080204" charset="-128"/>
            </a:rPr>
            <a:t>校（リース）</a:t>
          </a:r>
        </a:p>
      </xdr:txBody>
    </xdr:sp>
    <xdr:clientData/>
  </xdr:twoCellAnchor>
  <xdr:twoCellAnchor>
    <xdr:from>
      <xdr:col>1</xdr:col>
      <xdr:colOff>0</xdr:colOff>
      <xdr:row>147</xdr:row>
      <xdr:rowOff>218516</xdr:rowOff>
    </xdr:from>
    <xdr:to>
      <xdr:col>1</xdr:col>
      <xdr:colOff>0</xdr:colOff>
      <xdr:row>147</xdr:row>
      <xdr:rowOff>218516</xdr:rowOff>
    </xdr:to>
    <xdr:sp macro="" textlink="">
      <xdr:nvSpPr>
        <xdr:cNvPr id="35" name="AutoShape 259">
          <a:extLst>
            <a:ext uri="{FF2B5EF4-FFF2-40B4-BE49-F238E27FC236}">
              <a16:creationId xmlns:a16="http://schemas.microsoft.com/office/drawing/2014/main" id="{00000000-0008-0000-0500-000023000000}"/>
            </a:ext>
          </a:extLst>
        </xdr:cNvPr>
        <xdr:cNvSpPr>
          <a:spLocks noChangeArrowheads="1"/>
        </xdr:cNvSpPr>
      </xdr:nvSpPr>
      <xdr:spPr>
        <a:xfrm>
          <a:off x="2066925" y="36003865"/>
          <a:ext cx="0" cy="0"/>
        </a:xfrm>
        <a:prstGeom prst="wedgeRectCallout">
          <a:avLst>
            <a:gd name="adj1" fmla="val 20296"/>
            <a:gd name="adj2" fmla="val -83333"/>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専門学科・各学科の専門性を活かした設備導入</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r>
            <a:rPr lang="ja-JP" altLang="en-US" sz="900" b="0" i="0" u="none" strike="noStrike" baseline="0">
              <a:solidFill>
                <a:srgbClr val="000000"/>
              </a:solidFill>
              <a:latin typeface="ＭＳ Ｐゴシック" panose="020B0600070205080204" charset="-128"/>
              <a:ea typeface="ＭＳ Ｐゴシック" panose="020B0600070205080204" charset="-128"/>
            </a:rPr>
            <a:t>芸能文化科</a:t>
          </a:r>
          <a:r>
            <a:rPr lang="en-US" altLang="ja-JP" sz="900" b="0" i="0" u="none" strike="noStrike" baseline="0">
              <a:solidFill>
                <a:srgbClr val="000000"/>
              </a:solidFill>
              <a:latin typeface="ＭＳ Ｐゴシック" panose="020B0600070205080204" charset="-128"/>
              <a:ea typeface="ＭＳ Ｐゴシック" panose="020B0600070205080204" charset="-128"/>
            </a:rPr>
            <a:t>1</a:t>
          </a:r>
          <a:r>
            <a:rPr lang="ja-JP" altLang="en-US" sz="900" b="0" i="0" u="none" strike="noStrike" baseline="0">
              <a:solidFill>
                <a:srgbClr val="000000"/>
              </a:solidFill>
              <a:latin typeface="ＭＳ Ｐゴシック" panose="020B0600070205080204" charset="-128"/>
              <a:ea typeface="ＭＳ Ｐゴシック" panose="020B0600070205080204" charset="-128"/>
            </a:rPr>
            <a:t>校、音楽</a:t>
          </a:r>
          <a:r>
            <a:rPr lang="en-US" altLang="ja-JP" sz="900" b="0" i="0" u="none" strike="noStrike" baseline="0">
              <a:solidFill>
                <a:srgbClr val="000000"/>
              </a:solidFill>
              <a:latin typeface="ＭＳ Ｐゴシック" panose="020B0600070205080204" charset="-128"/>
              <a:ea typeface="ＭＳ Ｐゴシック" panose="020B0600070205080204" charset="-128"/>
            </a:rPr>
            <a:t>1</a:t>
          </a:r>
          <a:r>
            <a:rPr lang="ja-JP" altLang="en-US" sz="900" b="0" i="0" u="none" strike="noStrike" baseline="0">
              <a:solidFill>
                <a:srgbClr val="000000"/>
              </a:solidFill>
              <a:latin typeface="ＭＳ Ｐゴシック" panose="020B0600070205080204" charset="-128"/>
              <a:ea typeface="ＭＳ Ｐゴシック" panose="020B0600070205080204" charset="-128"/>
            </a:rPr>
            <a:t>、総合学科</a:t>
          </a:r>
          <a:r>
            <a:rPr lang="en-US" altLang="ja-JP" sz="900" b="0" i="0" u="none" strike="noStrike" baseline="0">
              <a:solidFill>
                <a:srgbClr val="000000"/>
              </a:solidFill>
              <a:latin typeface="ＭＳ Ｐゴシック" panose="020B0600070205080204" charset="-128"/>
              <a:ea typeface="ＭＳ Ｐゴシック" panose="020B0600070205080204" charset="-128"/>
            </a:rPr>
            <a:t>10〕</a:t>
          </a:r>
        </a:p>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特色づくりを積極的に推進する学校を集中的に支援</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r>
            <a:rPr lang="ja-JP" altLang="en-US" sz="900" b="0" i="0" u="none" strike="noStrike" baseline="0">
              <a:solidFill>
                <a:srgbClr val="000000"/>
              </a:solidFill>
              <a:latin typeface="ＭＳ Ｐゴシック" panose="020B0600070205080204" charset="-128"/>
              <a:ea typeface="ＭＳ Ｐゴシック" panose="020B0600070205080204" charset="-128"/>
            </a:rPr>
            <a:t>１０校程度</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p>
      </xdr:txBody>
    </xdr:sp>
    <xdr:clientData/>
  </xdr:twoCellAnchor>
  <xdr:twoCellAnchor>
    <xdr:from>
      <xdr:col>1</xdr:col>
      <xdr:colOff>0</xdr:colOff>
      <xdr:row>222</xdr:row>
      <xdr:rowOff>0</xdr:rowOff>
    </xdr:from>
    <xdr:to>
      <xdr:col>1</xdr:col>
      <xdr:colOff>0</xdr:colOff>
      <xdr:row>222</xdr:row>
      <xdr:rowOff>0</xdr:rowOff>
    </xdr:to>
    <xdr:sp macro="" textlink="">
      <xdr:nvSpPr>
        <xdr:cNvPr id="36" name="AutoShape 311">
          <a:extLst>
            <a:ext uri="{FF2B5EF4-FFF2-40B4-BE49-F238E27FC236}">
              <a16:creationId xmlns:a16="http://schemas.microsoft.com/office/drawing/2014/main" id="{00000000-0008-0000-0500-000024000000}"/>
            </a:ext>
          </a:extLst>
        </xdr:cNvPr>
        <xdr:cNvSpPr>
          <a:spLocks noChangeArrowheads="1"/>
        </xdr:cNvSpPr>
      </xdr:nvSpPr>
      <xdr:spPr>
        <a:xfrm>
          <a:off x="2066925" y="53568600"/>
          <a:ext cx="0" cy="0"/>
        </a:xfrm>
        <a:prstGeom prst="wedgeRectCallout">
          <a:avLst>
            <a:gd name="adj1" fmla="val -40028"/>
            <a:gd name="adj2" fmla="val -35417"/>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a:t>
          </a:r>
          <a:r>
            <a:rPr lang="en-US" altLang="ja-JP" sz="900" b="0" i="0" u="none" strike="noStrike" baseline="0">
              <a:solidFill>
                <a:srgbClr val="000000"/>
              </a:solidFill>
              <a:latin typeface="ＭＳ Ｐゴシック" panose="020B0600070205080204" charset="-128"/>
              <a:ea typeface="ＭＳ Ｐゴシック" panose="020B0600070205080204" charset="-128"/>
            </a:rPr>
            <a:t>203,180</a:t>
          </a:r>
          <a:r>
            <a:rPr lang="ja-JP" altLang="en-US" sz="900" b="0" i="0" u="none" strike="noStrike" baseline="0">
              <a:solidFill>
                <a:srgbClr val="000000"/>
              </a:solidFill>
              <a:latin typeface="ＭＳ Ｐゴシック" panose="020B0600070205080204" charset="-128"/>
              <a:ea typeface="ＭＳ Ｐゴシック" panose="020B0600070205080204" charset="-128"/>
            </a:rPr>
            <a:t>円</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r>
            <a:rPr lang="ja-JP" altLang="en-US" sz="900" b="0" i="0" u="none" strike="noStrike" baseline="0">
              <a:solidFill>
                <a:srgbClr val="000000"/>
              </a:solidFill>
              <a:latin typeface="ＭＳ Ｐゴシック" panose="020B0600070205080204" charset="-128"/>
              <a:ea typeface="ＭＳ Ｐゴシック" panose="020B0600070205080204" charset="-128"/>
            </a:rPr>
            <a:t>７５人　　　配置基準　当該校に支援学級が１学級</a:t>
          </a:r>
        </a:p>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　　　内訳　小：６２学級　　　　　　６名以上の学級</a:t>
          </a:r>
        </a:p>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　　　　　　　中：１３学級　　　　　　障がい種別が混在 </a:t>
          </a:r>
        </a:p>
      </xdr:txBody>
    </xdr:sp>
    <xdr:clientData/>
  </xdr:twoCellAnchor>
  <xdr:twoCellAnchor>
    <xdr:from>
      <xdr:col>1</xdr:col>
      <xdr:colOff>0</xdr:colOff>
      <xdr:row>153</xdr:row>
      <xdr:rowOff>5043</xdr:rowOff>
    </xdr:from>
    <xdr:to>
      <xdr:col>1</xdr:col>
      <xdr:colOff>0</xdr:colOff>
      <xdr:row>153</xdr:row>
      <xdr:rowOff>5043</xdr:rowOff>
    </xdr:to>
    <xdr:sp macro="" textlink="">
      <xdr:nvSpPr>
        <xdr:cNvPr id="37" name="AutoShape 194">
          <a:extLst>
            <a:ext uri="{FF2B5EF4-FFF2-40B4-BE49-F238E27FC236}">
              <a16:creationId xmlns:a16="http://schemas.microsoft.com/office/drawing/2014/main" id="{00000000-0008-0000-0500-000025000000}"/>
            </a:ext>
          </a:extLst>
        </xdr:cNvPr>
        <xdr:cNvSpPr>
          <a:spLocks noChangeArrowheads="1"/>
        </xdr:cNvSpPr>
      </xdr:nvSpPr>
      <xdr:spPr>
        <a:xfrm>
          <a:off x="2066925" y="37161470"/>
          <a:ext cx="0" cy="0"/>
        </a:xfrm>
        <a:prstGeom prst="wedgeRectCallout">
          <a:avLst>
            <a:gd name="adj1" fmla="val -37500"/>
            <a:gd name="adj2" fmla="val -146000"/>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小中学部用ﾊﾟｿｺﾝ　８台</a:t>
          </a:r>
          <a:r>
            <a:rPr lang="en-US" altLang="ja-JP" sz="900" b="0" i="0" u="none" strike="noStrike" baseline="0">
              <a:solidFill>
                <a:srgbClr val="000000"/>
              </a:solidFill>
              <a:latin typeface="ＭＳ Ｐゴシック" panose="020B0600070205080204" charset="-128"/>
              <a:ea typeface="ＭＳ Ｐゴシック" panose="020B0600070205080204" charset="-128"/>
            </a:rPr>
            <a:t>×22</a:t>
          </a:r>
          <a:r>
            <a:rPr lang="ja-JP" altLang="en-US" sz="900" b="0" i="0" u="none" strike="noStrike" baseline="0">
              <a:solidFill>
                <a:srgbClr val="000000"/>
              </a:solidFill>
              <a:latin typeface="ＭＳ Ｐゴシック" panose="020B0600070205080204" charset="-128"/>
              <a:ea typeface="ＭＳ Ｐゴシック" panose="020B0600070205080204" charset="-128"/>
            </a:rPr>
            <a:t>校（リース）</a:t>
          </a:r>
        </a:p>
      </xdr:txBody>
    </xdr:sp>
    <xdr:clientData/>
  </xdr:twoCellAnchor>
  <xdr:twoCellAnchor>
    <xdr:from>
      <xdr:col>1</xdr:col>
      <xdr:colOff>0</xdr:colOff>
      <xdr:row>153</xdr:row>
      <xdr:rowOff>6725</xdr:rowOff>
    </xdr:from>
    <xdr:to>
      <xdr:col>1</xdr:col>
      <xdr:colOff>0</xdr:colOff>
      <xdr:row>153</xdr:row>
      <xdr:rowOff>6725</xdr:rowOff>
    </xdr:to>
    <xdr:sp macro="" textlink="">
      <xdr:nvSpPr>
        <xdr:cNvPr id="38" name="AutoShape 304">
          <a:extLst>
            <a:ext uri="{FF2B5EF4-FFF2-40B4-BE49-F238E27FC236}">
              <a16:creationId xmlns:a16="http://schemas.microsoft.com/office/drawing/2014/main" id="{00000000-0008-0000-0500-000026000000}"/>
            </a:ext>
          </a:extLst>
        </xdr:cNvPr>
        <xdr:cNvSpPr>
          <a:spLocks noChangeArrowheads="1"/>
        </xdr:cNvSpPr>
      </xdr:nvSpPr>
      <xdr:spPr>
        <a:xfrm>
          <a:off x="2066925" y="37163375"/>
          <a:ext cx="0" cy="0"/>
        </a:xfrm>
        <a:prstGeom prst="wedgeRectCallout">
          <a:avLst>
            <a:gd name="adj1" fmla="val 37593"/>
            <a:gd name="adj2" fmla="val 102176"/>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構成：府教委、大学・有識者、実業教育協会、経済・産業団体、府商工労働部</a:t>
          </a:r>
        </a:p>
      </xdr:txBody>
    </xdr:sp>
    <xdr:clientData/>
  </xdr:twoCellAnchor>
  <xdr:twoCellAnchor>
    <xdr:from>
      <xdr:col>1</xdr:col>
      <xdr:colOff>0</xdr:colOff>
      <xdr:row>222</xdr:row>
      <xdr:rowOff>0</xdr:rowOff>
    </xdr:from>
    <xdr:to>
      <xdr:col>1</xdr:col>
      <xdr:colOff>0</xdr:colOff>
      <xdr:row>222</xdr:row>
      <xdr:rowOff>0</xdr:rowOff>
    </xdr:to>
    <xdr:sp macro="" textlink="">
      <xdr:nvSpPr>
        <xdr:cNvPr id="39" name="AutoShape 311">
          <a:extLst>
            <a:ext uri="{FF2B5EF4-FFF2-40B4-BE49-F238E27FC236}">
              <a16:creationId xmlns:a16="http://schemas.microsoft.com/office/drawing/2014/main" id="{00000000-0008-0000-0500-000027000000}"/>
            </a:ext>
          </a:extLst>
        </xdr:cNvPr>
        <xdr:cNvSpPr>
          <a:spLocks noChangeArrowheads="1"/>
        </xdr:cNvSpPr>
      </xdr:nvSpPr>
      <xdr:spPr>
        <a:xfrm>
          <a:off x="2066925" y="53568600"/>
          <a:ext cx="0" cy="0"/>
        </a:xfrm>
        <a:prstGeom prst="wedgeRectCallout">
          <a:avLst>
            <a:gd name="adj1" fmla="val -40028"/>
            <a:gd name="adj2" fmla="val -35417"/>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a:t>
          </a:r>
          <a:r>
            <a:rPr lang="en-US" altLang="ja-JP" sz="900" b="0" i="0" u="none" strike="noStrike" baseline="0">
              <a:solidFill>
                <a:srgbClr val="000000"/>
              </a:solidFill>
              <a:latin typeface="ＭＳ Ｐゴシック" panose="020B0600070205080204" charset="-128"/>
              <a:ea typeface="ＭＳ Ｐゴシック" panose="020B0600070205080204" charset="-128"/>
            </a:rPr>
            <a:t>203,180</a:t>
          </a:r>
          <a:r>
            <a:rPr lang="ja-JP" altLang="en-US" sz="900" b="0" i="0" u="none" strike="noStrike" baseline="0">
              <a:solidFill>
                <a:srgbClr val="000000"/>
              </a:solidFill>
              <a:latin typeface="ＭＳ Ｐゴシック" panose="020B0600070205080204" charset="-128"/>
              <a:ea typeface="ＭＳ Ｐゴシック" panose="020B0600070205080204" charset="-128"/>
            </a:rPr>
            <a:t>円</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r>
            <a:rPr lang="ja-JP" altLang="en-US" sz="900" b="0" i="0" u="none" strike="noStrike" baseline="0">
              <a:solidFill>
                <a:srgbClr val="000000"/>
              </a:solidFill>
              <a:latin typeface="ＭＳ Ｐゴシック" panose="020B0600070205080204" charset="-128"/>
              <a:ea typeface="ＭＳ Ｐゴシック" panose="020B0600070205080204" charset="-128"/>
            </a:rPr>
            <a:t>７５人　　　配置基準　当該校に支援学級が１学級</a:t>
          </a:r>
        </a:p>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　　　内訳　小：６２学級　　　　　　６名以上の学級</a:t>
          </a:r>
        </a:p>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　　　　　　　中：１３学級　　　　　　障がい種別が混在 </a:t>
          </a:r>
        </a:p>
      </xdr:txBody>
    </xdr:sp>
    <xdr:clientData/>
  </xdr:twoCellAnchor>
  <xdr:twoCellAnchor>
    <xdr:from>
      <xdr:col>1</xdr:col>
      <xdr:colOff>0</xdr:colOff>
      <xdr:row>153</xdr:row>
      <xdr:rowOff>7845</xdr:rowOff>
    </xdr:from>
    <xdr:to>
      <xdr:col>1</xdr:col>
      <xdr:colOff>0</xdr:colOff>
      <xdr:row>153</xdr:row>
      <xdr:rowOff>7845</xdr:rowOff>
    </xdr:to>
    <xdr:sp macro="" textlink="">
      <xdr:nvSpPr>
        <xdr:cNvPr id="40" name="AutoShape 194">
          <a:extLst>
            <a:ext uri="{FF2B5EF4-FFF2-40B4-BE49-F238E27FC236}">
              <a16:creationId xmlns:a16="http://schemas.microsoft.com/office/drawing/2014/main" id="{00000000-0008-0000-0500-000028000000}"/>
            </a:ext>
          </a:extLst>
        </xdr:cNvPr>
        <xdr:cNvSpPr>
          <a:spLocks noChangeArrowheads="1"/>
        </xdr:cNvSpPr>
      </xdr:nvSpPr>
      <xdr:spPr>
        <a:xfrm>
          <a:off x="2066925" y="37164645"/>
          <a:ext cx="0" cy="0"/>
        </a:xfrm>
        <a:prstGeom prst="wedgeRectCallout">
          <a:avLst>
            <a:gd name="adj1" fmla="val -37500"/>
            <a:gd name="adj2" fmla="val -146000"/>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小中学部用ﾊﾟｿｺﾝ　８台</a:t>
          </a:r>
          <a:r>
            <a:rPr lang="en-US" altLang="ja-JP" sz="900" b="0" i="0" u="none" strike="noStrike" baseline="0">
              <a:solidFill>
                <a:srgbClr val="000000"/>
              </a:solidFill>
              <a:latin typeface="ＭＳ Ｐゴシック" panose="020B0600070205080204" charset="-128"/>
              <a:ea typeface="ＭＳ Ｐゴシック" panose="020B0600070205080204" charset="-128"/>
            </a:rPr>
            <a:t>×22</a:t>
          </a:r>
          <a:r>
            <a:rPr lang="ja-JP" altLang="en-US" sz="900" b="0" i="0" u="none" strike="noStrike" baseline="0">
              <a:solidFill>
                <a:srgbClr val="000000"/>
              </a:solidFill>
              <a:latin typeface="ＭＳ Ｐゴシック" panose="020B0600070205080204" charset="-128"/>
              <a:ea typeface="ＭＳ Ｐゴシック" panose="020B0600070205080204" charset="-128"/>
            </a:rPr>
            <a:t>校（リース）</a:t>
          </a:r>
        </a:p>
      </xdr:txBody>
    </xdr:sp>
    <xdr:clientData/>
  </xdr:twoCellAnchor>
  <xdr:twoCellAnchor>
    <xdr:from>
      <xdr:col>27</xdr:col>
      <xdr:colOff>497541</xdr:colOff>
      <xdr:row>450</xdr:row>
      <xdr:rowOff>49306</xdr:rowOff>
    </xdr:from>
    <xdr:to>
      <xdr:col>31</xdr:col>
      <xdr:colOff>592791</xdr:colOff>
      <xdr:row>460</xdr:row>
      <xdr:rowOff>201707</xdr:rowOff>
    </xdr:to>
    <xdr:sp macro="" textlink="">
      <xdr:nvSpPr>
        <xdr:cNvPr id="41" name="AutoShape 236">
          <a:extLst>
            <a:ext uri="{FF2B5EF4-FFF2-40B4-BE49-F238E27FC236}">
              <a16:creationId xmlns:a16="http://schemas.microsoft.com/office/drawing/2014/main" id="{00000000-0008-0000-0500-000029000000}"/>
            </a:ext>
          </a:extLst>
        </xdr:cNvPr>
        <xdr:cNvSpPr>
          <a:spLocks noChangeArrowheads="1"/>
        </xdr:cNvSpPr>
      </xdr:nvSpPr>
      <xdr:spPr>
        <a:xfrm>
          <a:off x="30939105" y="106700320"/>
          <a:ext cx="2838450" cy="2438400"/>
        </a:xfrm>
        <a:prstGeom prst="wedgeRectCallout">
          <a:avLst>
            <a:gd name="adj1" fmla="val 64940"/>
            <a:gd name="adj2" fmla="val -35565"/>
          </a:avLst>
        </a:prstGeom>
        <a:solidFill>
          <a:srgbClr val="FFFFFF"/>
        </a:solidFill>
        <a:ln w="9525">
          <a:solidFill>
            <a:srgbClr val="000000"/>
          </a:solidFill>
          <a:miter lim="800000"/>
        </a:ln>
      </xdr:spPr>
      <xdr:txBody>
        <a:bodyPr vertOverflow="clip" wrap="square" lIns="27432" tIns="18288" rIns="0" bIns="0" anchor="t" upright="1"/>
        <a:lstStyle/>
        <a:p>
          <a:pPr algn="l" rtl="0">
            <a:lnSpc>
              <a:spcPts val="1100"/>
            </a:lnSpc>
            <a:defRPr sz="1000"/>
          </a:pPr>
          <a:endParaRPr lang="ja-JP" altLang="en-US" sz="900" b="0" i="0" u="none" strike="noStrike" baseline="0">
            <a:solidFill>
              <a:srgbClr val="000000"/>
            </a:solidFill>
            <a:latin typeface="ＭＳ Ｐゴシック" panose="020B0600070205080204" charset="-128"/>
            <a:ea typeface="ＭＳ Ｐゴシック" panose="020B0600070205080204" charset="-128"/>
          </a:endParaRPr>
        </a:p>
        <a:p>
          <a:pPr algn="l" rtl="0">
            <a:lnSpc>
              <a:spcPts val="1100"/>
            </a:lnSpc>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　≪職種別条例定数≫</a:t>
          </a:r>
        </a:p>
        <a:p>
          <a:pPr algn="l" rtl="0">
            <a:lnSpc>
              <a:spcPts val="1100"/>
            </a:lnSpc>
            <a:defRPr sz="1000"/>
          </a:pPr>
          <a:endParaRPr lang="ja-JP" altLang="en-US" sz="900" b="0" i="0" u="none" strike="noStrike" baseline="0">
            <a:solidFill>
              <a:srgbClr val="000000"/>
            </a:solidFill>
            <a:latin typeface="ＭＳ Ｐゴシック" panose="020B0600070205080204" charset="-128"/>
            <a:ea typeface="ＭＳ Ｐゴシック" panose="020B0600070205080204" charset="-128"/>
          </a:endParaRPr>
        </a:p>
        <a:p>
          <a:pPr algn="l" rtl="0">
            <a:lnSpc>
              <a:spcPts val="1000"/>
            </a:lnSpc>
            <a:defRPr sz="1000"/>
          </a:pPr>
          <a:r>
            <a:rPr lang="ja-JP" altLang="en-US" sz="900" b="0" i="0" u="none" strike="noStrike" baseline="0">
              <a:solidFill>
                <a:srgbClr val="000000"/>
              </a:solidFill>
              <a:latin typeface="ＭＳ Ｐゴシック" panose="020B0600070205080204" charset="-128"/>
              <a:ea typeface="+mn-ea"/>
            </a:rPr>
            <a:t>　　　　　　　　　　　 小 　　　　 中　 　　 　高　    　　支</a:t>
          </a:r>
        </a:p>
        <a:p>
          <a:pPr algn="l" rtl="0">
            <a:lnSpc>
              <a:spcPts val="1100"/>
            </a:lnSpc>
            <a:defRPr sz="1000"/>
          </a:pPr>
          <a:r>
            <a:rPr lang="ja-JP" altLang="en-US" sz="900" b="0" i="0" u="none" strike="noStrike" baseline="0">
              <a:solidFill>
                <a:srgbClr val="000000"/>
              </a:solidFill>
              <a:latin typeface="ＭＳ Ｐゴシック" panose="020B0600070205080204" charset="-128"/>
              <a:ea typeface="+mn-ea"/>
            </a:rPr>
            <a:t>　校長・教諭　　</a:t>
          </a:r>
          <a:r>
            <a:rPr lang="en-US" altLang="ja-JP" sz="900" b="0" i="0" u="none" strike="noStrike" baseline="0">
              <a:solidFill>
                <a:srgbClr val="000000"/>
              </a:solidFill>
              <a:latin typeface="ＭＳ Ｐゴシック" panose="020B0600070205080204" charset="-128"/>
              <a:ea typeface="+mn-ea"/>
            </a:rPr>
            <a:t>24,383     14,867</a:t>
          </a:r>
          <a:r>
            <a:rPr lang="ja-JP" altLang="en-US" sz="900" b="0" i="0" u="none" strike="noStrike" baseline="0">
              <a:solidFill>
                <a:srgbClr val="000000"/>
              </a:solidFill>
              <a:latin typeface="ＭＳ Ｐゴシック" panose="020B0600070205080204" charset="-128"/>
              <a:ea typeface="+mn-ea"/>
            </a:rPr>
            <a:t>　 　 </a:t>
          </a:r>
          <a:r>
            <a:rPr lang="en-US" altLang="ja-JP" sz="900" b="0" i="0" u="none" strike="noStrike" baseline="0">
              <a:solidFill>
                <a:srgbClr val="000000"/>
              </a:solidFill>
              <a:latin typeface="ＭＳ Ｐゴシック" panose="020B0600070205080204" charset="-128"/>
              <a:ea typeface="+mn-ea"/>
            </a:rPr>
            <a:t>8,468      4,837</a:t>
          </a:r>
        </a:p>
        <a:p>
          <a:pPr algn="l" rtl="0">
            <a:lnSpc>
              <a:spcPts val="1000"/>
            </a:lnSpc>
            <a:defRPr sz="1000"/>
          </a:pPr>
          <a:r>
            <a:rPr lang="ja-JP" altLang="en-US" sz="900" b="0" i="0" u="none" strike="noStrike" baseline="0">
              <a:solidFill>
                <a:srgbClr val="000000"/>
              </a:solidFill>
              <a:latin typeface="ＭＳ Ｐゴシック" panose="020B0600070205080204" charset="-128"/>
              <a:ea typeface="+mn-ea"/>
            </a:rPr>
            <a:t>　養護教諭　　　  </a:t>
          </a:r>
          <a:r>
            <a:rPr lang="en-US" altLang="ja-JP" sz="900" b="0" i="0" u="none" strike="noStrike" baseline="0">
              <a:solidFill>
                <a:srgbClr val="000000"/>
              </a:solidFill>
              <a:latin typeface="ＭＳ Ｐゴシック" panose="020B0600070205080204" charset="-128"/>
              <a:ea typeface="+mn-ea"/>
            </a:rPr>
            <a:t>1,062</a:t>
          </a:r>
          <a:r>
            <a:rPr lang="ja-JP" altLang="en-US" sz="900" b="0" i="0" u="none" strike="noStrike" baseline="0">
              <a:solidFill>
                <a:srgbClr val="000000"/>
              </a:solidFill>
              <a:latin typeface="ＭＳ Ｐゴシック" panose="020B0600070205080204" charset="-128"/>
              <a:ea typeface="+mn-ea"/>
            </a:rPr>
            <a:t>　       </a:t>
          </a:r>
          <a:r>
            <a:rPr lang="en-US" altLang="ja-JP" sz="900" b="0" i="0" u="none" strike="noStrike" baseline="0">
              <a:solidFill>
                <a:srgbClr val="000000"/>
              </a:solidFill>
              <a:latin typeface="ＭＳ Ｐゴシック" panose="020B0600070205080204" charset="-128"/>
              <a:ea typeface="+mn-ea"/>
            </a:rPr>
            <a:t>501</a:t>
          </a:r>
          <a:r>
            <a:rPr lang="ja-JP" altLang="en-US" sz="900" b="0" i="0" u="none" strike="noStrike" baseline="0">
              <a:solidFill>
                <a:srgbClr val="000000"/>
              </a:solidFill>
              <a:latin typeface="ＭＳ Ｐゴシック" panose="020B0600070205080204" charset="-128"/>
              <a:ea typeface="+mn-ea"/>
            </a:rPr>
            <a:t>　         </a:t>
          </a:r>
          <a:r>
            <a:rPr lang="en-US" altLang="ja-JP" sz="900" b="0" i="0" u="none" strike="noStrike" baseline="0">
              <a:solidFill>
                <a:srgbClr val="000000"/>
              </a:solidFill>
              <a:latin typeface="ＭＳ Ｐゴシック" panose="020B0600070205080204" charset="-128"/>
              <a:ea typeface="+mn-ea"/>
            </a:rPr>
            <a:t>254           84</a:t>
          </a:r>
        </a:p>
        <a:p>
          <a:pPr algn="l" rtl="0">
            <a:lnSpc>
              <a:spcPts val="1100"/>
            </a:lnSpc>
            <a:defRPr sz="1000"/>
          </a:pPr>
          <a:r>
            <a:rPr lang="ja-JP" altLang="en-US" sz="900" b="0" i="0" u="none" strike="noStrike" baseline="0">
              <a:solidFill>
                <a:srgbClr val="000000"/>
              </a:solidFill>
              <a:latin typeface="ＭＳ Ｐゴシック" panose="020B0600070205080204" charset="-128"/>
              <a:ea typeface="+mn-ea"/>
            </a:rPr>
            <a:t>　事務職員　     　</a:t>
          </a:r>
          <a:r>
            <a:rPr lang="en-US" altLang="ja-JP" sz="900" b="0" i="0" u="none" strike="noStrike" baseline="0">
              <a:solidFill>
                <a:srgbClr val="000000"/>
              </a:solidFill>
              <a:latin typeface="ＭＳ Ｐゴシック" panose="020B0600070205080204" charset="-128"/>
              <a:ea typeface="+mn-ea"/>
            </a:rPr>
            <a:t>1,399</a:t>
          </a:r>
          <a:r>
            <a:rPr lang="ja-JP" altLang="en-US" sz="900" b="0" i="0" u="none" strike="noStrike" baseline="0">
              <a:solidFill>
                <a:srgbClr val="000000"/>
              </a:solidFill>
              <a:latin typeface="ＭＳ Ｐゴシック" panose="020B0600070205080204" charset="-128"/>
              <a:ea typeface="+mn-ea"/>
            </a:rPr>
            <a:t>　       </a:t>
          </a:r>
          <a:r>
            <a:rPr lang="en-US" altLang="ja-JP" sz="900" b="0" i="0" u="none" strike="noStrike" baseline="0">
              <a:solidFill>
                <a:srgbClr val="000000"/>
              </a:solidFill>
              <a:latin typeface="ＭＳ Ｐゴシック" panose="020B0600070205080204" charset="-128"/>
              <a:ea typeface="+mn-ea"/>
            </a:rPr>
            <a:t>819            524         163</a:t>
          </a:r>
        </a:p>
        <a:p>
          <a:pPr algn="l" rtl="0">
            <a:lnSpc>
              <a:spcPts val="1000"/>
            </a:lnSpc>
            <a:defRPr sz="1000"/>
          </a:pPr>
          <a:r>
            <a:rPr lang="ja-JP" altLang="en-US" sz="900" b="0" i="0" u="none" strike="noStrike" baseline="0">
              <a:solidFill>
                <a:srgbClr val="000000"/>
              </a:solidFill>
              <a:latin typeface="ＭＳ Ｐゴシック" panose="020B0600070205080204" charset="-128"/>
              <a:ea typeface="+mn-ea"/>
            </a:rPr>
            <a:t>　栄養教諭　           </a:t>
          </a:r>
          <a:r>
            <a:rPr lang="en-US" altLang="ja-JP" sz="900" b="0" i="0" u="none" strike="noStrike" baseline="0">
              <a:solidFill>
                <a:srgbClr val="000000"/>
              </a:solidFill>
              <a:latin typeface="ＭＳ Ｐゴシック" panose="020B0600070205080204" charset="-128"/>
              <a:ea typeface="+mn-ea"/>
            </a:rPr>
            <a:t>424          </a:t>
          </a:r>
          <a:r>
            <a:rPr lang="ja-JP" altLang="en-US" sz="900" b="0" i="0" u="none" strike="noStrike" baseline="0">
              <a:solidFill>
                <a:srgbClr val="000000"/>
              </a:solidFill>
              <a:latin typeface="ＭＳ Ｐゴシック" panose="020B0600070205080204" charset="-128"/>
              <a:ea typeface="+mn-ea"/>
            </a:rPr>
            <a:t>　</a:t>
          </a:r>
          <a:r>
            <a:rPr lang="en-US" altLang="ja-JP" sz="900" b="0" i="0" u="none" strike="noStrike" baseline="0">
              <a:solidFill>
                <a:srgbClr val="000000"/>
              </a:solidFill>
              <a:latin typeface="ＭＳ Ｐゴシック" panose="020B0600070205080204" charset="-128"/>
              <a:ea typeface="+mn-ea"/>
            </a:rPr>
            <a:t>62                             39</a:t>
          </a:r>
        </a:p>
        <a:p>
          <a:pPr algn="l" rtl="0">
            <a:lnSpc>
              <a:spcPts val="1000"/>
            </a:lnSpc>
            <a:defRPr sz="1000"/>
          </a:pPr>
          <a:r>
            <a:rPr lang="ja-JP" altLang="en-US" sz="900" b="0" i="0" u="none" strike="noStrike" baseline="0">
              <a:solidFill>
                <a:srgbClr val="000000"/>
              </a:solidFill>
              <a:latin typeface="ＭＳ Ｐゴシック" panose="020B0600070205080204" charset="-128"/>
              <a:ea typeface="+mn-ea"/>
            </a:rPr>
            <a:t>　実習助手　　　　　　　　       　     　　  　</a:t>
          </a:r>
          <a:r>
            <a:rPr lang="en-US" altLang="ja-JP" sz="900" b="0" i="0" u="none" strike="noStrike" baseline="0">
              <a:solidFill>
                <a:srgbClr val="000000"/>
              </a:solidFill>
              <a:latin typeface="ＭＳ Ｐゴシック" panose="020B0600070205080204" charset="-128"/>
              <a:ea typeface="+mn-ea"/>
            </a:rPr>
            <a:t>446           69</a:t>
          </a:r>
        </a:p>
        <a:p>
          <a:pPr algn="l" rtl="0">
            <a:lnSpc>
              <a:spcPts val="1100"/>
            </a:lnSpc>
            <a:defRPr sz="1000"/>
          </a:pPr>
          <a:r>
            <a:rPr lang="ja-JP" altLang="en-US" sz="900" b="0" i="0" u="none" strike="noStrike" baseline="0">
              <a:solidFill>
                <a:srgbClr val="000000"/>
              </a:solidFill>
              <a:latin typeface="ＭＳ Ｐゴシック" panose="020B0600070205080204" charset="-128"/>
              <a:ea typeface="+mn-ea"/>
            </a:rPr>
            <a:t>　寄宿舎指導員　　　　　　　　　　　　　　　  　      　</a:t>
          </a:r>
          <a:r>
            <a:rPr lang="en-US" altLang="ja-JP" sz="900" b="0" i="0" u="none" strike="noStrike" baseline="0">
              <a:solidFill>
                <a:srgbClr val="000000"/>
              </a:solidFill>
              <a:latin typeface="ＭＳ Ｐゴシック" panose="020B0600070205080204" charset="-128"/>
              <a:ea typeface="+mn-ea"/>
            </a:rPr>
            <a:t>48</a:t>
          </a:r>
        </a:p>
        <a:p>
          <a:pPr algn="l" rtl="0">
            <a:lnSpc>
              <a:spcPts val="1000"/>
            </a:lnSpc>
            <a:defRPr sz="1000"/>
          </a:pPr>
          <a:r>
            <a:rPr lang="en-US" altLang="ja-JP" sz="900" b="0" i="0" u="none" strike="noStrike" baseline="0">
              <a:solidFill>
                <a:srgbClr val="000000"/>
              </a:solidFill>
              <a:latin typeface="ＭＳ Ｐゴシック" panose="020B0600070205080204" charset="-128"/>
              <a:ea typeface="+mn-ea"/>
            </a:rPr>
            <a:t>  </a:t>
          </a:r>
          <a:r>
            <a:rPr lang="ja-JP" altLang="en-US" sz="900" b="0" i="0" u="none" strike="noStrike" baseline="0">
              <a:solidFill>
                <a:srgbClr val="000000"/>
              </a:solidFill>
              <a:latin typeface="ＭＳ Ｐゴシック" panose="020B0600070205080204" charset="-128"/>
              <a:ea typeface="+mn-ea"/>
            </a:rPr>
            <a:t>その他　　　　　　　　　　　　                    </a:t>
          </a:r>
          <a:r>
            <a:rPr lang="en-US" altLang="ja-JP" sz="900" b="0" i="0" u="none" strike="noStrike" baseline="0">
              <a:solidFill>
                <a:srgbClr val="000000"/>
              </a:solidFill>
              <a:latin typeface="ＭＳ Ｐゴシック" panose="020B0600070205080204" charset="-128"/>
              <a:ea typeface="+mn-ea"/>
            </a:rPr>
            <a:t>264          96</a:t>
          </a:r>
        </a:p>
        <a:p>
          <a:pPr algn="l" rtl="0">
            <a:lnSpc>
              <a:spcPts val="900"/>
            </a:lnSpc>
            <a:defRPr sz="1000"/>
          </a:pPr>
          <a:r>
            <a:rPr lang="ja-JP" altLang="en-US" sz="900" b="0" i="0" u="none" strike="noStrike" baseline="0">
              <a:solidFill>
                <a:srgbClr val="000000"/>
              </a:solidFill>
              <a:latin typeface="ＭＳ Ｐゴシック" panose="020B0600070205080204" charset="-128"/>
              <a:ea typeface="+mn-ea"/>
            </a:rPr>
            <a:t>　　　　　　　　     </a:t>
          </a:r>
          <a:r>
            <a:rPr lang="en-US" altLang="ja-JP" sz="900" b="0" i="0" u="none" strike="noStrike" baseline="0">
              <a:solidFill>
                <a:srgbClr val="000000"/>
              </a:solidFill>
              <a:latin typeface="ＭＳ Ｐゴシック" panose="020B0600070205080204" charset="-128"/>
              <a:ea typeface="+mn-ea"/>
            </a:rPr>
            <a:t>27,268</a:t>
          </a:r>
          <a:r>
            <a:rPr lang="ja-JP" altLang="en-US" sz="900" b="0" i="0" u="none" strike="noStrike" baseline="0">
              <a:solidFill>
                <a:srgbClr val="000000"/>
              </a:solidFill>
              <a:latin typeface="ＭＳ Ｐゴシック" panose="020B0600070205080204" charset="-128"/>
              <a:ea typeface="+mn-ea"/>
            </a:rPr>
            <a:t>　   </a:t>
          </a:r>
          <a:r>
            <a:rPr lang="en-US" altLang="ja-JP" sz="900" b="0" i="0" u="none" strike="noStrike" baseline="0">
              <a:solidFill>
                <a:srgbClr val="000000"/>
              </a:solidFill>
              <a:latin typeface="ＭＳ Ｐゴシック" panose="020B0600070205080204" charset="-128"/>
              <a:ea typeface="+mn-ea"/>
            </a:rPr>
            <a:t>16,249        9,956</a:t>
          </a:r>
          <a:r>
            <a:rPr lang="ja-JP" altLang="en-US" sz="900" b="0" i="0" u="none" strike="noStrike" baseline="0">
              <a:solidFill>
                <a:srgbClr val="000000"/>
              </a:solidFill>
              <a:latin typeface="ＭＳ Ｐゴシック" panose="020B0600070205080204" charset="-128"/>
              <a:ea typeface="+mn-ea"/>
            </a:rPr>
            <a:t>　   </a:t>
          </a:r>
          <a:r>
            <a:rPr lang="en-US" altLang="ja-JP" sz="900" b="0" i="0" u="none" strike="noStrike" baseline="0">
              <a:solidFill>
                <a:srgbClr val="000000"/>
              </a:solidFill>
              <a:latin typeface="ＭＳ Ｐゴシック" panose="020B0600070205080204" charset="-128"/>
              <a:ea typeface="+mn-ea"/>
            </a:rPr>
            <a:t>5,336</a:t>
          </a:r>
        </a:p>
      </xdr:txBody>
    </xdr:sp>
    <xdr:clientData/>
  </xdr:twoCellAnchor>
  <xdr:twoCellAnchor>
    <xdr:from>
      <xdr:col>1</xdr:col>
      <xdr:colOff>0</xdr:colOff>
      <xdr:row>147</xdr:row>
      <xdr:rowOff>218516</xdr:rowOff>
    </xdr:from>
    <xdr:to>
      <xdr:col>1</xdr:col>
      <xdr:colOff>0</xdr:colOff>
      <xdr:row>147</xdr:row>
      <xdr:rowOff>218516</xdr:rowOff>
    </xdr:to>
    <xdr:sp macro="" textlink="">
      <xdr:nvSpPr>
        <xdr:cNvPr id="42" name="AutoShape 259">
          <a:extLst>
            <a:ext uri="{FF2B5EF4-FFF2-40B4-BE49-F238E27FC236}">
              <a16:creationId xmlns:a16="http://schemas.microsoft.com/office/drawing/2014/main" id="{00000000-0008-0000-0500-00002A000000}"/>
            </a:ext>
          </a:extLst>
        </xdr:cNvPr>
        <xdr:cNvSpPr>
          <a:spLocks noChangeArrowheads="1"/>
        </xdr:cNvSpPr>
      </xdr:nvSpPr>
      <xdr:spPr>
        <a:xfrm>
          <a:off x="2066925" y="36003865"/>
          <a:ext cx="0" cy="0"/>
        </a:xfrm>
        <a:prstGeom prst="wedgeRectCallout">
          <a:avLst>
            <a:gd name="adj1" fmla="val 20296"/>
            <a:gd name="adj2" fmla="val -83333"/>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専門学科・各学科の専門性を活かした設備導入</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r>
            <a:rPr lang="ja-JP" altLang="en-US" sz="900" b="0" i="0" u="none" strike="noStrike" baseline="0">
              <a:solidFill>
                <a:srgbClr val="000000"/>
              </a:solidFill>
              <a:latin typeface="ＭＳ Ｐゴシック" panose="020B0600070205080204" charset="-128"/>
              <a:ea typeface="ＭＳ Ｐゴシック" panose="020B0600070205080204" charset="-128"/>
            </a:rPr>
            <a:t>芸能文化科</a:t>
          </a:r>
          <a:r>
            <a:rPr lang="en-US" altLang="ja-JP" sz="900" b="0" i="0" u="none" strike="noStrike" baseline="0">
              <a:solidFill>
                <a:srgbClr val="000000"/>
              </a:solidFill>
              <a:latin typeface="ＭＳ Ｐゴシック" panose="020B0600070205080204" charset="-128"/>
              <a:ea typeface="ＭＳ Ｐゴシック" panose="020B0600070205080204" charset="-128"/>
            </a:rPr>
            <a:t>1</a:t>
          </a:r>
          <a:r>
            <a:rPr lang="ja-JP" altLang="en-US" sz="900" b="0" i="0" u="none" strike="noStrike" baseline="0">
              <a:solidFill>
                <a:srgbClr val="000000"/>
              </a:solidFill>
              <a:latin typeface="ＭＳ Ｐゴシック" panose="020B0600070205080204" charset="-128"/>
              <a:ea typeface="ＭＳ Ｐゴシック" panose="020B0600070205080204" charset="-128"/>
            </a:rPr>
            <a:t>校、音楽</a:t>
          </a:r>
          <a:r>
            <a:rPr lang="en-US" altLang="ja-JP" sz="900" b="0" i="0" u="none" strike="noStrike" baseline="0">
              <a:solidFill>
                <a:srgbClr val="000000"/>
              </a:solidFill>
              <a:latin typeface="ＭＳ Ｐゴシック" panose="020B0600070205080204" charset="-128"/>
              <a:ea typeface="ＭＳ Ｐゴシック" panose="020B0600070205080204" charset="-128"/>
            </a:rPr>
            <a:t>1</a:t>
          </a:r>
          <a:r>
            <a:rPr lang="ja-JP" altLang="en-US" sz="900" b="0" i="0" u="none" strike="noStrike" baseline="0">
              <a:solidFill>
                <a:srgbClr val="000000"/>
              </a:solidFill>
              <a:latin typeface="ＭＳ Ｐゴシック" panose="020B0600070205080204" charset="-128"/>
              <a:ea typeface="ＭＳ Ｐゴシック" panose="020B0600070205080204" charset="-128"/>
            </a:rPr>
            <a:t>、総合学科</a:t>
          </a:r>
          <a:r>
            <a:rPr lang="en-US" altLang="ja-JP" sz="900" b="0" i="0" u="none" strike="noStrike" baseline="0">
              <a:solidFill>
                <a:srgbClr val="000000"/>
              </a:solidFill>
              <a:latin typeface="ＭＳ Ｐゴシック" panose="020B0600070205080204" charset="-128"/>
              <a:ea typeface="ＭＳ Ｐゴシック" panose="020B0600070205080204" charset="-128"/>
            </a:rPr>
            <a:t>10〕</a:t>
          </a:r>
        </a:p>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特色づくりを積極的に推進する学校を集中的に支援</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r>
            <a:rPr lang="ja-JP" altLang="en-US" sz="900" b="0" i="0" u="none" strike="noStrike" baseline="0">
              <a:solidFill>
                <a:srgbClr val="000000"/>
              </a:solidFill>
              <a:latin typeface="ＭＳ Ｐゴシック" panose="020B0600070205080204" charset="-128"/>
              <a:ea typeface="ＭＳ Ｐゴシック" panose="020B0600070205080204" charset="-128"/>
            </a:rPr>
            <a:t>１０校程度</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p>
      </xdr:txBody>
    </xdr:sp>
    <xdr:clientData/>
  </xdr:twoCellAnchor>
  <xdr:twoCellAnchor>
    <xdr:from>
      <xdr:col>4</xdr:col>
      <xdr:colOff>3765177</xdr:colOff>
      <xdr:row>0</xdr:row>
      <xdr:rowOff>89648</xdr:rowOff>
    </xdr:from>
    <xdr:to>
      <xdr:col>4</xdr:col>
      <xdr:colOff>5248835</xdr:colOff>
      <xdr:row>1</xdr:row>
      <xdr:rowOff>302559</xdr:rowOff>
    </xdr:to>
    <xdr:sp macro="" textlink="">
      <xdr:nvSpPr>
        <xdr:cNvPr id="43" name="テキスト ボックス 42">
          <a:extLst>
            <a:ext uri="{FF2B5EF4-FFF2-40B4-BE49-F238E27FC236}">
              <a16:creationId xmlns:a16="http://schemas.microsoft.com/office/drawing/2014/main" id="{00000000-0008-0000-0500-00002B000000}"/>
            </a:ext>
          </a:extLst>
        </xdr:cNvPr>
        <xdr:cNvSpPr txBox="1"/>
      </xdr:nvSpPr>
      <xdr:spPr>
        <a:xfrm>
          <a:off x="7251065" y="89535"/>
          <a:ext cx="1483360" cy="5746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ctr"/>
        <a:lstStyle/>
        <a:p>
          <a:pPr algn="ctr"/>
          <a:r>
            <a:rPr kumimoji="1" lang="ja-JP" altLang="en-US" sz="1600" b="0">
              <a:latin typeface="ＭＳ ゴシック" panose="020B0609070205080204" pitchFamily="1" charset="-128"/>
              <a:ea typeface="ＭＳ ゴシック" panose="020B0609070205080204" pitchFamily="1" charset="-128"/>
            </a:rPr>
            <a:t>資料１－２</a:t>
          </a:r>
        </a:p>
      </xdr:txBody>
    </xdr:sp>
    <xdr:clientData/>
  </xdr:twoCellAnchor>
  <xdr:twoCellAnchor>
    <xdr:from>
      <xdr:col>1</xdr:col>
      <xdr:colOff>0</xdr:colOff>
      <xdr:row>153</xdr:row>
      <xdr:rowOff>5043</xdr:rowOff>
    </xdr:from>
    <xdr:to>
      <xdr:col>1</xdr:col>
      <xdr:colOff>0</xdr:colOff>
      <xdr:row>153</xdr:row>
      <xdr:rowOff>5043</xdr:rowOff>
    </xdr:to>
    <xdr:sp macro="" textlink="">
      <xdr:nvSpPr>
        <xdr:cNvPr id="44" name="AutoShape 194">
          <a:extLst>
            <a:ext uri="{FF2B5EF4-FFF2-40B4-BE49-F238E27FC236}">
              <a16:creationId xmlns:a16="http://schemas.microsoft.com/office/drawing/2014/main" id="{00000000-0008-0000-0500-00002C000000}"/>
            </a:ext>
          </a:extLst>
        </xdr:cNvPr>
        <xdr:cNvSpPr>
          <a:spLocks noChangeArrowheads="1"/>
        </xdr:cNvSpPr>
      </xdr:nvSpPr>
      <xdr:spPr>
        <a:xfrm>
          <a:off x="2066925" y="37161470"/>
          <a:ext cx="0" cy="0"/>
        </a:xfrm>
        <a:prstGeom prst="wedgeRectCallout">
          <a:avLst>
            <a:gd name="adj1" fmla="val -37500"/>
            <a:gd name="adj2" fmla="val -146000"/>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小中学部用ﾊﾟｿｺﾝ　８台</a:t>
          </a:r>
          <a:r>
            <a:rPr lang="en-US" altLang="ja-JP" sz="900" b="0" i="0" u="none" strike="noStrike" baseline="0">
              <a:solidFill>
                <a:srgbClr val="000000"/>
              </a:solidFill>
              <a:latin typeface="ＭＳ Ｐゴシック" panose="020B0600070205080204" charset="-128"/>
              <a:ea typeface="ＭＳ Ｐゴシック" panose="020B0600070205080204" charset="-128"/>
            </a:rPr>
            <a:t>×22</a:t>
          </a:r>
          <a:r>
            <a:rPr lang="ja-JP" altLang="en-US" sz="900" b="0" i="0" u="none" strike="noStrike" baseline="0">
              <a:solidFill>
                <a:srgbClr val="000000"/>
              </a:solidFill>
              <a:latin typeface="ＭＳ Ｐゴシック" panose="020B0600070205080204" charset="-128"/>
              <a:ea typeface="ＭＳ Ｐゴシック" panose="020B0600070205080204" charset="-128"/>
            </a:rPr>
            <a:t>校（リース）</a:t>
          </a:r>
        </a:p>
      </xdr:txBody>
    </xdr:sp>
    <xdr:clientData/>
  </xdr:twoCellAnchor>
  <xdr:twoCellAnchor>
    <xdr:from>
      <xdr:col>1</xdr:col>
      <xdr:colOff>0</xdr:colOff>
      <xdr:row>153</xdr:row>
      <xdr:rowOff>6725</xdr:rowOff>
    </xdr:from>
    <xdr:to>
      <xdr:col>1</xdr:col>
      <xdr:colOff>0</xdr:colOff>
      <xdr:row>153</xdr:row>
      <xdr:rowOff>6725</xdr:rowOff>
    </xdr:to>
    <xdr:sp macro="" textlink="">
      <xdr:nvSpPr>
        <xdr:cNvPr id="45" name="AutoShape 304">
          <a:extLst>
            <a:ext uri="{FF2B5EF4-FFF2-40B4-BE49-F238E27FC236}">
              <a16:creationId xmlns:a16="http://schemas.microsoft.com/office/drawing/2014/main" id="{00000000-0008-0000-0500-00002D000000}"/>
            </a:ext>
          </a:extLst>
        </xdr:cNvPr>
        <xdr:cNvSpPr>
          <a:spLocks noChangeArrowheads="1"/>
        </xdr:cNvSpPr>
      </xdr:nvSpPr>
      <xdr:spPr>
        <a:xfrm>
          <a:off x="2066925" y="37163375"/>
          <a:ext cx="0" cy="0"/>
        </a:xfrm>
        <a:prstGeom prst="wedgeRectCallout">
          <a:avLst>
            <a:gd name="adj1" fmla="val 37593"/>
            <a:gd name="adj2" fmla="val 102176"/>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構成：府教委、大学・有識者、実業教育協会、経済・産業団体、府商工労働部</a:t>
          </a:r>
        </a:p>
      </xdr:txBody>
    </xdr:sp>
    <xdr:clientData/>
  </xdr:twoCellAnchor>
  <xdr:twoCellAnchor>
    <xdr:from>
      <xdr:col>1</xdr:col>
      <xdr:colOff>0</xdr:colOff>
      <xdr:row>222</xdr:row>
      <xdr:rowOff>0</xdr:rowOff>
    </xdr:from>
    <xdr:to>
      <xdr:col>1</xdr:col>
      <xdr:colOff>0</xdr:colOff>
      <xdr:row>222</xdr:row>
      <xdr:rowOff>0</xdr:rowOff>
    </xdr:to>
    <xdr:sp macro="" textlink="">
      <xdr:nvSpPr>
        <xdr:cNvPr id="46" name="AutoShape 311">
          <a:extLst>
            <a:ext uri="{FF2B5EF4-FFF2-40B4-BE49-F238E27FC236}">
              <a16:creationId xmlns:a16="http://schemas.microsoft.com/office/drawing/2014/main" id="{00000000-0008-0000-0500-00002E000000}"/>
            </a:ext>
          </a:extLst>
        </xdr:cNvPr>
        <xdr:cNvSpPr>
          <a:spLocks noChangeArrowheads="1"/>
        </xdr:cNvSpPr>
      </xdr:nvSpPr>
      <xdr:spPr>
        <a:xfrm>
          <a:off x="2066925" y="53568600"/>
          <a:ext cx="0" cy="0"/>
        </a:xfrm>
        <a:prstGeom prst="wedgeRectCallout">
          <a:avLst>
            <a:gd name="adj1" fmla="val -40028"/>
            <a:gd name="adj2" fmla="val -35417"/>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a:t>
          </a:r>
          <a:r>
            <a:rPr lang="en-US" altLang="ja-JP" sz="900" b="0" i="0" u="none" strike="noStrike" baseline="0">
              <a:solidFill>
                <a:srgbClr val="000000"/>
              </a:solidFill>
              <a:latin typeface="ＭＳ Ｐゴシック" panose="020B0600070205080204" charset="-128"/>
              <a:ea typeface="ＭＳ Ｐゴシック" panose="020B0600070205080204" charset="-128"/>
            </a:rPr>
            <a:t>203,180</a:t>
          </a:r>
          <a:r>
            <a:rPr lang="ja-JP" altLang="en-US" sz="900" b="0" i="0" u="none" strike="noStrike" baseline="0">
              <a:solidFill>
                <a:srgbClr val="000000"/>
              </a:solidFill>
              <a:latin typeface="ＭＳ Ｐゴシック" panose="020B0600070205080204" charset="-128"/>
              <a:ea typeface="ＭＳ Ｐゴシック" panose="020B0600070205080204" charset="-128"/>
            </a:rPr>
            <a:t>円</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r>
            <a:rPr lang="ja-JP" altLang="en-US" sz="900" b="0" i="0" u="none" strike="noStrike" baseline="0">
              <a:solidFill>
                <a:srgbClr val="000000"/>
              </a:solidFill>
              <a:latin typeface="ＭＳ Ｐゴシック" panose="020B0600070205080204" charset="-128"/>
              <a:ea typeface="ＭＳ Ｐゴシック" panose="020B0600070205080204" charset="-128"/>
            </a:rPr>
            <a:t>７５人　　　配置基準　当該校に支援学級が１学級</a:t>
          </a:r>
        </a:p>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　　　内訳　小：６２学級　　　　　　６名以上の学級</a:t>
          </a:r>
        </a:p>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　　　　　　　中：１３学級　　　　　　障がい種別が混在 </a:t>
          </a:r>
        </a:p>
      </xdr:txBody>
    </xdr:sp>
    <xdr:clientData/>
  </xdr:twoCellAnchor>
  <xdr:twoCellAnchor>
    <xdr:from>
      <xdr:col>1</xdr:col>
      <xdr:colOff>0</xdr:colOff>
      <xdr:row>153</xdr:row>
      <xdr:rowOff>7845</xdr:rowOff>
    </xdr:from>
    <xdr:to>
      <xdr:col>1</xdr:col>
      <xdr:colOff>0</xdr:colOff>
      <xdr:row>153</xdr:row>
      <xdr:rowOff>7845</xdr:rowOff>
    </xdr:to>
    <xdr:sp macro="" textlink="">
      <xdr:nvSpPr>
        <xdr:cNvPr id="47" name="AutoShape 194">
          <a:extLst>
            <a:ext uri="{FF2B5EF4-FFF2-40B4-BE49-F238E27FC236}">
              <a16:creationId xmlns:a16="http://schemas.microsoft.com/office/drawing/2014/main" id="{00000000-0008-0000-0500-00002F000000}"/>
            </a:ext>
          </a:extLst>
        </xdr:cNvPr>
        <xdr:cNvSpPr>
          <a:spLocks noChangeArrowheads="1"/>
        </xdr:cNvSpPr>
      </xdr:nvSpPr>
      <xdr:spPr>
        <a:xfrm>
          <a:off x="2066925" y="37164645"/>
          <a:ext cx="0" cy="0"/>
        </a:xfrm>
        <a:prstGeom prst="wedgeRectCallout">
          <a:avLst>
            <a:gd name="adj1" fmla="val -37500"/>
            <a:gd name="adj2" fmla="val -146000"/>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小中学部用ﾊﾟｿｺﾝ　８台</a:t>
          </a:r>
          <a:r>
            <a:rPr lang="en-US" altLang="ja-JP" sz="900" b="0" i="0" u="none" strike="noStrike" baseline="0">
              <a:solidFill>
                <a:srgbClr val="000000"/>
              </a:solidFill>
              <a:latin typeface="ＭＳ Ｐゴシック" panose="020B0600070205080204" charset="-128"/>
              <a:ea typeface="ＭＳ Ｐゴシック" panose="020B0600070205080204" charset="-128"/>
            </a:rPr>
            <a:t>×22</a:t>
          </a:r>
          <a:r>
            <a:rPr lang="ja-JP" altLang="en-US" sz="900" b="0" i="0" u="none" strike="noStrike" baseline="0">
              <a:solidFill>
                <a:srgbClr val="000000"/>
              </a:solidFill>
              <a:latin typeface="ＭＳ Ｐゴシック" panose="020B0600070205080204" charset="-128"/>
              <a:ea typeface="ＭＳ Ｐゴシック" panose="020B0600070205080204" charset="-128"/>
            </a:rPr>
            <a:t>校（リース）</a:t>
          </a:r>
        </a:p>
      </xdr:txBody>
    </xdr:sp>
    <xdr:clientData/>
  </xdr:twoCellAnchor>
  <xdr:twoCellAnchor>
    <xdr:from>
      <xdr:col>27</xdr:col>
      <xdr:colOff>497541</xdr:colOff>
      <xdr:row>450</xdr:row>
      <xdr:rowOff>49306</xdr:rowOff>
    </xdr:from>
    <xdr:to>
      <xdr:col>31</xdr:col>
      <xdr:colOff>592791</xdr:colOff>
      <xdr:row>460</xdr:row>
      <xdr:rowOff>201707</xdr:rowOff>
    </xdr:to>
    <xdr:sp macro="" textlink="">
      <xdr:nvSpPr>
        <xdr:cNvPr id="48" name="AutoShape 236">
          <a:extLst>
            <a:ext uri="{FF2B5EF4-FFF2-40B4-BE49-F238E27FC236}">
              <a16:creationId xmlns:a16="http://schemas.microsoft.com/office/drawing/2014/main" id="{00000000-0008-0000-0500-000030000000}"/>
            </a:ext>
          </a:extLst>
        </xdr:cNvPr>
        <xdr:cNvSpPr>
          <a:spLocks noChangeArrowheads="1"/>
        </xdr:cNvSpPr>
      </xdr:nvSpPr>
      <xdr:spPr>
        <a:xfrm>
          <a:off x="30939105" y="106700320"/>
          <a:ext cx="2838450" cy="2438400"/>
        </a:xfrm>
        <a:prstGeom prst="wedgeRectCallout">
          <a:avLst>
            <a:gd name="adj1" fmla="val 64940"/>
            <a:gd name="adj2" fmla="val -35565"/>
          </a:avLst>
        </a:prstGeom>
        <a:solidFill>
          <a:srgbClr val="FFFFFF"/>
        </a:solidFill>
        <a:ln w="9525">
          <a:solidFill>
            <a:srgbClr val="000000"/>
          </a:solidFill>
          <a:miter lim="800000"/>
        </a:ln>
      </xdr:spPr>
      <xdr:txBody>
        <a:bodyPr vertOverflow="clip" wrap="square" lIns="27432" tIns="18288" rIns="0" bIns="0" anchor="t" upright="1"/>
        <a:lstStyle/>
        <a:p>
          <a:pPr algn="l" rtl="0">
            <a:lnSpc>
              <a:spcPts val="1100"/>
            </a:lnSpc>
            <a:defRPr sz="1000"/>
          </a:pPr>
          <a:endParaRPr lang="ja-JP" altLang="en-US" sz="900" b="0" i="0" u="none" strike="noStrike" baseline="0">
            <a:solidFill>
              <a:srgbClr val="000000"/>
            </a:solidFill>
            <a:latin typeface="ＭＳ Ｐゴシック" panose="020B0600070205080204" charset="-128"/>
            <a:ea typeface="ＭＳ Ｐゴシック" panose="020B0600070205080204" charset="-128"/>
          </a:endParaRPr>
        </a:p>
        <a:p>
          <a:pPr algn="l" rtl="0">
            <a:lnSpc>
              <a:spcPts val="1100"/>
            </a:lnSpc>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　≪職種別条例定数≫</a:t>
          </a:r>
        </a:p>
        <a:p>
          <a:pPr algn="l" rtl="0">
            <a:lnSpc>
              <a:spcPts val="1100"/>
            </a:lnSpc>
            <a:defRPr sz="1000"/>
          </a:pPr>
          <a:endParaRPr lang="ja-JP" altLang="en-US" sz="900" b="0" i="0" u="none" strike="noStrike" baseline="0">
            <a:solidFill>
              <a:srgbClr val="000000"/>
            </a:solidFill>
            <a:latin typeface="ＭＳ Ｐゴシック" panose="020B0600070205080204" charset="-128"/>
            <a:ea typeface="ＭＳ Ｐゴシック" panose="020B0600070205080204" charset="-128"/>
          </a:endParaRPr>
        </a:p>
        <a:p>
          <a:pPr algn="l" rtl="0">
            <a:lnSpc>
              <a:spcPts val="1000"/>
            </a:lnSpc>
            <a:defRPr sz="1000"/>
          </a:pPr>
          <a:r>
            <a:rPr lang="ja-JP" altLang="en-US" sz="900" b="0" i="0" u="none" strike="noStrike" baseline="0">
              <a:solidFill>
                <a:srgbClr val="000000"/>
              </a:solidFill>
              <a:latin typeface="ＭＳ Ｐゴシック" panose="020B0600070205080204" charset="-128"/>
              <a:ea typeface="+mn-ea"/>
            </a:rPr>
            <a:t>　　　　　　　　　　　 小 　　　　 中　 　　 　高　    　　支</a:t>
          </a:r>
        </a:p>
        <a:p>
          <a:pPr algn="l" rtl="0">
            <a:lnSpc>
              <a:spcPts val="1100"/>
            </a:lnSpc>
            <a:defRPr sz="1000"/>
          </a:pPr>
          <a:r>
            <a:rPr lang="ja-JP" altLang="en-US" sz="900" b="0" i="0" u="none" strike="noStrike" baseline="0">
              <a:solidFill>
                <a:srgbClr val="000000"/>
              </a:solidFill>
              <a:latin typeface="ＭＳ Ｐゴシック" panose="020B0600070205080204" charset="-128"/>
              <a:ea typeface="+mn-ea"/>
            </a:rPr>
            <a:t>　校長・教諭　　</a:t>
          </a:r>
          <a:r>
            <a:rPr lang="en-US" altLang="ja-JP" sz="900" b="0" i="0" u="none" strike="noStrike" baseline="0">
              <a:solidFill>
                <a:srgbClr val="000000"/>
              </a:solidFill>
              <a:latin typeface="ＭＳ Ｐゴシック" panose="020B0600070205080204" charset="-128"/>
              <a:ea typeface="+mn-ea"/>
            </a:rPr>
            <a:t>24,383     14,867</a:t>
          </a:r>
          <a:r>
            <a:rPr lang="ja-JP" altLang="en-US" sz="900" b="0" i="0" u="none" strike="noStrike" baseline="0">
              <a:solidFill>
                <a:srgbClr val="000000"/>
              </a:solidFill>
              <a:latin typeface="ＭＳ Ｐゴシック" panose="020B0600070205080204" charset="-128"/>
              <a:ea typeface="+mn-ea"/>
            </a:rPr>
            <a:t>　 　 </a:t>
          </a:r>
          <a:r>
            <a:rPr lang="en-US" altLang="ja-JP" sz="900" b="0" i="0" u="none" strike="noStrike" baseline="0">
              <a:solidFill>
                <a:srgbClr val="000000"/>
              </a:solidFill>
              <a:latin typeface="ＭＳ Ｐゴシック" panose="020B0600070205080204" charset="-128"/>
              <a:ea typeface="+mn-ea"/>
            </a:rPr>
            <a:t>8,468      4,837</a:t>
          </a:r>
        </a:p>
        <a:p>
          <a:pPr algn="l" rtl="0">
            <a:lnSpc>
              <a:spcPts val="1000"/>
            </a:lnSpc>
            <a:defRPr sz="1000"/>
          </a:pPr>
          <a:r>
            <a:rPr lang="ja-JP" altLang="en-US" sz="900" b="0" i="0" u="none" strike="noStrike" baseline="0">
              <a:solidFill>
                <a:srgbClr val="000000"/>
              </a:solidFill>
              <a:latin typeface="ＭＳ Ｐゴシック" panose="020B0600070205080204" charset="-128"/>
              <a:ea typeface="+mn-ea"/>
            </a:rPr>
            <a:t>　養護教諭　　　  </a:t>
          </a:r>
          <a:r>
            <a:rPr lang="en-US" altLang="ja-JP" sz="900" b="0" i="0" u="none" strike="noStrike" baseline="0">
              <a:solidFill>
                <a:srgbClr val="000000"/>
              </a:solidFill>
              <a:latin typeface="ＭＳ Ｐゴシック" panose="020B0600070205080204" charset="-128"/>
              <a:ea typeface="+mn-ea"/>
            </a:rPr>
            <a:t>1,062</a:t>
          </a:r>
          <a:r>
            <a:rPr lang="ja-JP" altLang="en-US" sz="900" b="0" i="0" u="none" strike="noStrike" baseline="0">
              <a:solidFill>
                <a:srgbClr val="000000"/>
              </a:solidFill>
              <a:latin typeface="ＭＳ Ｐゴシック" panose="020B0600070205080204" charset="-128"/>
              <a:ea typeface="+mn-ea"/>
            </a:rPr>
            <a:t>　       </a:t>
          </a:r>
          <a:r>
            <a:rPr lang="en-US" altLang="ja-JP" sz="900" b="0" i="0" u="none" strike="noStrike" baseline="0">
              <a:solidFill>
                <a:srgbClr val="000000"/>
              </a:solidFill>
              <a:latin typeface="ＭＳ Ｐゴシック" panose="020B0600070205080204" charset="-128"/>
              <a:ea typeface="+mn-ea"/>
            </a:rPr>
            <a:t>501</a:t>
          </a:r>
          <a:r>
            <a:rPr lang="ja-JP" altLang="en-US" sz="900" b="0" i="0" u="none" strike="noStrike" baseline="0">
              <a:solidFill>
                <a:srgbClr val="000000"/>
              </a:solidFill>
              <a:latin typeface="ＭＳ Ｐゴシック" panose="020B0600070205080204" charset="-128"/>
              <a:ea typeface="+mn-ea"/>
            </a:rPr>
            <a:t>　         </a:t>
          </a:r>
          <a:r>
            <a:rPr lang="en-US" altLang="ja-JP" sz="900" b="0" i="0" u="none" strike="noStrike" baseline="0">
              <a:solidFill>
                <a:srgbClr val="000000"/>
              </a:solidFill>
              <a:latin typeface="ＭＳ Ｐゴシック" panose="020B0600070205080204" charset="-128"/>
              <a:ea typeface="+mn-ea"/>
            </a:rPr>
            <a:t>254           84</a:t>
          </a:r>
        </a:p>
        <a:p>
          <a:pPr algn="l" rtl="0">
            <a:lnSpc>
              <a:spcPts val="1100"/>
            </a:lnSpc>
            <a:defRPr sz="1000"/>
          </a:pPr>
          <a:r>
            <a:rPr lang="ja-JP" altLang="en-US" sz="900" b="0" i="0" u="none" strike="noStrike" baseline="0">
              <a:solidFill>
                <a:srgbClr val="000000"/>
              </a:solidFill>
              <a:latin typeface="ＭＳ Ｐゴシック" panose="020B0600070205080204" charset="-128"/>
              <a:ea typeface="+mn-ea"/>
            </a:rPr>
            <a:t>　事務職員　     　</a:t>
          </a:r>
          <a:r>
            <a:rPr lang="en-US" altLang="ja-JP" sz="900" b="0" i="0" u="none" strike="noStrike" baseline="0">
              <a:solidFill>
                <a:srgbClr val="000000"/>
              </a:solidFill>
              <a:latin typeface="ＭＳ Ｐゴシック" panose="020B0600070205080204" charset="-128"/>
              <a:ea typeface="+mn-ea"/>
            </a:rPr>
            <a:t>1,399</a:t>
          </a:r>
          <a:r>
            <a:rPr lang="ja-JP" altLang="en-US" sz="900" b="0" i="0" u="none" strike="noStrike" baseline="0">
              <a:solidFill>
                <a:srgbClr val="000000"/>
              </a:solidFill>
              <a:latin typeface="ＭＳ Ｐゴシック" panose="020B0600070205080204" charset="-128"/>
              <a:ea typeface="+mn-ea"/>
            </a:rPr>
            <a:t>　       </a:t>
          </a:r>
          <a:r>
            <a:rPr lang="en-US" altLang="ja-JP" sz="900" b="0" i="0" u="none" strike="noStrike" baseline="0">
              <a:solidFill>
                <a:srgbClr val="000000"/>
              </a:solidFill>
              <a:latin typeface="ＭＳ Ｐゴシック" panose="020B0600070205080204" charset="-128"/>
              <a:ea typeface="+mn-ea"/>
            </a:rPr>
            <a:t>819            524         163</a:t>
          </a:r>
        </a:p>
        <a:p>
          <a:pPr algn="l" rtl="0">
            <a:lnSpc>
              <a:spcPts val="1000"/>
            </a:lnSpc>
            <a:defRPr sz="1000"/>
          </a:pPr>
          <a:r>
            <a:rPr lang="ja-JP" altLang="en-US" sz="900" b="0" i="0" u="none" strike="noStrike" baseline="0">
              <a:solidFill>
                <a:srgbClr val="000000"/>
              </a:solidFill>
              <a:latin typeface="ＭＳ Ｐゴシック" panose="020B0600070205080204" charset="-128"/>
              <a:ea typeface="+mn-ea"/>
            </a:rPr>
            <a:t>　栄養教諭　           </a:t>
          </a:r>
          <a:r>
            <a:rPr lang="en-US" altLang="ja-JP" sz="900" b="0" i="0" u="none" strike="noStrike" baseline="0">
              <a:solidFill>
                <a:srgbClr val="000000"/>
              </a:solidFill>
              <a:latin typeface="ＭＳ Ｐゴシック" panose="020B0600070205080204" charset="-128"/>
              <a:ea typeface="+mn-ea"/>
            </a:rPr>
            <a:t>424          </a:t>
          </a:r>
          <a:r>
            <a:rPr lang="ja-JP" altLang="en-US" sz="900" b="0" i="0" u="none" strike="noStrike" baseline="0">
              <a:solidFill>
                <a:srgbClr val="000000"/>
              </a:solidFill>
              <a:latin typeface="ＭＳ Ｐゴシック" panose="020B0600070205080204" charset="-128"/>
              <a:ea typeface="+mn-ea"/>
            </a:rPr>
            <a:t>　</a:t>
          </a:r>
          <a:r>
            <a:rPr lang="en-US" altLang="ja-JP" sz="900" b="0" i="0" u="none" strike="noStrike" baseline="0">
              <a:solidFill>
                <a:srgbClr val="000000"/>
              </a:solidFill>
              <a:latin typeface="ＭＳ Ｐゴシック" panose="020B0600070205080204" charset="-128"/>
              <a:ea typeface="+mn-ea"/>
            </a:rPr>
            <a:t>62                             39</a:t>
          </a:r>
        </a:p>
        <a:p>
          <a:pPr algn="l" rtl="0">
            <a:lnSpc>
              <a:spcPts val="1000"/>
            </a:lnSpc>
            <a:defRPr sz="1000"/>
          </a:pPr>
          <a:r>
            <a:rPr lang="ja-JP" altLang="en-US" sz="900" b="0" i="0" u="none" strike="noStrike" baseline="0">
              <a:solidFill>
                <a:srgbClr val="000000"/>
              </a:solidFill>
              <a:latin typeface="ＭＳ Ｐゴシック" panose="020B0600070205080204" charset="-128"/>
              <a:ea typeface="+mn-ea"/>
            </a:rPr>
            <a:t>　実習助手　　　　　　　　       　     　　  　</a:t>
          </a:r>
          <a:r>
            <a:rPr lang="en-US" altLang="ja-JP" sz="900" b="0" i="0" u="none" strike="noStrike" baseline="0">
              <a:solidFill>
                <a:srgbClr val="000000"/>
              </a:solidFill>
              <a:latin typeface="ＭＳ Ｐゴシック" panose="020B0600070205080204" charset="-128"/>
              <a:ea typeface="+mn-ea"/>
            </a:rPr>
            <a:t>446           69</a:t>
          </a:r>
        </a:p>
        <a:p>
          <a:pPr algn="l" rtl="0">
            <a:lnSpc>
              <a:spcPts val="1100"/>
            </a:lnSpc>
            <a:defRPr sz="1000"/>
          </a:pPr>
          <a:r>
            <a:rPr lang="ja-JP" altLang="en-US" sz="900" b="0" i="0" u="none" strike="noStrike" baseline="0">
              <a:solidFill>
                <a:srgbClr val="000000"/>
              </a:solidFill>
              <a:latin typeface="ＭＳ Ｐゴシック" panose="020B0600070205080204" charset="-128"/>
              <a:ea typeface="+mn-ea"/>
            </a:rPr>
            <a:t>　寄宿舎指導員　　　　　　　　　　　　　　　  　      　</a:t>
          </a:r>
          <a:r>
            <a:rPr lang="en-US" altLang="ja-JP" sz="900" b="0" i="0" u="none" strike="noStrike" baseline="0">
              <a:solidFill>
                <a:srgbClr val="000000"/>
              </a:solidFill>
              <a:latin typeface="ＭＳ Ｐゴシック" panose="020B0600070205080204" charset="-128"/>
              <a:ea typeface="+mn-ea"/>
            </a:rPr>
            <a:t>48</a:t>
          </a:r>
        </a:p>
        <a:p>
          <a:pPr algn="l" rtl="0">
            <a:lnSpc>
              <a:spcPts val="1000"/>
            </a:lnSpc>
            <a:defRPr sz="1000"/>
          </a:pPr>
          <a:r>
            <a:rPr lang="en-US" altLang="ja-JP" sz="900" b="0" i="0" u="none" strike="noStrike" baseline="0">
              <a:solidFill>
                <a:srgbClr val="000000"/>
              </a:solidFill>
              <a:latin typeface="ＭＳ Ｐゴシック" panose="020B0600070205080204" charset="-128"/>
              <a:ea typeface="+mn-ea"/>
            </a:rPr>
            <a:t>  </a:t>
          </a:r>
          <a:r>
            <a:rPr lang="ja-JP" altLang="en-US" sz="900" b="0" i="0" u="none" strike="noStrike" baseline="0">
              <a:solidFill>
                <a:srgbClr val="000000"/>
              </a:solidFill>
              <a:latin typeface="ＭＳ Ｐゴシック" panose="020B0600070205080204" charset="-128"/>
              <a:ea typeface="+mn-ea"/>
            </a:rPr>
            <a:t>その他　　　　　　　　　　　　                    </a:t>
          </a:r>
          <a:r>
            <a:rPr lang="en-US" altLang="ja-JP" sz="900" b="0" i="0" u="none" strike="noStrike" baseline="0">
              <a:solidFill>
                <a:srgbClr val="000000"/>
              </a:solidFill>
              <a:latin typeface="ＭＳ Ｐゴシック" panose="020B0600070205080204" charset="-128"/>
              <a:ea typeface="+mn-ea"/>
            </a:rPr>
            <a:t>264          96</a:t>
          </a:r>
        </a:p>
        <a:p>
          <a:pPr algn="l" rtl="0">
            <a:lnSpc>
              <a:spcPts val="900"/>
            </a:lnSpc>
            <a:defRPr sz="1000"/>
          </a:pPr>
          <a:r>
            <a:rPr lang="ja-JP" altLang="en-US" sz="900" b="0" i="0" u="none" strike="noStrike" baseline="0">
              <a:solidFill>
                <a:srgbClr val="000000"/>
              </a:solidFill>
              <a:latin typeface="ＭＳ Ｐゴシック" panose="020B0600070205080204" charset="-128"/>
              <a:ea typeface="+mn-ea"/>
            </a:rPr>
            <a:t>　　　　　　　　     </a:t>
          </a:r>
          <a:r>
            <a:rPr lang="en-US" altLang="ja-JP" sz="900" b="0" i="0" u="none" strike="noStrike" baseline="0">
              <a:solidFill>
                <a:srgbClr val="000000"/>
              </a:solidFill>
              <a:latin typeface="ＭＳ Ｐゴシック" panose="020B0600070205080204" charset="-128"/>
              <a:ea typeface="+mn-ea"/>
            </a:rPr>
            <a:t>27,268</a:t>
          </a:r>
          <a:r>
            <a:rPr lang="ja-JP" altLang="en-US" sz="900" b="0" i="0" u="none" strike="noStrike" baseline="0">
              <a:solidFill>
                <a:srgbClr val="000000"/>
              </a:solidFill>
              <a:latin typeface="ＭＳ Ｐゴシック" panose="020B0600070205080204" charset="-128"/>
              <a:ea typeface="+mn-ea"/>
            </a:rPr>
            <a:t>　   </a:t>
          </a:r>
          <a:r>
            <a:rPr lang="en-US" altLang="ja-JP" sz="900" b="0" i="0" u="none" strike="noStrike" baseline="0">
              <a:solidFill>
                <a:srgbClr val="000000"/>
              </a:solidFill>
              <a:latin typeface="ＭＳ Ｐゴシック" panose="020B0600070205080204" charset="-128"/>
              <a:ea typeface="+mn-ea"/>
            </a:rPr>
            <a:t>16,249        9,956</a:t>
          </a:r>
          <a:r>
            <a:rPr lang="ja-JP" altLang="en-US" sz="900" b="0" i="0" u="none" strike="noStrike" baseline="0">
              <a:solidFill>
                <a:srgbClr val="000000"/>
              </a:solidFill>
              <a:latin typeface="ＭＳ Ｐゴシック" panose="020B0600070205080204" charset="-128"/>
              <a:ea typeface="+mn-ea"/>
            </a:rPr>
            <a:t>　   </a:t>
          </a:r>
          <a:r>
            <a:rPr lang="en-US" altLang="ja-JP" sz="900" b="0" i="0" u="none" strike="noStrike" baseline="0">
              <a:solidFill>
                <a:srgbClr val="000000"/>
              </a:solidFill>
              <a:latin typeface="ＭＳ Ｐゴシック" panose="020B0600070205080204" charset="-128"/>
              <a:ea typeface="+mn-ea"/>
            </a:rPr>
            <a:t>5,336</a:t>
          </a:r>
        </a:p>
      </xdr:txBody>
    </xdr:sp>
    <xdr:clientData/>
  </xdr:twoCellAnchor>
  <xdr:twoCellAnchor>
    <xdr:from>
      <xdr:col>1</xdr:col>
      <xdr:colOff>0</xdr:colOff>
      <xdr:row>147</xdr:row>
      <xdr:rowOff>218516</xdr:rowOff>
    </xdr:from>
    <xdr:to>
      <xdr:col>1</xdr:col>
      <xdr:colOff>0</xdr:colOff>
      <xdr:row>147</xdr:row>
      <xdr:rowOff>218516</xdr:rowOff>
    </xdr:to>
    <xdr:sp macro="" textlink="">
      <xdr:nvSpPr>
        <xdr:cNvPr id="49" name="AutoShape 259">
          <a:extLst>
            <a:ext uri="{FF2B5EF4-FFF2-40B4-BE49-F238E27FC236}">
              <a16:creationId xmlns:a16="http://schemas.microsoft.com/office/drawing/2014/main" id="{00000000-0008-0000-0500-000031000000}"/>
            </a:ext>
          </a:extLst>
        </xdr:cNvPr>
        <xdr:cNvSpPr>
          <a:spLocks noChangeArrowheads="1"/>
        </xdr:cNvSpPr>
      </xdr:nvSpPr>
      <xdr:spPr>
        <a:xfrm>
          <a:off x="2066925" y="36003865"/>
          <a:ext cx="0" cy="0"/>
        </a:xfrm>
        <a:prstGeom prst="wedgeRectCallout">
          <a:avLst>
            <a:gd name="adj1" fmla="val 20296"/>
            <a:gd name="adj2" fmla="val -83333"/>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専門学科・各学科の専門性を活かした設備導入</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r>
            <a:rPr lang="ja-JP" altLang="en-US" sz="900" b="0" i="0" u="none" strike="noStrike" baseline="0">
              <a:solidFill>
                <a:srgbClr val="000000"/>
              </a:solidFill>
              <a:latin typeface="ＭＳ Ｐゴシック" panose="020B0600070205080204" charset="-128"/>
              <a:ea typeface="ＭＳ Ｐゴシック" panose="020B0600070205080204" charset="-128"/>
            </a:rPr>
            <a:t>芸能文化科</a:t>
          </a:r>
          <a:r>
            <a:rPr lang="en-US" altLang="ja-JP" sz="900" b="0" i="0" u="none" strike="noStrike" baseline="0">
              <a:solidFill>
                <a:srgbClr val="000000"/>
              </a:solidFill>
              <a:latin typeface="ＭＳ Ｐゴシック" panose="020B0600070205080204" charset="-128"/>
              <a:ea typeface="ＭＳ Ｐゴシック" panose="020B0600070205080204" charset="-128"/>
            </a:rPr>
            <a:t>1</a:t>
          </a:r>
          <a:r>
            <a:rPr lang="ja-JP" altLang="en-US" sz="900" b="0" i="0" u="none" strike="noStrike" baseline="0">
              <a:solidFill>
                <a:srgbClr val="000000"/>
              </a:solidFill>
              <a:latin typeface="ＭＳ Ｐゴシック" panose="020B0600070205080204" charset="-128"/>
              <a:ea typeface="ＭＳ Ｐゴシック" panose="020B0600070205080204" charset="-128"/>
            </a:rPr>
            <a:t>校、音楽</a:t>
          </a:r>
          <a:r>
            <a:rPr lang="en-US" altLang="ja-JP" sz="900" b="0" i="0" u="none" strike="noStrike" baseline="0">
              <a:solidFill>
                <a:srgbClr val="000000"/>
              </a:solidFill>
              <a:latin typeface="ＭＳ Ｐゴシック" panose="020B0600070205080204" charset="-128"/>
              <a:ea typeface="ＭＳ Ｐゴシック" panose="020B0600070205080204" charset="-128"/>
            </a:rPr>
            <a:t>1</a:t>
          </a:r>
          <a:r>
            <a:rPr lang="ja-JP" altLang="en-US" sz="900" b="0" i="0" u="none" strike="noStrike" baseline="0">
              <a:solidFill>
                <a:srgbClr val="000000"/>
              </a:solidFill>
              <a:latin typeface="ＭＳ Ｐゴシック" panose="020B0600070205080204" charset="-128"/>
              <a:ea typeface="ＭＳ Ｐゴシック" panose="020B0600070205080204" charset="-128"/>
            </a:rPr>
            <a:t>、総合学科</a:t>
          </a:r>
          <a:r>
            <a:rPr lang="en-US" altLang="ja-JP" sz="900" b="0" i="0" u="none" strike="noStrike" baseline="0">
              <a:solidFill>
                <a:srgbClr val="000000"/>
              </a:solidFill>
              <a:latin typeface="ＭＳ Ｐゴシック" panose="020B0600070205080204" charset="-128"/>
              <a:ea typeface="ＭＳ Ｐゴシック" panose="020B0600070205080204" charset="-128"/>
            </a:rPr>
            <a:t>10〕</a:t>
          </a:r>
        </a:p>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特色づくりを積極的に推進する学校を集中的に支援</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r>
            <a:rPr lang="ja-JP" altLang="en-US" sz="900" b="0" i="0" u="none" strike="noStrike" baseline="0">
              <a:solidFill>
                <a:srgbClr val="000000"/>
              </a:solidFill>
              <a:latin typeface="ＭＳ Ｐゴシック" panose="020B0600070205080204" charset="-128"/>
              <a:ea typeface="ＭＳ Ｐゴシック" panose="020B0600070205080204" charset="-128"/>
            </a:rPr>
            <a:t>１０校程度</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p>
      </xdr:txBody>
    </xdr:sp>
    <xdr:clientData/>
  </xdr:twoCellAnchor>
  <xdr:twoCellAnchor>
    <xdr:from>
      <xdr:col>4</xdr:col>
      <xdr:colOff>3765177</xdr:colOff>
      <xdr:row>0</xdr:row>
      <xdr:rowOff>89648</xdr:rowOff>
    </xdr:from>
    <xdr:to>
      <xdr:col>4</xdr:col>
      <xdr:colOff>5248835</xdr:colOff>
      <xdr:row>1</xdr:row>
      <xdr:rowOff>302559</xdr:rowOff>
    </xdr:to>
    <xdr:sp macro="" textlink="">
      <xdr:nvSpPr>
        <xdr:cNvPr id="50" name="テキスト ボックス 49">
          <a:extLst>
            <a:ext uri="{FF2B5EF4-FFF2-40B4-BE49-F238E27FC236}">
              <a16:creationId xmlns:a16="http://schemas.microsoft.com/office/drawing/2014/main" id="{00000000-0008-0000-0500-000032000000}"/>
            </a:ext>
          </a:extLst>
        </xdr:cNvPr>
        <xdr:cNvSpPr txBox="1"/>
      </xdr:nvSpPr>
      <xdr:spPr>
        <a:xfrm>
          <a:off x="7251065" y="89535"/>
          <a:ext cx="1483360" cy="5746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ctr"/>
        <a:lstStyle/>
        <a:p>
          <a:pPr algn="ctr"/>
          <a:r>
            <a:rPr kumimoji="1" lang="ja-JP" altLang="en-US" sz="1600" b="0">
              <a:latin typeface="ＭＳ ゴシック" panose="020B0609070205080204" pitchFamily="1" charset="-128"/>
              <a:ea typeface="ＭＳ ゴシック" panose="020B0609070205080204" pitchFamily="1" charset="-128"/>
            </a:rPr>
            <a:t>資料１－２</a:t>
          </a:r>
        </a:p>
      </xdr:txBody>
    </xdr:sp>
    <xdr:clientData/>
  </xdr:twoCellAnchor>
  <xdr:twoCellAnchor>
    <xdr:from>
      <xdr:col>1</xdr:col>
      <xdr:colOff>0</xdr:colOff>
      <xdr:row>77</xdr:row>
      <xdr:rowOff>220755</xdr:rowOff>
    </xdr:from>
    <xdr:to>
      <xdr:col>1</xdr:col>
      <xdr:colOff>0</xdr:colOff>
      <xdr:row>77</xdr:row>
      <xdr:rowOff>220755</xdr:rowOff>
    </xdr:to>
    <xdr:sp macro="" textlink="">
      <xdr:nvSpPr>
        <xdr:cNvPr id="59" name="AutoShape 309">
          <a:extLst>
            <a:ext uri="{FF2B5EF4-FFF2-40B4-BE49-F238E27FC236}">
              <a16:creationId xmlns:a16="http://schemas.microsoft.com/office/drawing/2014/main" id="{00000000-0008-0000-0500-00003B000000}"/>
            </a:ext>
          </a:extLst>
        </xdr:cNvPr>
        <xdr:cNvSpPr>
          <a:spLocks noChangeArrowheads="1"/>
        </xdr:cNvSpPr>
      </xdr:nvSpPr>
      <xdr:spPr>
        <a:xfrm>
          <a:off x="2066925" y="18851245"/>
          <a:ext cx="0" cy="0"/>
        </a:xfrm>
        <a:prstGeom prst="wedgeRectCallout">
          <a:avLst>
            <a:gd name="adj1" fmla="val -67741"/>
            <a:gd name="adj2" fmla="val -70000"/>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Ｐゴシック" panose="020B0600070205080204" charset="-128"/>
              <a:ea typeface="ＭＳ Ｐゴシック" panose="020B0600070205080204" charset="-128"/>
            </a:rPr>
            <a:t>H18</a:t>
          </a:r>
          <a:r>
            <a:rPr lang="ja-JP" altLang="en-US" sz="900" b="0" i="0" u="none" strike="noStrike" baseline="0">
              <a:solidFill>
                <a:srgbClr val="000000"/>
              </a:solidFill>
              <a:latin typeface="ＭＳ Ｐゴシック" panose="020B0600070205080204" charset="-128"/>
              <a:ea typeface="ＭＳ Ｐゴシック" panose="020B0600070205080204" charset="-128"/>
            </a:rPr>
            <a:t>度～</a:t>
          </a:r>
          <a:r>
            <a:rPr lang="en-US" altLang="ja-JP" sz="900" b="0" i="0" u="none" strike="noStrike" baseline="0">
              <a:solidFill>
                <a:srgbClr val="000000"/>
              </a:solidFill>
              <a:latin typeface="ＭＳ Ｐゴシック" panose="020B0600070205080204" charset="-128"/>
              <a:ea typeface="ＭＳ Ｐゴシック" panose="020B0600070205080204" charset="-128"/>
            </a:rPr>
            <a:t>H21</a:t>
          </a:r>
          <a:r>
            <a:rPr lang="ja-JP" altLang="en-US" sz="900" b="0" i="0" u="none" strike="noStrike" baseline="0">
              <a:solidFill>
                <a:srgbClr val="000000"/>
              </a:solidFill>
              <a:latin typeface="ＭＳ Ｐゴシック" panose="020B0600070205080204" charset="-128"/>
              <a:ea typeface="ＭＳ Ｐゴシック" panose="020B0600070205080204" charset="-128"/>
            </a:rPr>
            <a:t>度まで</a:t>
          </a:r>
        </a:p>
        <a:p>
          <a:pPr algn="l" rtl="0">
            <a:defRPr sz="1000"/>
          </a:pPr>
          <a:r>
            <a:rPr lang="en-US" altLang="ja-JP" sz="900" b="0" i="0" u="none" strike="noStrike" baseline="0">
              <a:solidFill>
                <a:srgbClr val="000000"/>
              </a:solidFill>
              <a:latin typeface="ＭＳ Ｐゴシック" panose="020B0600070205080204" charset="-128"/>
              <a:ea typeface="ＭＳ Ｐゴシック" panose="020B0600070205080204" charset="-128"/>
            </a:rPr>
            <a:t>H21</a:t>
          </a:r>
          <a:r>
            <a:rPr lang="ja-JP" altLang="en-US" sz="900" b="0" i="0" u="none" strike="noStrike" baseline="0">
              <a:solidFill>
                <a:srgbClr val="000000"/>
              </a:solidFill>
              <a:latin typeface="ＭＳ Ｐゴシック" panose="020B0600070205080204" charset="-128"/>
              <a:ea typeface="ＭＳ Ｐゴシック" panose="020B0600070205080204" charset="-128"/>
            </a:rPr>
            <a:t>　１３６基</a:t>
          </a:r>
          <a:endParaRPr lang="ja-JP" altLang="en-US" sz="1100" b="0" i="0" u="none" strike="noStrike" baseline="0">
            <a:solidFill>
              <a:srgbClr val="000000"/>
            </a:solidFill>
            <a:latin typeface="ＭＳ Ｐゴシック" panose="020B0600070205080204" charset="-128"/>
            <a:ea typeface="ＭＳ Ｐゴシック" panose="020B0600070205080204" charset="-128"/>
          </a:endParaRPr>
        </a:p>
        <a:p>
          <a:pPr algn="l" rtl="0">
            <a:defRPr sz="1000"/>
          </a:pPr>
          <a:endParaRPr lang="ja-JP" altLang="en-US" sz="1100" b="0" i="0" u="none" strike="noStrik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1</xdr:col>
      <xdr:colOff>0</xdr:colOff>
      <xdr:row>145</xdr:row>
      <xdr:rowOff>218516</xdr:rowOff>
    </xdr:from>
    <xdr:to>
      <xdr:col>1</xdr:col>
      <xdr:colOff>0</xdr:colOff>
      <xdr:row>145</xdr:row>
      <xdr:rowOff>218516</xdr:rowOff>
    </xdr:to>
    <xdr:sp macro="" textlink="">
      <xdr:nvSpPr>
        <xdr:cNvPr id="60" name="AutoShape 259">
          <a:extLst>
            <a:ext uri="{FF2B5EF4-FFF2-40B4-BE49-F238E27FC236}">
              <a16:creationId xmlns:a16="http://schemas.microsoft.com/office/drawing/2014/main" id="{00000000-0008-0000-0500-00003C000000}"/>
            </a:ext>
          </a:extLst>
        </xdr:cNvPr>
        <xdr:cNvSpPr>
          <a:spLocks noChangeArrowheads="1"/>
        </xdr:cNvSpPr>
      </xdr:nvSpPr>
      <xdr:spPr>
        <a:xfrm>
          <a:off x="2066925" y="35546665"/>
          <a:ext cx="0" cy="0"/>
        </a:xfrm>
        <a:prstGeom prst="wedgeRectCallout">
          <a:avLst>
            <a:gd name="adj1" fmla="val 20296"/>
            <a:gd name="adj2" fmla="val -83333"/>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専門学科・各学科の専門性を活かした設備導入</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r>
            <a:rPr lang="ja-JP" altLang="en-US" sz="900" b="0" i="0" u="none" strike="noStrike" baseline="0">
              <a:solidFill>
                <a:srgbClr val="000000"/>
              </a:solidFill>
              <a:latin typeface="ＭＳ Ｐゴシック" panose="020B0600070205080204" charset="-128"/>
              <a:ea typeface="ＭＳ Ｐゴシック" panose="020B0600070205080204" charset="-128"/>
            </a:rPr>
            <a:t>芸能文化科</a:t>
          </a:r>
          <a:r>
            <a:rPr lang="en-US" altLang="ja-JP" sz="900" b="0" i="0" u="none" strike="noStrike" baseline="0">
              <a:solidFill>
                <a:srgbClr val="000000"/>
              </a:solidFill>
              <a:latin typeface="ＭＳ Ｐゴシック" panose="020B0600070205080204" charset="-128"/>
              <a:ea typeface="ＭＳ Ｐゴシック" panose="020B0600070205080204" charset="-128"/>
            </a:rPr>
            <a:t>1</a:t>
          </a:r>
          <a:r>
            <a:rPr lang="ja-JP" altLang="en-US" sz="900" b="0" i="0" u="none" strike="noStrike" baseline="0">
              <a:solidFill>
                <a:srgbClr val="000000"/>
              </a:solidFill>
              <a:latin typeface="ＭＳ Ｐゴシック" panose="020B0600070205080204" charset="-128"/>
              <a:ea typeface="ＭＳ Ｐゴシック" panose="020B0600070205080204" charset="-128"/>
            </a:rPr>
            <a:t>校、音楽</a:t>
          </a:r>
          <a:r>
            <a:rPr lang="en-US" altLang="ja-JP" sz="900" b="0" i="0" u="none" strike="noStrike" baseline="0">
              <a:solidFill>
                <a:srgbClr val="000000"/>
              </a:solidFill>
              <a:latin typeface="ＭＳ Ｐゴシック" panose="020B0600070205080204" charset="-128"/>
              <a:ea typeface="ＭＳ Ｐゴシック" panose="020B0600070205080204" charset="-128"/>
            </a:rPr>
            <a:t>1</a:t>
          </a:r>
          <a:r>
            <a:rPr lang="ja-JP" altLang="en-US" sz="900" b="0" i="0" u="none" strike="noStrike" baseline="0">
              <a:solidFill>
                <a:srgbClr val="000000"/>
              </a:solidFill>
              <a:latin typeface="ＭＳ Ｐゴシック" panose="020B0600070205080204" charset="-128"/>
              <a:ea typeface="ＭＳ Ｐゴシック" panose="020B0600070205080204" charset="-128"/>
            </a:rPr>
            <a:t>、総合学科</a:t>
          </a:r>
          <a:r>
            <a:rPr lang="en-US" altLang="ja-JP" sz="900" b="0" i="0" u="none" strike="noStrike" baseline="0">
              <a:solidFill>
                <a:srgbClr val="000000"/>
              </a:solidFill>
              <a:latin typeface="ＭＳ Ｐゴシック" panose="020B0600070205080204" charset="-128"/>
              <a:ea typeface="ＭＳ Ｐゴシック" panose="020B0600070205080204" charset="-128"/>
            </a:rPr>
            <a:t>10〕</a:t>
          </a:r>
        </a:p>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特色づくりを積極的に推進する学校を集中的に支援</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r>
            <a:rPr lang="ja-JP" altLang="en-US" sz="900" b="0" i="0" u="none" strike="noStrike" baseline="0">
              <a:solidFill>
                <a:srgbClr val="000000"/>
              </a:solidFill>
              <a:latin typeface="ＭＳ Ｐゴシック" panose="020B0600070205080204" charset="-128"/>
              <a:ea typeface="ＭＳ Ｐゴシック" panose="020B0600070205080204" charset="-128"/>
            </a:rPr>
            <a:t>１０校程度</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p>
      </xdr:txBody>
    </xdr:sp>
    <xdr:clientData/>
  </xdr:twoCellAnchor>
  <xdr:twoCellAnchor>
    <xdr:from>
      <xdr:col>4</xdr:col>
      <xdr:colOff>3765177</xdr:colOff>
      <xdr:row>0</xdr:row>
      <xdr:rowOff>89648</xdr:rowOff>
    </xdr:from>
    <xdr:to>
      <xdr:col>4</xdr:col>
      <xdr:colOff>5248835</xdr:colOff>
      <xdr:row>1</xdr:row>
      <xdr:rowOff>302559</xdr:rowOff>
    </xdr:to>
    <xdr:sp macro="" textlink="">
      <xdr:nvSpPr>
        <xdr:cNvPr id="61" name="テキスト ボックス 60">
          <a:extLst>
            <a:ext uri="{FF2B5EF4-FFF2-40B4-BE49-F238E27FC236}">
              <a16:creationId xmlns:a16="http://schemas.microsoft.com/office/drawing/2014/main" id="{00000000-0008-0000-0500-00003D000000}"/>
            </a:ext>
          </a:extLst>
        </xdr:cNvPr>
        <xdr:cNvSpPr txBox="1"/>
      </xdr:nvSpPr>
      <xdr:spPr>
        <a:xfrm>
          <a:off x="7251065" y="89535"/>
          <a:ext cx="1483360" cy="5746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ctr"/>
        <a:lstStyle/>
        <a:p>
          <a:pPr algn="ctr"/>
          <a:r>
            <a:rPr kumimoji="1" lang="ja-JP" altLang="en-US" sz="1600" b="0">
              <a:latin typeface="ＭＳ ゴシック" panose="020B0609070205080204" pitchFamily="1" charset="-128"/>
              <a:ea typeface="ＭＳ ゴシック" panose="020B0609070205080204" pitchFamily="1" charset="-128"/>
            </a:rPr>
            <a:t>資料１－２</a:t>
          </a:r>
        </a:p>
      </xdr:txBody>
    </xdr:sp>
    <xdr:clientData/>
  </xdr:twoCellAnchor>
  <xdr:twoCellAnchor>
    <xdr:from>
      <xdr:col>1</xdr:col>
      <xdr:colOff>0</xdr:colOff>
      <xdr:row>147</xdr:row>
      <xdr:rowOff>12885</xdr:rowOff>
    </xdr:from>
    <xdr:to>
      <xdr:col>1</xdr:col>
      <xdr:colOff>0</xdr:colOff>
      <xdr:row>147</xdr:row>
      <xdr:rowOff>12885</xdr:rowOff>
    </xdr:to>
    <xdr:sp macro="" textlink="">
      <xdr:nvSpPr>
        <xdr:cNvPr id="62" name="AutoShape 309">
          <a:extLst>
            <a:ext uri="{FF2B5EF4-FFF2-40B4-BE49-F238E27FC236}">
              <a16:creationId xmlns:a16="http://schemas.microsoft.com/office/drawing/2014/main" id="{00000000-0008-0000-0500-00003E000000}"/>
            </a:ext>
          </a:extLst>
        </xdr:cNvPr>
        <xdr:cNvSpPr>
          <a:spLocks noChangeArrowheads="1"/>
        </xdr:cNvSpPr>
      </xdr:nvSpPr>
      <xdr:spPr>
        <a:xfrm>
          <a:off x="2066925" y="35798125"/>
          <a:ext cx="0" cy="0"/>
        </a:xfrm>
        <a:prstGeom prst="wedgeRectCallout">
          <a:avLst>
            <a:gd name="adj1" fmla="val -67741"/>
            <a:gd name="adj2" fmla="val -70000"/>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Ｐゴシック" panose="020B0600070205080204" charset="-128"/>
              <a:ea typeface="ＭＳ Ｐゴシック" panose="020B0600070205080204" charset="-128"/>
            </a:rPr>
            <a:t>H18</a:t>
          </a:r>
          <a:r>
            <a:rPr lang="ja-JP" altLang="en-US" sz="900" b="0" i="0" u="none" strike="noStrike" baseline="0">
              <a:solidFill>
                <a:srgbClr val="000000"/>
              </a:solidFill>
              <a:latin typeface="ＭＳ Ｐゴシック" panose="020B0600070205080204" charset="-128"/>
              <a:ea typeface="ＭＳ Ｐゴシック" panose="020B0600070205080204" charset="-128"/>
            </a:rPr>
            <a:t>度～</a:t>
          </a:r>
          <a:r>
            <a:rPr lang="en-US" altLang="ja-JP" sz="900" b="0" i="0" u="none" strike="noStrike" baseline="0">
              <a:solidFill>
                <a:srgbClr val="000000"/>
              </a:solidFill>
              <a:latin typeface="ＭＳ Ｐゴシック" panose="020B0600070205080204" charset="-128"/>
              <a:ea typeface="ＭＳ Ｐゴシック" panose="020B0600070205080204" charset="-128"/>
            </a:rPr>
            <a:t>H21</a:t>
          </a:r>
          <a:r>
            <a:rPr lang="ja-JP" altLang="en-US" sz="900" b="0" i="0" u="none" strike="noStrike" baseline="0">
              <a:solidFill>
                <a:srgbClr val="000000"/>
              </a:solidFill>
              <a:latin typeface="ＭＳ Ｐゴシック" panose="020B0600070205080204" charset="-128"/>
              <a:ea typeface="ＭＳ Ｐゴシック" panose="020B0600070205080204" charset="-128"/>
            </a:rPr>
            <a:t>度まで</a:t>
          </a:r>
        </a:p>
        <a:p>
          <a:pPr algn="l" rtl="0">
            <a:defRPr sz="1000"/>
          </a:pPr>
          <a:r>
            <a:rPr lang="en-US" altLang="ja-JP" sz="900" b="0" i="0" u="none" strike="noStrike" baseline="0">
              <a:solidFill>
                <a:srgbClr val="000000"/>
              </a:solidFill>
              <a:latin typeface="ＭＳ Ｐゴシック" panose="020B0600070205080204" charset="-128"/>
              <a:ea typeface="ＭＳ Ｐゴシック" panose="020B0600070205080204" charset="-128"/>
            </a:rPr>
            <a:t>H21</a:t>
          </a:r>
          <a:r>
            <a:rPr lang="ja-JP" altLang="en-US" sz="900" b="0" i="0" u="none" strike="noStrike" baseline="0">
              <a:solidFill>
                <a:srgbClr val="000000"/>
              </a:solidFill>
              <a:latin typeface="ＭＳ Ｐゴシック" panose="020B0600070205080204" charset="-128"/>
              <a:ea typeface="ＭＳ Ｐゴシック" panose="020B0600070205080204" charset="-128"/>
            </a:rPr>
            <a:t>　１３６基</a:t>
          </a:r>
          <a:endParaRPr lang="ja-JP" altLang="en-US" sz="1100" b="0" i="0" u="none" strike="noStrike" baseline="0">
            <a:solidFill>
              <a:srgbClr val="000000"/>
            </a:solidFill>
            <a:latin typeface="ＭＳ Ｐゴシック" panose="020B0600070205080204" charset="-128"/>
            <a:ea typeface="ＭＳ Ｐゴシック" panose="020B0600070205080204" charset="-128"/>
          </a:endParaRPr>
        </a:p>
        <a:p>
          <a:pPr algn="l" rtl="0">
            <a:defRPr sz="1000"/>
          </a:pPr>
          <a:endParaRPr lang="ja-JP" altLang="en-US" sz="1100" b="0" i="0" u="none" strike="noStrik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1</xdr:col>
      <xdr:colOff>0</xdr:colOff>
      <xdr:row>220</xdr:row>
      <xdr:rowOff>218516</xdr:rowOff>
    </xdr:from>
    <xdr:to>
      <xdr:col>1</xdr:col>
      <xdr:colOff>0</xdr:colOff>
      <xdr:row>220</xdr:row>
      <xdr:rowOff>218516</xdr:rowOff>
    </xdr:to>
    <xdr:sp macro="" textlink="">
      <xdr:nvSpPr>
        <xdr:cNvPr id="63" name="AutoShape 259">
          <a:extLst>
            <a:ext uri="{FF2B5EF4-FFF2-40B4-BE49-F238E27FC236}">
              <a16:creationId xmlns:a16="http://schemas.microsoft.com/office/drawing/2014/main" id="{00000000-0008-0000-0500-00003F000000}"/>
            </a:ext>
          </a:extLst>
        </xdr:cNvPr>
        <xdr:cNvSpPr>
          <a:spLocks noChangeArrowheads="1"/>
        </xdr:cNvSpPr>
      </xdr:nvSpPr>
      <xdr:spPr>
        <a:xfrm>
          <a:off x="2066925" y="53329840"/>
          <a:ext cx="0" cy="0"/>
        </a:xfrm>
        <a:prstGeom prst="wedgeRectCallout">
          <a:avLst>
            <a:gd name="adj1" fmla="val 20296"/>
            <a:gd name="adj2" fmla="val -83333"/>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専門学科・各学科の専門性を活かした設備導入</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r>
            <a:rPr lang="ja-JP" altLang="en-US" sz="900" b="0" i="0" u="none" strike="noStrike" baseline="0">
              <a:solidFill>
                <a:srgbClr val="000000"/>
              </a:solidFill>
              <a:latin typeface="ＭＳ Ｐゴシック" panose="020B0600070205080204" charset="-128"/>
              <a:ea typeface="ＭＳ Ｐゴシック" panose="020B0600070205080204" charset="-128"/>
            </a:rPr>
            <a:t>芸能文化科</a:t>
          </a:r>
          <a:r>
            <a:rPr lang="en-US" altLang="ja-JP" sz="900" b="0" i="0" u="none" strike="noStrike" baseline="0">
              <a:solidFill>
                <a:srgbClr val="000000"/>
              </a:solidFill>
              <a:latin typeface="ＭＳ Ｐゴシック" panose="020B0600070205080204" charset="-128"/>
              <a:ea typeface="ＭＳ Ｐゴシック" panose="020B0600070205080204" charset="-128"/>
            </a:rPr>
            <a:t>1</a:t>
          </a:r>
          <a:r>
            <a:rPr lang="ja-JP" altLang="en-US" sz="900" b="0" i="0" u="none" strike="noStrike" baseline="0">
              <a:solidFill>
                <a:srgbClr val="000000"/>
              </a:solidFill>
              <a:latin typeface="ＭＳ Ｐゴシック" panose="020B0600070205080204" charset="-128"/>
              <a:ea typeface="ＭＳ Ｐゴシック" panose="020B0600070205080204" charset="-128"/>
            </a:rPr>
            <a:t>校、音楽</a:t>
          </a:r>
          <a:r>
            <a:rPr lang="en-US" altLang="ja-JP" sz="900" b="0" i="0" u="none" strike="noStrike" baseline="0">
              <a:solidFill>
                <a:srgbClr val="000000"/>
              </a:solidFill>
              <a:latin typeface="ＭＳ Ｐゴシック" panose="020B0600070205080204" charset="-128"/>
              <a:ea typeface="ＭＳ Ｐゴシック" panose="020B0600070205080204" charset="-128"/>
            </a:rPr>
            <a:t>1</a:t>
          </a:r>
          <a:r>
            <a:rPr lang="ja-JP" altLang="en-US" sz="900" b="0" i="0" u="none" strike="noStrike" baseline="0">
              <a:solidFill>
                <a:srgbClr val="000000"/>
              </a:solidFill>
              <a:latin typeface="ＭＳ Ｐゴシック" panose="020B0600070205080204" charset="-128"/>
              <a:ea typeface="ＭＳ Ｐゴシック" panose="020B0600070205080204" charset="-128"/>
            </a:rPr>
            <a:t>、総合学科</a:t>
          </a:r>
          <a:r>
            <a:rPr lang="en-US" altLang="ja-JP" sz="900" b="0" i="0" u="none" strike="noStrike" baseline="0">
              <a:solidFill>
                <a:srgbClr val="000000"/>
              </a:solidFill>
              <a:latin typeface="ＭＳ Ｐゴシック" panose="020B0600070205080204" charset="-128"/>
              <a:ea typeface="ＭＳ Ｐゴシック" panose="020B0600070205080204" charset="-128"/>
            </a:rPr>
            <a:t>10〕</a:t>
          </a:r>
        </a:p>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特色づくりを積極的に推進する学校を集中的に支援</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r>
            <a:rPr lang="ja-JP" altLang="en-US" sz="900" b="0" i="0" u="none" strike="noStrike" baseline="0">
              <a:solidFill>
                <a:srgbClr val="000000"/>
              </a:solidFill>
              <a:latin typeface="ＭＳ Ｐゴシック" panose="020B0600070205080204" charset="-128"/>
              <a:ea typeface="ＭＳ Ｐゴシック" panose="020B0600070205080204" charset="-128"/>
            </a:rPr>
            <a:t>１０校程度</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p>
      </xdr:txBody>
    </xdr:sp>
    <xdr:clientData/>
  </xdr:twoCellAnchor>
  <xdr:twoCellAnchor>
    <xdr:from>
      <xdr:col>4</xdr:col>
      <xdr:colOff>3765177</xdr:colOff>
      <xdr:row>0</xdr:row>
      <xdr:rowOff>89648</xdr:rowOff>
    </xdr:from>
    <xdr:to>
      <xdr:col>4</xdr:col>
      <xdr:colOff>5248835</xdr:colOff>
      <xdr:row>1</xdr:row>
      <xdr:rowOff>302559</xdr:rowOff>
    </xdr:to>
    <xdr:sp macro="" textlink="">
      <xdr:nvSpPr>
        <xdr:cNvPr id="64" name="テキスト ボックス 63">
          <a:extLst>
            <a:ext uri="{FF2B5EF4-FFF2-40B4-BE49-F238E27FC236}">
              <a16:creationId xmlns:a16="http://schemas.microsoft.com/office/drawing/2014/main" id="{00000000-0008-0000-0500-000040000000}"/>
            </a:ext>
          </a:extLst>
        </xdr:cNvPr>
        <xdr:cNvSpPr txBox="1"/>
      </xdr:nvSpPr>
      <xdr:spPr>
        <a:xfrm>
          <a:off x="7251065" y="89535"/>
          <a:ext cx="1483360" cy="5746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ctr"/>
        <a:lstStyle/>
        <a:p>
          <a:pPr algn="ctr"/>
          <a:r>
            <a:rPr kumimoji="1" lang="ja-JP" altLang="en-US" sz="1600" b="0">
              <a:latin typeface="ＭＳ ゴシック" panose="020B0609070205080204" pitchFamily="1" charset="-128"/>
              <a:ea typeface="ＭＳ ゴシック" panose="020B0609070205080204" pitchFamily="1" charset="-128"/>
            </a:rPr>
            <a:t>資料１－２</a:t>
          </a:r>
        </a:p>
      </xdr:txBody>
    </xdr:sp>
    <xdr:clientData/>
  </xdr:twoCellAnchor>
  <xdr:twoCellAnchor>
    <xdr:from>
      <xdr:col>1</xdr:col>
      <xdr:colOff>0</xdr:colOff>
      <xdr:row>147</xdr:row>
      <xdr:rowOff>12885</xdr:rowOff>
    </xdr:from>
    <xdr:to>
      <xdr:col>1</xdr:col>
      <xdr:colOff>0</xdr:colOff>
      <xdr:row>147</xdr:row>
      <xdr:rowOff>12885</xdr:rowOff>
    </xdr:to>
    <xdr:sp macro="" textlink="">
      <xdr:nvSpPr>
        <xdr:cNvPr id="65" name="AutoShape 309">
          <a:extLst>
            <a:ext uri="{FF2B5EF4-FFF2-40B4-BE49-F238E27FC236}">
              <a16:creationId xmlns:a16="http://schemas.microsoft.com/office/drawing/2014/main" id="{00000000-0008-0000-0500-000041000000}"/>
            </a:ext>
          </a:extLst>
        </xdr:cNvPr>
        <xdr:cNvSpPr>
          <a:spLocks noChangeArrowheads="1"/>
        </xdr:cNvSpPr>
      </xdr:nvSpPr>
      <xdr:spPr>
        <a:xfrm>
          <a:off x="2066925" y="35798125"/>
          <a:ext cx="0" cy="0"/>
        </a:xfrm>
        <a:prstGeom prst="wedgeRectCallout">
          <a:avLst>
            <a:gd name="adj1" fmla="val -67741"/>
            <a:gd name="adj2" fmla="val -70000"/>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Ｐゴシック" panose="020B0600070205080204" charset="-128"/>
              <a:ea typeface="ＭＳ Ｐゴシック" panose="020B0600070205080204" charset="-128"/>
            </a:rPr>
            <a:t>H18</a:t>
          </a:r>
          <a:r>
            <a:rPr lang="ja-JP" altLang="en-US" sz="900" b="0" i="0" u="none" strike="noStrike" baseline="0">
              <a:solidFill>
                <a:srgbClr val="000000"/>
              </a:solidFill>
              <a:latin typeface="ＭＳ Ｐゴシック" panose="020B0600070205080204" charset="-128"/>
              <a:ea typeface="ＭＳ Ｐゴシック" panose="020B0600070205080204" charset="-128"/>
            </a:rPr>
            <a:t>度～</a:t>
          </a:r>
          <a:r>
            <a:rPr lang="en-US" altLang="ja-JP" sz="900" b="0" i="0" u="none" strike="noStrike" baseline="0">
              <a:solidFill>
                <a:srgbClr val="000000"/>
              </a:solidFill>
              <a:latin typeface="ＭＳ Ｐゴシック" panose="020B0600070205080204" charset="-128"/>
              <a:ea typeface="ＭＳ Ｐゴシック" panose="020B0600070205080204" charset="-128"/>
            </a:rPr>
            <a:t>H21</a:t>
          </a:r>
          <a:r>
            <a:rPr lang="ja-JP" altLang="en-US" sz="900" b="0" i="0" u="none" strike="noStrike" baseline="0">
              <a:solidFill>
                <a:srgbClr val="000000"/>
              </a:solidFill>
              <a:latin typeface="ＭＳ Ｐゴシック" panose="020B0600070205080204" charset="-128"/>
              <a:ea typeface="ＭＳ Ｐゴシック" panose="020B0600070205080204" charset="-128"/>
            </a:rPr>
            <a:t>度まで</a:t>
          </a:r>
        </a:p>
        <a:p>
          <a:pPr algn="l" rtl="0">
            <a:defRPr sz="1000"/>
          </a:pPr>
          <a:r>
            <a:rPr lang="en-US" altLang="ja-JP" sz="900" b="0" i="0" u="none" strike="noStrike" baseline="0">
              <a:solidFill>
                <a:srgbClr val="000000"/>
              </a:solidFill>
              <a:latin typeface="ＭＳ Ｐゴシック" panose="020B0600070205080204" charset="-128"/>
              <a:ea typeface="ＭＳ Ｐゴシック" panose="020B0600070205080204" charset="-128"/>
            </a:rPr>
            <a:t>H21</a:t>
          </a:r>
          <a:r>
            <a:rPr lang="ja-JP" altLang="en-US" sz="900" b="0" i="0" u="none" strike="noStrike" baseline="0">
              <a:solidFill>
                <a:srgbClr val="000000"/>
              </a:solidFill>
              <a:latin typeface="ＭＳ Ｐゴシック" panose="020B0600070205080204" charset="-128"/>
              <a:ea typeface="ＭＳ Ｐゴシック" panose="020B0600070205080204" charset="-128"/>
            </a:rPr>
            <a:t>　１３６基</a:t>
          </a:r>
          <a:endParaRPr lang="ja-JP" altLang="en-US" sz="1100" b="0" i="0" u="none" strike="noStrike" baseline="0">
            <a:solidFill>
              <a:srgbClr val="000000"/>
            </a:solidFill>
            <a:latin typeface="ＭＳ Ｐゴシック" panose="020B0600070205080204" charset="-128"/>
            <a:ea typeface="ＭＳ Ｐゴシック" panose="020B0600070205080204" charset="-128"/>
          </a:endParaRPr>
        </a:p>
        <a:p>
          <a:pPr algn="l" rtl="0">
            <a:defRPr sz="1000"/>
          </a:pPr>
          <a:endParaRPr lang="ja-JP" altLang="en-US" sz="1100" b="0" i="0" u="none" strike="noStrik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1</xdr:col>
      <xdr:colOff>0</xdr:colOff>
      <xdr:row>220</xdr:row>
      <xdr:rowOff>218516</xdr:rowOff>
    </xdr:from>
    <xdr:to>
      <xdr:col>1</xdr:col>
      <xdr:colOff>0</xdr:colOff>
      <xdr:row>220</xdr:row>
      <xdr:rowOff>218516</xdr:rowOff>
    </xdr:to>
    <xdr:sp macro="" textlink="">
      <xdr:nvSpPr>
        <xdr:cNvPr id="66" name="AutoShape 259">
          <a:extLst>
            <a:ext uri="{FF2B5EF4-FFF2-40B4-BE49-F238E27FC236}">
              <a16:creationId xmlns:a16="http://schemas.microsoft.com/office/drawing/2014/main" id="{00000000-0008-0000-0500-000042000000}"/>
            </a:ext>
          </a:extLst>
        </xdr:cNvPr>
        <xdr:cNvSpPr>
          <a:spLocks noChangeArrowheads="1"/>
        </xdr:cNvSpPr>
      </xdr:nvSpPr>
      <xdr:spPr>
        <a:xfrm>
          <a:off x="2066925" y="53329840"/>
          <a:ext cx="0" cy="0"/>
        </a:xfrm>
        <a:prstGeom prst="wedgeRectCallout">
          <a:avLst>
            <a:gd name="adj1" fmla="val 20296"/>
            <a:gd name="adj2" fmla="val -83333"/>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専門学科・各学科の専門性を活かした設備導入</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r>
            <a:rPr lang="ja-JP" altLang="en-US" sz="900" b="0" i="0" u="none" strike="noStrike" baseline="0">
              <a:solidFill>
                <a:srgbClr val="000000"/>
              </a:solidFill>
              <a:latin typeface="ＭＳ Ｐゴシック" panose="020B0600070205080204" charset="-128"/>
              <a:ea typeface="ＭＳ Ｐゴシック" panose="020B0600070205080204" charset="-128"/>
            </a:rPr>
            <a:t>芸能文化科</a:t>
          </a:r>
          <a:r>
            <a:rPr lang="en-US" altLang="ja-JP" sz="900" b="0" i="0" u="none" strike="noStrike" baseline="0">
              <a:solidFill>
                <a:srgbClr val="000000"/>
              </a:solidFill>
              <a:latin typeface="ＭＳ Ｐゴシック" panose="020B0600070205080204" charset="-128"/>
              <a:ea typeface="ＭＳ Ｐゴシック" panose="020B0600070205080204" charset="-128"/>
            </a:rPr>
            <a:t>1</a:t>
          </a:r>
          <a:r>
            <a:rPr lang="ja-JP" altLang="en-US" sz="900" b="0" i="0" u="none" strike="noStrike" baseline="0">
              <a:solidFill>
                <a:srgbClr val="000000"/>
              </a:solidFill>
              <a:latin typeface="ＭＳ Ｐゴシック" panose="020B0600070205080204" charset="-128"/>
              <a:ea typeface="ＭＳ Ｐゴシック" panose="020B0600070205080204" charset="-128"/>
            </a:rPr>
            <a:t>校、音楽</a:t>
          </a:r>
          <a:r>
            <a:rPr lang="en-US" altLang="ja-JP" sz="900" b="0" i="0" u="none" strike="noStrike" baseline="0">
              <a:solidFill>
                <a:srgbClr val="000000"/>
              </a:solidFill>
              <a:latin typeface="ＭＳ Ｐゴシック" panose="020B0600070205080204" charset="-128"/>
              <a:ea typeface="ＭＳ Ｐゴシック" panose="020B0600070205080204" charset="-128"/>
            </a:rPr>
            <a:t>1</a:t>
          </a:r>
          <a:r>
            <a:rPr lang="ja-JP" altLang="en-US" sz="900" b="0" i="0" u="none" strike="noStrike" baseline="0">
              <a:solidFill>
                <a:srgbClr val="000000"/>
              </a:solidFill>
              <a:latin typeface="ＭＳ Ｐゴシック" panose="020B0600070205080204" charset="-128"/>
              <a:ea typeface="ＭＳ Ｐゴシック" panose="020B0600070205080204" charset="-128"/>
            </a:rPr>
            <a:t>、総合学科</a:t>
          </a:r>
          <a:r>
            <a:rPr lang="en-US" altLang="ja-JP" sz="900" b="0" i="0" u="none" strike="noStrike" baseline="0">
              <a:solidFill>
                <a:srgbClr val="000000"/>
              </a:solidFill>
              <a:latin typeface="ＭＳ Ｐゴシック" panose="020B0600070205080204" charset="-128"/>
              <a:ea typeface="ＭＳ Ｐゴシック" panose="020B0600070205080204" charset="-128"/>
            </a:rPr>
            <a:t>10〕</a:t>
          </a:r>
        </a:p>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特色づくりを積極的に推進する学校を集中的に支援</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r>
            <a:rPr lang="ja-JP" altLang="en-US" sz="900" b="0" i="0" u="none" strike="noStrike" baseline="0">
              <a:solidFill>
                <a:srgbClr val="000000"/>
              </a:solidFill>
              <a:latin typeface="ＭＳ Ｐゴシック" panose="020B0600070205080204" charset="-128"/>
              <a:ea typeface="ＭＳ Ｐゴシック" panose="020B0600070205080204" charset="-128"/>
            </a:rPr>
            <a:t>１０校程度</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p>
      </xdr:txBody>
    </xdr:sp>
    <xdr:clientData/>
  </xdr:twoCellAnchor>
  <xdr:twoCellAnchor>
    <xdr:from>
      <xdr:col>4</xdr:col>
      <xdr:colOff>3765177</xdr:colOff>
      <xdr:row>0</xdr:row>
      <xdr:rowOff>89648</xdr:rowOff>
    </xdr:from>
    <xdr:to>
      <xdr:col>4</xdr:col>
      <xdr:colOff>5248835</xdr:colOff>
      <xdr:row>1</xdr:row>
      <xdr:rowOff>302559</xdr:rowOff>
    </xdr:to>
    <xdr:sp macro="" textlink="">
      <xdr:nvSpPr>
        <xdr:cNvPr id="67" name="テキスト ボックス 66">
          <a:extLst>
            <a:ext uri="{FF2B5EF4-FFF2-40B4-BE49-F238E27FC236}">
              <a16:creationId xmlns:a16="http://schemas.microsoft.com/office/drawing/2014/main" id="{00000000-0008-0000-0500-000043000000}"/>
            </a:ext>
          </a:extLst>
        </xdr:cNvPr>
        <xdr:cNvSpPr txBox="1"/>
      </xdr:nvSpPr>
      <xdr:spPr>
        <a:xfrm>
          <a:off x="7251065" y="89535"/>
          <a:ext cx="1483360" cy="5746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ctr"/>
        <a:lstStyle/>
        <a:p>
          <a:pPr algn="ctr"/>
          <a:r>
            <a:rPr kumimoji="1" lang="ja-JP" altLang="en-US" sz="1600" b="0">
              <a:latin typeface="ＭＳ ゴシック" panose="020B0609070205080204" pitchFamily="1" charset="-128"/>
              <a:ea typeface="ＭＳ ゴシック" panose="020B0609070205080204" pitchFamily="1" charset="-128"/>
            </a:rPr>
            <a:t>資料１－２</a:t>
          </a:r>
        </a:p>
      </xdr:txBody>
    </xdr:sp>
    <xdr:clientData/>
  </xdr:twoCellAnchor>
  <xdr:twoCellAnchor>
    <xdr:from>
      <xdr:col>1</xdr:col>
      <xdr:colOff>0</xdr:colOff>
      <xdr:row>220</xdr:row>
      <xdr:rowOff>218516</xdr:rowOff>
    </xdr:from>
    <xdr:to>
      <xdr:col>1</xdr:col>
      <xdr:colOff>0</xdr:colOff>
      <xdr:row>220</xdr:row>
      <xdr:rowOff>218516</xdr:rowOff>
    </xdr:to>
    <xdr:sp macro="" textlink="">
      <xdr:nvSpPr>
        <xdr:cNvPr id="68" name="AutoShape 259">
          <a:extLst>
            <a:ext uri="{FF2B5EF4-FFF2-40B4-BE49-F238E27FC236}">
              <a16:creationId xmlns:a16="http://schemas.microsoft.com/office/drawing/2014/main" id="{00000000-0008-0000-0500-000044000000}"/>
            </a:ext>
          </a:extLst>
        </xdr:cNvPr>
        <xdr:cNvSpPr>
          <a:spLocks noChangeArrowheads="1"/>
        </xdr:cNvSpPr>
      </xdr:nvSpPr>
      <xdr:spPr>
        <a:xfrm>
          <a:off x="2066925" y="53329840"/>
          <a:ext cx="0" cy="0"/>
        </a:xfrm>
        <a:prstGeom prst="wedgeRectCallout">
          <a:avLst>
            <a:gd name="adj1" fmla="val 20296"/>
            <a:gd name="adj2" fmla="val -83333"/>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専門学科・各学科の専門性を活かした設備導入</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r>
            <a:rPr lang="ja-JP" altLang="en-US" sz="900" b="0" i="0" u="none" strike="noStrike" baseline="0">
              <a:solidFill>
                <a:srgbClr val="000000"/>
              </a:solidFill>
              <a:latin typeface="ＭＳ Ｐゴシック" panose="020B0600070205080204" charset="-128"/>
              <a:ea typeface="ＭＳ Ｐゴシック" panose="020B0600070205080204" charset="-128"/>
            </a:rPr>
            <a:t>芸能文化科</a:t>
          </a:r>
          <a:r>
            <a:rPr lang="en-US" altLang="ja-JP" sz="900" b="0" i="0" u="none" strike="noStrike" baseline="0">
              <a:solidFill>
                <a:srgbClr val="000000"/>
              </a:solidFill>
              <a:latin typeface="ＭＳ Ｐゴシック" panose="020B0600070205080204" charset="-128"/>
              <a:ea typeface="ＭＳ Ｐゴシック" panose="020B0600070205080204" charset="-128"/>
            </a:rPr>
            <a:t>1</a:t>
          </a:r>
          <a:r>
            <a:rPr lang="ja-JP" altLang="en-US" sz="900" b="0" i="0" u="none" strike="noStrike" baseline="0">
              <a:solidFill>
                <a:srgbClr val="000000"/>
              </a:solidFill>
              <a:latin typeface="ＭＳ Ｐゴシック" panose="020B0600070205080204" charset="-128"/>
              <a:ea typeface="ＭＳ Ｐゴシック" panose="020B0600070205080204" charset="-128"/>
            </a:rPr>
            <a:t>校、音楽</a:t>
          </a:r>
          <a:r>
            <a:rPr lang="en-US" altLang="ja-JP" sz="900" b="0" i="0" u="none" strike="noStrike" baseline="0">
              <a:solidFill>
                <a:srgbClr val="000000"/>
              </a:solidFill>
              <a:latin typeface="ＭＳ Ｐゴシック" panose="020B0600070205080204" charset="-128"/>
              <a:ea typeface="ＭＳ Ｐゴシック" panose="020B0600070205080204" charset="-128"/>
            </a:rPr>
            <a:t>1</a:t>
          </a:r>
          <a:r>
            <a:rPr lang="ja-JP" altLang="en-US" sz="900" b="0" i="0" u="none" strike="noStrike" baseline="0">
              <a:solidFill>
                <a:srgbClr val="000000"/>
              </a:solidFill>
              <a:latin typeface="ＭＳ Ｐゴシック" panose="020B0600070205080204" charset="-128"/>
              <a:ea typeface="ＭＳ Ｐゴシック" panose="020B0600070205080204" charset="-128"/>
            </a:rPr>
            <a:t>、総合学科</a:t>
          </a:r>
          <a:r>
            <a:rPr lang="en-US" altLang="ja-JP" sz="900" b="0" i="0" u="none" strike="noStrike" baseline="0">
              <a:solidFill>
                <a:srgbClr val="000000"/>
              </a:solidFill>
              <a:latin typeface="ＭＳ Ｐゴシック" panose="020B0600070205080204" charset="-128"/>
              <a:ea typeface="ＭＳ Ｐゴシック" panose="020B0600070205080204" charset="-128"/>
            </a:rPr>
            <a:t>10〕</a:t>
          </a:r>
        </a:p>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特色づくりを積極的に推進する学校を集中的に支援</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r>
            <a:rPr lang="ja-JP" altLang="en-US" sz="900" b="0" i="0" u="none" strike="noStrike" baseline="0">
              <a:solidFill>
                <a:srgbClr val="000000"/>
              </a:solidFill>
              <a:latin typeface="ＭＳ Ｐゴシック" panose="020B0600070205080204" charset="-128"/>
              <a:ea typeface="ＭＳ Ｐゴシック" panose="020B0600070205080204" charset="-128"/>
            </a:rPr>
            <a:t>１０校程度</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p>
      </xdr:txBody>
    </xdr:sp>
    <xdr:clientData/>
  </xdr:twoCellAnchor>
  <xdr:twoCellAnchor>
    <xdr:from>
      <xdr:col>1</xdr:col>
      <xdr:colOff>0</xdr:colOff>
      <xdr:row>220</xdr:row>
      <xdr:rowOff>218516</xdr:rowOff>
    </xdr:from>
    <xdr:to>
      <xdr:col>1</xdr:col>
      <xdr:colOff>0</xdr:colOff>
      <xdr:row>220</xdr:row>
      <xdr:rowOff>218516</xdr:rowOff>
    </xdr:to>
    <xdr:sp macro="" textlink="">
      <xdr:nvSpPr>
        <xdr:cNvPr id="69" name="AutoShape 259">
          <a:extLst>
            <a:ext uri="{FF2B5EF4-FFF2-40B4-BE49-F238E27FC236}">
              <a16:creationId xmlns:a16="http://schemas.microsoft.com/office/drawing/2014/main" id="{00000000-0008-0000-0500-000045000000}"/>
            </a:ext>
          </a:extLst>
        </xdr:cNvPr>
        <xdr:cNvSpPr>
          <a:spLocks noChangeArrowheads="1"/>
        </xdr:cNvSpPr>
      </xdr:nvSpPr>
      <xdr:spPr>
        <a:xfrm>
          <a:off x="2066925" y="53329840"/>
          <a:ext cx="0" cy="0"/>
        </a:xfrm>
        <a:prstGeom prst="wedgeRectCallout">
          <a:avLst>
            <a:gd name="adj1" fmla="val 20296"/>
            <a:gd name="adj2" fmla="val -83333"/>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専門学科・各学科の専門性を活かした設備導入</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r>
            <a:rPr lang="ja-JP" altLang="en-US" sz="900" b="0" i="0" u="none" strike="noStrike" baseline="0">
              <a:solidFill>
                <a:srgbClr val="000000"/>
              </a:solidFill>
              <a:latin typeface="ＭＳ Ｐゴシック" panose="020B0600070205080204" charset="-128"/>
              <a:ea typeface="ＭＳ Ｐゴシック" panose="020B0600070205080204" charset="-128"/>
            </a:rPr>
            <a:t>芸能文化科</a:t>
          </a:r>
          <a:r>
            <a:rPr lang="en-US" altLang="ja-JP" sz="900" b="0" i="0" u="none" strike="noStrike" baseline="0">
              <a:solidFill>
                <a:srgbClr val="000000"/>
              </a:solidFill>
              <a:latin typeface="ＭＳ Ｐゴシック" panose="020B0600070205080204" charset="-128"/>
              <a:ea typeface="ＭＳ Ｐゴシック" panose="020B0600070205080204" charset="-128"/>
            </a:rPr>
            <a:t>1</a:t>
          </a:r>
          <a:r>
            <a:rPr lang="ja-JP" altLang="en-US" sz="900" b="0" i="0" u="none" strike="noStrike" baseline="0">
              <a:solidFill>
                <a:srgbClr val="000000"/>
              </a:solidFill>
              <a:latin typeface="ＭＳ Ｐゴシック" panose="020B0600070205080204" charset="-128"/>
              <a:ea typeface="ＭＳ Ｐゴシック" panose="020B0600070205080204" charset="-128"/>
            </a:rPr>
            <a:t>校、音楽</a:t>
          </a:r>
          <a:r>
            <a:rPr lang="en-US" altLang="ja-JP" sz="900" b="0" i="0" u="none" strike="noStrike" baseline="0">
              <a:solidFill>
                <a:srgbClr val="000000"/>
              </a:solidFill>
              <a:latin typeface="ＭＳ Ｐゴシック" panose="020B0600070205080204" charset="-128"/>
              <a:ea typeface="ＭＳ Ｐゴシック" panose="020B0600070205080204" charset="-128"/>
            </a:rPr>
            <a:t>1</a:t>
          </a:r>
          <a:r>
            <a:rPr lang="ja-JP" altLang="en-US" sz="900" b="0" i="0" u="none" strike="noStrike" baseline="0">
              <a:solidFill>
                <a:srgbClr val="000000"/>
              </a:solidFill>
              <a:latin typeface="ＭＳ Ｐゴシック" panose="020B0600070205080204" charset="-128"/>
              <a:ea typeface="ＭＳ Ｐゴシック" panose="020B0600070205080204" charset="-128"/>
            </a:rPr>
            <a:t>、総合学科</a:t>
          </a:r>
          <a:r>
            <a:rPr lang="en-US" altLang="ja-JP" sz="900" b="0" i="0" u="none" strike="noStrike" baseline="0">
              <a:solidFill>
                <a:srgbClr val="000000"/>
              </a:solidFill>
              <a:latin typeface="ＭＳ Ｐゴシック" panose="020B0600070205080204" charset="-128"/>
              <a:ea typeface="ＭＳ Ｐゴシック" panose="020B0600070205080204" charset="-128"/>
            </a:rPr>
            <a:t>10〕</a:t>
          </a:r>
        </a:p>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特色づくりを積極的に推進する学校を集中的に支援</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r>
            <a:rPr lang="ja-JP" altLang="en-US" sz="900" b="0" i="0" u="none" strike="noStrike" baseline="0">
              <a:solidFill>
                <a:srgbClr val="000000"/>
              </a:solidFill>
              <a:latin typeface="ＭＳ Ｐゴシック" panose="020B0600070205080204" charset="-128"/>
              <a:ea typeface="ＭＳ Ｐゴシック" panose="020B0600070205080204" charset="-128"/>
            </a:rPr>
            <a:t>１０校程度</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p>
      </xdr:txBody>
    </xdr:sp>
    <xdr:clientData/>
  </xdr:twoCellAnchor>
  <xdr:twoCellAnchor>
    <xdr:from>
      <xdr:col>4</xdr:col>
      <xdr:colOff>3765177</xdr:colOff>
      <xdr:row>0</xdr:row>
      <xdr:rowOff>89648</xdr:rowOff>
    </xdr:from>
    <xdr:to>
      <xdr:col>4</xdr:col>
      <xdr:colOff>5248835</xdr:colOff>
      <xdr:row>1</xdr:row>
      <xdr:rowOff>302559</xdr:rowOff>
    </xdr:to>
    <xdr:sp macro="" textlink="">
      <xdr:nvSpPr>
        <xdr:cNvPr id="70" name="テキスト ボックス 69">
          <a:extLst>
            <a:ext uri="{FF2B5EF4-FFF2-40B4-BE49-F238E27FC236}">
              <a16:creationId xmlns:a16="http://schemas.microsoft.com/office/drawing/2014/main" id="{00000000-0008-0000-0500-000046000000}"/>
            </a:ext>
          </a:extLst>
        </xdr:cNvPr>
        <xdr:cNvSpPr txBox="1"/>
      </xdr:nvSpPr>
      <xdr:spPr>
        <a:xfrm>
          <a:off x="7251065" y="89535"/>
          <a:ext cx="1483360" cy="5746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ctr"/>
        <a:lstStyle/>
        <a:p>
          <a:pPr algn="ctr"/>
          <a:r>
            <a:rPr kumimoji="1" lang="ja-JP" altLang="en-US" sz="1600" b="0">
              <a:latin typeface="ＭＳ ゴシック" panose="020B0609070205080204" pitchFamily="1" charset="-128"/>
              <a:ea typeface="ＭＳ ゴシック" panose="020B0609070205080204" pitchFamily="1" charset="-128"/>
            </a:rPr>
            <a:t>資料１－２</a:t>
          </a:r>
        </a:p>
      </xdr:txBody>
    </xdr:sp>
    <xdr:clientData/>
  </xdr:twoCellAnchor>
  <xdr:twoCellAnchor>
    <xdr:from>
      <xdr:col>1</xdr:col>
      <xdr:colOff>0</xdr:colOff>
      <xdr:row>220</xdr:row>
      <xdr:rowOff>218516</xdr:rowOff>
    </xdr:from>
    <xdr:to>
      <xdr:col>1</xdr:col>
      <xdr:colOff>0</xdr:colOff>
      <xdr:row>220</xdr:row>
      <xdr:rowOff>218516</xdr:rowOff>
    </xdr:to>
    <xdr:sp macro="" textlink="">
      <xdr:nvSpPr>
        <xdr:cNvPr id="71" name="AutoShape 259">
          <a:extLst>
            <a:ext uri="{FF2B5EF4-FFF2-40B4-BE49-F238E27FC236}">
              <a16:creationId xmlns:a16="http://schemas.microsoft.com/office/drawing/2014/main" id="{00000000-0008-0000-0500-000047000000}"/>
            </a:ext>
          </a:extLst>
        </xdr:cNvPr>
        <xdr:cNvSpPr>
          <a:spLocks noChangeArrowheads="1"/>
        </xdr:cNvSpPr>
      </xdr:nvSpPr>
      <xdr:spPr>
        <a:xfrm>
          <a:off x="2066925" y="53329840"/>
          <a:ext cx="0" cy="0"/>
        </a:xfrm>
        <a:prstGeom prst="wedgeRectCallout">
          <a:avLst>
            <a:gd name="adj1" fmla="val 20296"/>
            <a:gd name="adj2" fmla="val -83333"/>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専門学科・各学科の専門性を活かした設備導入</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r>
            <a:rPr lang="ja-JP" altLang="en-US" sz="900" b="0" i="0" u="none" strike="noStrike" baseline="0">
              <a:solidFill>
                <a:srgbClr val="000000"/>
              </a:solidFill>
              <a:latin typeface="ＭＳ Ｐゴシック" panose="020B0600070205080204" charset="-128"/>
              <a:ea typeface="ＭＳ Ｐゴシック" panose="020B0600070205080204" charset="-128"/>
            </a:rPr>
            <a:t>芸能文化科</a:t>
          </a:r>
          <a:r>
            <a:rPr lang="en-US" altLang="ja-JP" sz="900" b="0" i="0" u="none" strike="noStrike" baseline="0">
              <a:solidFill>
                <a:srgbClr val="000000"/>
              </a:solidFill>
              <a:latin typeface="ＭＳ Ｐゴシック" panose="020B0600070205080204" charset="-128"/>
              <a:ea typeface="ＭＳ Ｐゴシック" panose="020B0600070205080204" charset="-128"/>
            </a:rPr>
            <a:t>1</a:t>
          </a:r>
          <a:r>
            <a:rPr lang="ja-JP" altLang="en-US" sz="900" b="0" i="0" u="none" strike="noStrike" baseline="0">
              <a:solidFill>
                <a:srgbClr val="000000"/>
              </a:solidFill>
              <a:latin typeface="ＭＳ Ｐゴシック" panose="020B0600070205080204" charset="-128"/>
              <a:ea typeface="ＭＳ Ｐゴシック" panose="020B0600070205080204" charset="-128"/>
            </a:rPr>
            <a:t>校、音楽</a:t>
          </a:r>
          <a:r>
            <a:rPr lang="en-US" altLang="ja-JP" sz="900" b="0" i="0" u="none" strike="noStrike" baseline="0">
              <a:solidFill>
                <a:srgbClr val="000000"/>
              </a:solidFill>
              <a:latin typeface="ＭＳ Ｐゴシック" panose="020B0600070205080204" charset="-128"/>
              <a:ea typeface="ＭＳ Ｐゴシック" panose="020B0600070205080204" charset="-128"/>
            </a:rPr>
            <a:t>1</a:t>
          </a:r>
          <a:r>
            <a:rPr lang="ja-JP" altLang="en-US" sz="900" b="0" i="0" u="none" strike="noStrike" baseline="0">
              <a:solidFill>
                <a:srgbClr val="000000"/>
              </a:solidFill>
              <a:latin typeface="ＭＳ Ｐゴシック" panose="020B0600070205080204" charset="-128"/>
              <a:ea typeface="ＭＳ Ｐゴシック" panose="020B0600070205080204" charset="-128"/>
            </a:rPr>
            <a:t>、総合学科</a:t>
          </a:r>
          <a:r>
            <a:rPr lang="en-US" altLang="ja-JP" sz="900" b="0" i="0" u="none" strike="noStrike" baseline="0">
              <a:solidFill>
                <a:srgbClr val="000000"/>
              </a:solidFill>
              <a:latin typeface="ＭＳ Ｐゴシック" panose="020B0600070205080204" charset="-128"/>
              <a:ea typeface="ＭＳ Ｐゴシック" panose="020B0600070205080204" charset="-128"/>
            </a:rPr>
            <a:t>10〕</a:t>
          </a:r>
        </a:p>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特色づくりを積極的に推進する学校を集中的に支援</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r>
            <a:rPr lang="ja-JP" altLang="en-US" sz="900" b="0" i="0" u="none" strike="noStrike" baseline="0">
              <a:solidFill>
                <a:srgbClr val="000000"/>
              </a:solidFill>
              <a:latin typeface="ＭＳ Ｐゴシック" panose="020B0600070205080204" charset="-128"/>
              <a:ea typeface="ＭＳ Ｐゴシック" panose="020B0600070205080204" charset="-128"/>
            </a:rPr>
            <a:t>１０校程度</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p>
      </xdr:txBody>
    </xdr:sp>
    <xdr:clientData/>
  </xdr:twoCellAnchor>
  <xdr:twoCellAnchor>
    <xdr:from>
      <xdr:col>4</xdr:col>
      <xdr:colOff>3765177</xdr:colOff>
      <xdr:row>0</xdr:row>
      <xdr:rowOff>89648</xdr:rowOff>
    </xdr:from>
    <xdr:to>
      <xdr:col>4</xdr:col>
      <xdr:colOff>5248835</xdr:colOff>
      <xdr:row>1</xdr:row>
      <xdr:rowOff>302559</xdr:rowOff>
    </xdr:to>
    <xdr:sp macro="" textlink="">
      <xdr:nvSpPr>
        <xdr:cNvPr id="72" name="テキスト ボックス 71">
          <a:extLst>
            <a:ext uri="{FF2B5EF4-FFF2-40B4-BE49-F238E27FC236}">
              <a16:creationId xmlns:a16="http://schemas.microsoft.com/office/drawing/2014/main" id="{00000000-0008-0000-0500-000048000000}"/>
            </a:ext>
          </a:extLst>
        </xdr:cNvPr>
        <xdr:cNvSpPr txBox="1"/>
      </xdr:nvSpPr>
      <xdr:spPr>
        <a:xfrm>
          <a:off x="7251065" y="89535"/>
          <a:ext cx="1483360" cy="5746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ctr"/>
        <a:lstStyle/>
        <a:p>
          <a:pPr algn="ctr"/>
          <a:r>
            <a:rPr kumimoji="1" lang="ja-JP" altLang="en-US" sz="1600" b="0">
              <a:latin typeface="ＭＳ ゴシック" panose="020B0609070205080204" pitchFamily="1" charset="-128"/>
              <a:ea typeface="ＭＳ ゴシック" panose="020B0609070205080204" pitchFamily="1" charset="-128"/>
            </a:rPr>
            <a:t>資料１－２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00" mc:Ignorable="a14" a14:legacySpreadsheetColorIndex="13"/>
        </a:solidFill>
        <a:ln w="9525" cap="flat" cmpd="sng" algn="ctr">
          <a:solidFill>
            <a:srgbClr val="000000"/>
          </a:solidFill>
          <a:prstDash val="solid"/>
          <a:round/>
          <a:headEnd type="none" w="med" len="med"/>
          <a:tailEnd type="none" w="med" len="med"/>
        </a:ln>
      </a:spPr>
      <a:bodyPr vertOverflow="clip" wrap="square" lIns="27432" tIns="18288" rIns="0" bIns="0"/>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00" mc:Ignorable="a14" a14:legacySpreadsheetColorIndex="13"/>
        </a:solidFill>
        <a:ln w="9525" cap="flat" cmpd="sng" algn="ctr">
          <a:solidFill>
            <a:srgbClr val="000000"/>
          </a:solidFill>
          <a:prstDash val="solid"/>
          <a:round/>
          <a:headEnd type="none" w="med" len="med"/>
          <a:tailEnd type="none" w="med" len="med"/>
        </a:ln>
      </a:spPr>
      <a:bodyPr vertOverflow="clip" wrap="square" lIns="27432" tIns="18288" rIns="0" bIns="0"/>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sheetPr>
  <dimension ref="B1:N50"/>
  <sheetViews>
    <sheetView showGridLines="0" tabSelected="1" view="pageBreakPreview" zoomScaleNormal="100" zoomScaleSheetLayoutView="100" workbookViewId="0">
      <selection activeCell="F8" sqref="F8"/>
    </sheetView>
  </sheetViews>
  <sheetFormatPr defaultColWidth="9" defaultRowHeight="18" customHeight="1" x14ac:dyDescent="0.2"/>
  <cols>
    <col min="1" max="1" width="9" style="768"/>
    <col min="2" max="2" width="27.109375" style="768" customWidth="1"/>
    <col min="3" max="3" width="1.88671875" style="768" customWidth="1"/>
    <col min="4" max="4" width="17" style="769" customWidth="1"/>
    <col min="5" max="5" width="1.33203125" style="768" customWidth="1"/>
    <col min="6" max="6" width="69.33203125" style="768" customWidth="1"/>
    <col min="7" max="7" width="4.6640625" style="768" customWidth="1"/>
    <col min="8" max="8" width="8" style="768" customWidth="1"/>
    <col min="9" max="9" width="18.33203125" style="768" customWidth="1"/>
    <col min="10" max="10" width="19.44140625" style="768" bestFit="1" customWidth="1"/>
    <col min="11" max="12" width="14.77734375" style="768" customWidth="1"/>
    <col min="13" max="15" width="17.109375" style="768" customWidth="1"/>
    <col min="16" max="16384" width="9" style="768"/>
  </cols>
  <sheetData>
    <row r="1" spans="2:9" s="432" customFormat="1" ht="18" customHeight="1" x14ac:dyDescent="0.2">
      <c r="B1" s="428"/>
      <c r="C1" s="428"/>
      <c r="D1" s="448"/>
      <c r="E1" s="428"/>
      <c r="F1" s="428"/>
    </row>
    <row r="2" spans="2:9" s="432" customFormat="1" ht="18" customHeight="1" x14ac:dyDescent="0.2">
      <c r="B2" s="838" t="s">
        <v>947</v>
      </c>
      <c r="C2" s="838"/>
      <c r="D2" s="838"/>
      <c r="E2" s="838"/>
      <c r="F2" s="838"/>
    </row>
    <row r="3" spans="2:9" s="432" customFormat="1" ht="18" customHeight="1" x14ac:dyDescent="0.2">
      <c r="B3" s="425"/>
      <c r="C3" s="425"/>
      <c r="D3" s="742"/>
      <c r="E3" s="425"/>
      <c r="F3" s="743"/>
    </row>
    <row r="4" spans="2:9" s="432" customFormat="1" ht="18" customHeight="1" x14ac:dyDescent="0.2">
      <c r="B4" s="425"/>
      <c r="C4" s="425"/>
      <c r="D4" s="742"/>
      <c r="E4" s="425"/>
      <c r="F4" s="743"/>
    </row>
    <row r="5" spans="2:9" s="432" customFormat="1" ht="18" customHeight="1" x14ac:dyDescent="0.2">
      <c r="B5" s="425"/>
      <c r="C5" s="425"/>
      <c r="D5" s="742"/>
      <c r="E5" s="425"/>
      <c r="F5" s="743"/>
    </row>
    <row r="6" spans="2:9" s="432" customFormat="1" ht="18" customHeight="1" x14ac:dyDescent="0.2">
      <c r="B6" s="425"/>
      <c r="C6" s="425"/>
      <c r="D6" s="742"/>
      <c r="E6" s="425"/>
      <c r="F6" s="743"/>
    </row>
    <row r="7" spans="2:9" s="432" customFormat="1" ht="18" customHeight="1" x14ac:dyDescent="0.2">
      <c r="B7" s="425"/>
      <c r="C7" s="425"/>
      <c r="D7" s="742"/>
      <c r="E7" s="425"/>
      <c r="F7" s="743"/>
    </row>
    <row r="8" spans="2:9" s="432" customFormat="1" ht="18" customHeight="1" x14ac:dyDescent="0.2">
      <c r="B8" s="425"/>
      <c r="C8" s="425"/>
      <c r="D8" s="742"/>
      <c r="E8" s="425"/>
      <c r="F8" s="743"/>
    </row>
    <row r="9" spans="2:9" s="432" customFormat="1" ht="18" customHeight="1" x14ac:dyDescent="0.2">
      <c r="B9" s="839"/>
      <c r="C9" s="839"/>
      <c r="D9" s="839"/>
      <c r="E9" s="839"/>
      <c r="F9" s="839"/>
    </row>
    <row r="10" spans="2:9" s="432" customFormat="1" ht="18" customHeight="1" x14ac:dyDescent="0.2">
      <c r="B10" s="744"/>
      <c r="C10" s="744"/>
      <c r="D10" s="744"/>
      <c r="E10" s="744"/>
      <c r="F10" s="744"/>
    </row>
    <row r="11" spans="2:9" s="432" customFormat="1" ht="18" customHeight="1" x14ac:dyDescent="0.2">
      <c r="B11" s="840" t="s">
        <v>683</v>
      </c>
      <c r="C11" s="844" t="s">
        <v>948</v>
      </c>
      <c r="D11" s="845"/>
      <c r="E11" s="846"/>
      <c r="F11" s="745" t="s">
        <v>954</v>
      </c>
      <c r="I11" s="827"/>
    </row>
    <row r="12" spans="2:9" s="432" customFormat="1" ht="18" customHeight="1" x14ac:dyDescent="0.2">
      <c r="B12" s="841"/>
      <c r="C12" s="844" t="s">
        <v>949</v>
      </c>
      <c r="D12" s="845"/>
      <c r="E12" s="846"/>
      <c r="F12" s="745" t="s">
        <v>956</v>
      </c>
      <c r="I12" s="827"/>
    </row>
    <row r="13" spans="2:9" s="432" customFormat="1" ht="18" customHeight="1" x14ac:dyDescent="0.2">
      <c r="B13" s="842"/>
      <c r="C13" s="844" t="s">
        <v>844</v>
      </c>
      <c r="D13" s="845"/>
      <c r="E13" s="846"/>
      <c r="F13" s="745" t="s">
        <v>955</v>
      </c>
      <c r="I13" s="828"/>
    </row>
    <row r="14" spans="2:9" s="432" customFormat="1" ht="18" customHeight="1" x14ac:dyDescent="0.2">
      <c r="B14" s="843"/>
      <c r="C14" s="844" t="s">
        <v>845</v>
      </c>
      <c r="D14" s="845"/>
      <c r="E14" s="846"/>
      <c r="F14" s="745" t="s">
        <v>957</v>
      </c>
      <c r="I14" s="827"/>
    </row>
    <row r="15" spans="2:9" s="432" customFormat="1" ht="18" customHeight="1" x14ac:dyDescent="0.2">
      <c r="B15" s="746" t="s">
        <v>950</v>
      </c>
      <c r="C15" s="747"/>
      <c r="D15" s="747"/>
      <c r="E15" s="747"/>
      <c r="F15" s="748"/>
    </row>
    <row r="16" spans="2:9" s="432" customFormat="1" ht="18" customHeight="1" x14ac:dyDescent="0.2">
      <c r="B16" s="749"/>
      <c r="C16" s="750"/>
      <c r="D16" s="750"/>
      <c r="E16" s="750"/>
      <c r="F16" s="751"/>
    </row>
    <row r="17" spans="2:14" s="432" customFormat="1" ht="18" customHeight="1" x14ac:dyDescent="0.2">
      <c r="B17" s="829" t="s">
        <v>953</v>
      </c>
      <c r="C17" s="829"/>
      <c r="D17" s="829"/>
      <c r="E17" s="829"/>
      <c r="F17" s="829"/>
    </row>
    <row r="18" spans="2:14" s="432" customFormat="1" ht="18" customHeight="1" x14ac:dyDescent="0.2">
      <c r="B18" s="752"/>
      <c r="C18" s="752"/>
      <c r="D18" s="752"/>
      <c r="E18" s="752"/>
      <c r="F18" s="752"/>
    </row>
    <row r="19" spans="2:14" s="432" customFormat="1" ht="18" customHeight="1" x14ac:dyDescent="0.25">
      <c r="B19" s="830" t="s">
        <v>684</v>
      </c>
      <c r="C19" s="830"/>
      <c r="D19" s="830"/>
      <c r="E19" s="830"/>
      <c r="F19" s="830"/>
    </row>
    <row r="20" spans="2:14" s="432" customFormat="1" ht="18" customHeight="1" x14ac:dyDescent="0.25">
      <c r="B20" s="741"/>
      <c r="C20" s="741"/>
      <c r="D20" s="741"/>
      <c r="E20" s="741"/>
      <c r="F20" s="741"/>
    </row>
    <row r="21" spans="2:14" s="432" customFormat="1" ht="18" customHeight="1" x14ac:dyDescent="0.2">
      <c r="B21" s="427" t="s">
        <v>846</v>
      </c>
      <c r="C21" s="753"/>
      <c r="D21" s="753"/>
      <c r="E21" s="754"/>
      <c r="F21" s="755"/>
    </row>
    <row r="22" spans="2:14" s="432" customFormat="1" ht="18" customHeight="1" x14ac:dyDescent="0.2">
      <c r="B22" s="427" t="s">
        <v>847</v>
      </c>
      <c r="C22" s="753"/>
      <c r="D22" s="753"/>
      <c r="E22" s="754"/>
      <c r="F22" s="755"/>
    </row>
    <row r="23" spans="2:14" s="432" customFormat="1" ht="18" customHeight="1" x14ac:dyDescent="0.2">
      <c r="B23" s="427" t="s">
        <v>848</v>
      </c>
      <c r="C23" s="754"/>
      <c r="D23" s="756"/>
      <c r="E23" s="754"/>
      <c r="F23" s="757"/>
    </row>
    <row r="24" spans="2:14" s="432" customFormat="1" ht="18" customHeight="1" x14ac:dyDescent="0.2">
      <c r="B24" s="740" t="s">
        <v>849</v>
      </c>
      <c r="C24" s="831" t="s">
        <v>685</v>
      </c>
      <c r="D24" s="832"/>
      <c r="E24" s="833"/>
      <c r="F24" s="758" t="s">
        <v>850</v>
      </c>
    </row>
    <row r="25" spans="2:14" s="759" customFormat="1" ht="18" customHeight="1" x14ac:dyDescent="0.2">
      <c r="B25" s="440"/>
      <c r="C25" s="441"/>
      <c r="D25" s="442"/>
      <c r="E25" s="443"/>
      <c r="F25" s="440"/>
      <c r="G25" s="441"/>
      <c r="H25" s="443"/>
      <c r="I25" s="442"/>
      <c r="J25" s="443"/>
      <c r="K25" s="443"/>
      <c r="L25" s="426"/>
      <c r="M25" s="426"/>
      <c r="N25" s="426"/>
    </row>
    <row r="26" spans="2:14" s="759" customFormat="1" ht="18" customHeight="1" x14ac:dyDescent="0.2">
      <c r="B26" s="440"/>
      <c r="C26" s="441"/>
      <c r="D26" s="442"/>
      <c r="E26" s="443"/>
      <c r="F26" s="440"/>
      <c r="G26" s="441"/>
      <c r="H26" s="443"/>
      <c r="I26" s="442"/>
      <c r="J26" s="443"/>
      <c r="K26" s="443"/>
      <c r="L26" s="426"/>
      <c r="M26" s="426"/>
      <c r="N26" s="426"/>
    </row>
    <row r="27" spans="2:14" s="761" customFormat="1" ht="18" customHeight="1" x14ac:dyDescent="0.2">
      <c r="B27" s="834" t="s">
        <v>958</v>
      </c>
      <c r="C27" s="441"/>
      <c r="D27" s="1" t="s">
        <v>951</v>
      </c>
      <c r="E27" s="452"/>
      <c r="F27" s="836" t="s">
        <v>952</v>
      </c>
      <c r="G27" s="441"/>
      <c r="H27" s="443"/>
      <c r="I27" s="451"/>
      <c r="J27" s="452"/>
      <c r="K27" s="760"/>
      <c r="L27" s="433"/>
      <c r="M27" s="433"/>
      <c r="N27" s="433"/>
    </row>
    <row r="28" spans="2:14" s="761" customFormat="1" ht="18" customHeight="1" x14ac:dyDescent="0.2">
      <c r="B28" s="835"/>
      <c r="C28" s="441"/>
      <c r="D28" s="762">
        <v>0</v>
      </c>
      <c r="E28" s="452"/>
      <c r="F28" s="836"/>
      <c r="G28" s="441"/>
      <c r="H28" s="443"/>
      <c r="I28" s="451"/>
      <c r="J28" s="452"/>
      <c r="K28" s="760"/>
      <c r="L28" s="433"/>
      <c r="M28" s="433"/>
      <c r="N28" s="433"/>
    </row>
    <row r="29" spans="2:14" s="761" customFormat="1" ht="18" customHeight="1" x14ac:dyDescent="0.2">
      <c r="B29" s="835"/>
      <c r="C29" s="441"/>
      <c r="D29" s="1" t="s">
        <v>951</v>
      </c>
      <c r="E29" s="452"/>
      <c r="F29" s="836"/>
      <c r="G29" s="441"/>
      <c r="H29" s="443"/>
      <c r="I29" s="451"/>
      <c r="J29" s="452"/>
      <c r="K29" s="760"/>
      <c r="L29" s="433"/>
      <c r="M29" s="433"/>
      <c r="N29" s="433"/>
    </row>
    <row r="30" spans="2:14" s="761" customFormat="1" ht="18" customHeight="1" x14ac:dyDescent="0.2">
      <c r="B30" s="537"/>
      <c r="C30" s="441"/>
      <c r="D30" s="448"/>
      <c r="E30" s="452"/>
      <c r="F30" s="836"/>
      <c r="G30" s="441"/>
      <c r="H30" s="443"/>
      <c r="I30" s="451"/>
      <c r="J30" s="452"/>
      <c r="K30" s="760"/>
      <c r="L30" s="433"/>
      <c r="M30" s="433"/>
      <c r="N30" s="433"/>
    </row>
    <row r="31" spans="2:14" s="761" customFormat="1" ht="18" customHeight="1" x14ac:dyDescent="0.2">
      <c r="B31" s="537"/>
      <c r="C31" s="441"/>
      <c r="D31" s="448"/>
      <c r="E31" s="452"/>
      <c r="F31" s="836"/>
      <c r="G31" s="441"/>
      <c r="H31" s="443"/>
      <c r="I31" s="451"/>
      <c r="J31" s="452"/>
      <c r="K31" s="760"/>
      <c r="L31" s="433"/>
      <c r="M31" s="433"/>
      <c r="N31" s="433"/>
    </row>
    <row r="32" spans="2:14" s="761" customFormat="1" ht="18" customHeight="1" x14ac:dyDescent="0.2">
      <c r="B32" s="537"/>
      <c r="C32" s="441"/>
      <c r="D32" s="448"/>
      <c r="E32" s="452"/>
      <c r="F32" s="837"/>
      <c r="G32" s="441"/>
      <c r="H32" s="443"/>
      <c r="I32" s="451"/>
      <c r="J32" s="452"/>
      <c r="K32" s="760"/>
      <c r="L32" s="433"/>
      <c r="M32" s="433"/>
      <c r="N32" s="433"/>
    </row>
    <row r="33" spans="2:14" s="761" customFormat="1" ht="18" customHeight="1" x14ac:dyDescent="0.2">
      <c r="B33" s="537"/>
      <c r="C33" s="441"/>
      <c r="D33" s="448"/>
      <c r="E33" s="452"/>
      <c r="F33" s="739"/>
      <c r="G33" s="441"/>
      <c r="H33" s="443"/>
      <c r="I33" s="451"/>
      <c r="J33" s="452"/>
      <c r="K33" s="760"/>
      <c r="L33" s="433"/>
      <c r="M33" s="433"/>
      <c r="N33" s="433"/>
    </row>
    <row r="34" spans="2:14" s="761" customFormat="1" ht="18" customHeight="1" x14ac:dyDescent="0.2">
      <c r="B34" s="537"/>
      <c r="C34" s="441"/>
      <c r="D34" s="448"/>
      <c r="E34" s="452"/>
      <c r="F34" s="739"/>
      <c r="G34" s="441"/>
      <c r="H34" s="443"/>
      <c r="I34" s="451"/>
      <c r="J34" s="452"/>
      <c r="K34" s="760"/>
      <c r="L34" s="433"/>
      <c r="M34" s="433"/>
      <c r="N34" s="433"/>
    </row>
    <row r="35" spans="2:14" s="761" customFormat="1" ht="18" customHeight="1" x14ac:dyDescent="0.2">
      <c r="B35" s="537"/>
      <c r="C35" s="441"/>
      <c r="D35" s="448"/>
      <c r="E35" s="452"/>
      <c r="F35" s="739"/>
      <c r="G35" s="441"/>
      <c r="H35" s="443"/>
      <c r="I35" s="451"/>
      <c r="J35" s="452"/>
      <c r="K35" s="760"/>
      <c r="L35" s="433"/>
      <c r="M35" s="433"/>
      <c r="N35" s="433"/>
    </row>
    <row r="36" spans="2:14" s="761" customFormat="1" ht="18" customHeight="1" x14ac:dyDescent="0.2">
      <c r="B36" s="537"/>
      <c r="C36" s="441"/>
      <c r="D36" s="448"/>
      <c r="E36" s="452"/>
      <c r="F36" s="739"/>
      <c r="G36" s="441"/>
      <c r="H36" s="443"/>
      <c r="I36" s="451"/>
      <c r="J36" s="452"/>
      <c r="K36" s="760"/>
      <c r="L36" s="433"/>
      <c r="M36" s="433"/>
      <c r="N36" s="433"/>
    </row>
    <row r="37" spans="2:14" s="761" customFormat="1" ht="18" customHeight="1" x14ac:dyDescent="0.2">
      <c r="B37" s="537"/>
      <c r="C37" s="441"/>
      <c r="D37" s="448"/>
      <c r="E37" s="452"/>
      <c r="F37" s="739"/>
      <c r="G37" s="441"/>
      <c r="H37" s="443"/>
      <c r="I37" s="451"/>
      <c r="J37" s="452"/>
      <c r="K37" s="760"/>
      <c r="L37" s="433"/>
      <c r="M37" s="433"/>
      <c r="N37" s="433"/>
    </row>
    <row r="38" spans="2:14" s="761" customFormat="1" ht="18" customHeight="1" x14ac:dyDescent="0.2">
      <c r="B38" s="468"/>
      <c r="C38" s="468"/>
      <c r="D38" s="570"/>
      <c r="E38" s="469"/>
      <c r="F38" s="676"/>
      <c r="G38" s="441"/>
      <c r="H38" s="443"/>
      <c r="I38" s="451"/>
      <c r="J38" s="452"/>
      <c r="K38" s="763"/>
      <c r="L38" s="433"/>
      <c r="M38" s="433"/>
      <c r="N38" s="433"/>
    </row>
    <row r="39" spans="2:14" ht="18" customHeight="1" x14ac:dyDescent="0.2">
      <c r="B39" s="764"/>
      <c r="C39" s="765"/>
      <c r="D39" s="766"/>
      <c r="E39" s="765"/>
      <c r="F39" s="767"/>
    </row>
    <row r="40" spans="2:14" ht="18" customHeight="1" x14ac:dyDescent="0.2">
      <c r="B40" s="764"/>
      <c r="C40" s="765"/>
      <c r="D40" s="766"/>
      <c r="E40" s="765"/>
      <c r="F40" s="767"/>
    </row>
    <row r="41" spans="2:14" ht="18" customHeight="1" x14ac:dyDescent="0.2">
      <c r="B41" s="764"/>
      <c r="C41" s="765"/>
      <c r="D41" s="766"/>
      <c r="E41" s="765"/>
      <c r="F41" s="767"/>
    </row>
    <row r="42" spans="2:14" ht="18" customHeight="1" x14ac:dyDescent="0.2">
      <c r="B42" s="764"/>
      <c r="C42" s="765"/>
      <c r="D42" s="766"/>
      <c r="E42" s="765"/>
      <c r="F42" s="767"/>
    </row>
    <row r="43" spans="2:14" ht="18" customHeight="1" x14ac:dyDescent="0.2">
      <c r="B43" s="764"/>
      <c r="C43" s="765"/>
      <c r="D43" s="766"/>
      <c r="E43" s="765"/>
      <c r="F43" s="767"/>
    </row>
    <row r="44" spans="2:14" ht="18" customHeight="1" x14ac:dyDescent="0.2">
      <c r="B44" s="764"/>
      <c r="C44" s="765"/>
      <c r="D44" s="766"/>
      <c r="E44" s="765"/>
      <c r="F44" s="767"/>
    </row>
    <row r="45" spans="2:14" ht="18" customHeight="1" x14ac:dyDescent="0.2">
      <c r="B45" s="764"/>
      <c r="C45" s="765"/>
      <c r="D45" s="766"/>
      <c r="E45" s="765"/>
      <c r="F45" s="767"/>
    </row>
    <row r="46" spans="2:14" ht="18" customHeight="1" x14ac:dyDescent="0.2">
      <c r="B46" s="764"/>
      <c r="C46" s="765"/>
      <c r="D46" s="766"/>
      <c r="E46" s="765"/>
      <c r="F46" s="767"/>
    </row>
    <row r="47" spans="2:14" ht="18" customHeight="1" x14ac:dyDescent="0.2">
      <c r="B47" s="764"/>
      <c r="C47" s="765"/>
      <c r="D47" s="766"/>
      <c r="E47" s="765"/>
      <c r="F47" s="767"/>
    </row>
    <row r="48" spans="2:14" ht="18" customHeight="1" x14ac:dyDescent="0.2">
      <c r="B48" s="764"/>
      <c r="C48" s="765"/>
      <c r="D48" s="766"/>
      <c r="E48" s="765"/>
      <c r="F48" s="767"/>
    </row>
    <row r="49" spans="2:6" ht="18" customHeight="1" x14ac:dyDescent="0.2">
      <c r="B49" s="764"/>
      <c r="C49" s="765"/>
      <c r="D49" s="766"/>
      <c r="E49" s="765"/>
      <c r="F49" s="767"/>
    </row>
    <row r="50" spans="2:6" ht="18" customHeight="1" x14ac:dyDescent="0.2">
      <c r="B50" s="764"/>
      <c r="C50" s="765"/>
      <c r="D50" s="766"/>
      <c r="E50" s="765"/>
      <c r="F50" s="767"/>
    </row>
  </sheetData>
  <mergeCells count="12">
    <mergeCell ref="B2:F2"/>
    <mergeCell ref="B9:F9"/>
    <mergeCell ref="B11:B14"/>
    <mergeCell ref="C11:E11"/>
    <mergeCell ref="C12:E12"/>
    <mergeCell ref="C13:E13"/>
    <mergeCell ref="C14:E14"/>
    <mergeCell ref="B17:F17"/>
    <mergeCell ref="B19:F19"/>
    <mergeCell ref="C24:E24"/>
    <mergeCell ref="B27:B29"/>
    <mergeCell ref="F27:F32"/>
  </mergeCells>
  <phoneticPr fontId="28"/>
  <printOptions horizontalCentered="1"/>
  <pageMargins left="1.1023622047244095" right="0.70866141732283472" top="0.94488188976377963" bottom="0.74803149606299213" header="0.31496062992125984" footer="0.31496062992125984"/>
  <pageSetup paperSize="9" scale="68" firstPageNumber="26" fitToHeight="0" orientation="portrait" cellComments="asDisplayed" useFirstPageNumber="1" r:id="rId1"/>
  <headerFooter scaleWithDoc="0" alignWithMargins="0">
    <oddFooter>&amp;C&amp;24 1-&amp;P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rgb="FFFFFF00"/>
    <pageSetUpPr fitToPage="1"/>
  </sheetPr>
  <dimension ref="A1:AV61"/>
  <sheetViews>
    <sheetView showGridLines="0" zoomScale="40" zoomScaleNormal="40" zoomScaleSheetLayoutView="30" zoomScalePageLayoutView="50" workbookViewId="0">
      <selection activeCell="H10" sqref="H10"/>
    </sheetView>
  </sheetViews>
  <sheetFormatPr defaultColWidth="9" defaultRowHeight="28.2" outlineLevelRow="1" x14ac:dyDescent="0.2"/>
  <cols>
    <col min="1" max="1" width="14.88671875" style="770" customWidth="1"/>
    <col min="2" max="2" width="134" style="770" customWidth="1"/>
    <col min="3" max="3" width="5.44140625" style="770" customWidth="1"/>
    <col min="4" max="4" width="2.21875" style="770" customWidth="1"/>
    <col min="5" max="5" width="155.33203125" style="770" customWidth="1"/>
    <col min="6" max="6" width="15.77734375" style="770" customWidth="1"/>
    <col min="7" max="7" width="38.33203125" style="770" customWidth="1"/>
    <col min="8" max="8" width="51.77734375" style="770" customWidth="1"/>
    <col min="9" max="9" width="13.44140625" style="770" customWidth="1"/>
    <col min="10" max="11" width="12.44140625" style="770" customWidth="1"/>
    <col min="12" max="12" width="65.109375" style="771" bestFit="1" customWidth="1"/>
    <col min="13" max="48" width="9" style="771"/>
    <col min="49" max="16384" width="9" style="770"/>
  </cols>
  <sheetData>
    <row r="1" spans="1:11" ht="21" customHeight="1" x14ac:dyDescent="0.2"/>
    <row r="2" spans="1:11" ht="21" customHeight="1" x14ac:dyDescent="0.2"/>
    <row r="3" spans="1:11" ht="21" customHeight="1" x14ac:dyDescent="0.2"/>
    <row r="4" spans="1:11" ht="37.5" customHeight="1" thickBot="1" x14ac:dyDescent="0.25"/>
    <row r="5" spans="1:11" ht="55.5" customHeight="1" thickBot="1" x14ac:dyDescent="0.25">
      <c r="B5" s="772" t="s">
        <v>851</v>
      </c>
      <c r="C5" s="877" t="s">
        <v>852</v>
      </c>
      <c r="D5" s="878"/>
      <c r="E5" s="878"/>
      <c r="F5" s="773"/>
      <c r="G5" s="774" t="s">
        <v>853</v>
      </c>
      <c r="H5" s="772" t="s">
        <v>854</v>
      </c>
      <c r="I5" s="775" t="s">
        <v>752</v>
      </c>
    </row>
    <row r="6" spans="1:11" s="771" customFormat="1" ht="45.75" customHeight="1" x14ac:dyDescent="0.2">
      <c r="A6" s="770"/>
      <c r="B6" s="866" t="s">
        <v>855</v>
      </c>
      <c r="C6" s="776" t="s">
        <v>856</v>
      </c>
      <c r="D6" s="879" t="s">
        <v>857</v>
      </c>
      <c r="E6" s="880"/>
      <c r="F6" s="777"/>
      <c r="G6" s="778">
        <v>316080</v>
      </c>
      <c r="H6" s="779"/>
      <c r="I6" s="775"/>
      <c r="J6" s="770"/>
      <c r="K6" s="770"/>
    </row>
    <row r="7" spans="1:11" s="771" customFormat="1" ht="45.75" customHeight="1" x14ac:dyDescent="0.2">
      <c r="A7" s="770"/>
      <c r="B7" s="867"/>
      <c r="C7" s="780" t="s">
        <v>858</v>
      </c>
      <c r="D7" s="881" t="s">
        <v>859</v>
      </c>
      <c r="E7" s="882"/>
      <c r="F7" s="781"/>
      <c r="G7" s="782">
        <v>347039</v>
      </c>
      <c r="H7" s="783"/>
      <c r="I7" s="775"/>
      <c r="J7" s="770"/>
      <c r="K7" s="770"/>
    </row>
    <row r="8" spans="1:11" s="771" customFormat="1" ht="45.75" customHeight="1" x14ac:dyDescent="0.2">
      <c r="A8" s="770"/>
      <c r="B8" s="867"/>
      <c r="C8" s="780" t="s">
        <v>860</v>
      </c>
      <c r="D8" s="859" t="s">
        <v>861</v>
      </c>
      <c r="E8" s="883"/>
      <c r="F8" s="781"/>
      <c r="G8" s="782">
        <v>78084</v>
      </c>
      <c r="H8" s="783"/>
      <c r="I8" s="775"/>
      <c r="J8" s="770"/>
      <c r="K8" s="770"/>
    </row>
    <row r="9" spans="1:11" s="771" customFormat="1" ht="45.75" customHeight="1" x14ac:dyDescent="0.2">
      <c r="A9" s="770"/>
      <c r="B9" s="867"/>
      <c r="C9" s="780" t="s">
        <v>862</v>
      </c>
      <c r="D9" s="859" t="s">
        <v>863</v>
      </c>
      <c r="E9" s="883"/>
      <c r="F9" s="781"/>
      <c r="G9" s="782">
        <v>2902276</v>
      </c>
      <c r="H9" s="783"/>
      <c r="I9" s="775"/>
      <c r="J9" s="770"/>
      <c r="K9" s="770"/>
    </row>
    <row r="10" spans="1:11" s="771" customFormat="1" ht="45.75" customHeight="1" x14ac:dyDescent="0.2">
      <c r="A10" s="770"/>
      <c r="B10" s="867"/>
      <c r="C10" s="780" t="s">
        <v>864</v>
      </c>
      <c r="D10" s="859" t="s">
        <v>865</v>
      </c>
      <c r="E10" s="883"/>
      <c r="F10" s="781" t="s">
        <v>866</v>
      </c>
      <c r="G10" s="782">
        <v>207644</v>
      </c>
      <c r="H10" s="783" t="s">
        <v>867</v>
      </c>
      <c r="I10" s="775"/>
      <c r="J10" s="770"/>
      <c r="K10" s="770"/>
    </row>
    <row r="11" spans="1:11" s="771" customFormat="1" ht="45.75" customHeight="1" x14ac:dyDescent="0.2">
      <c r="A11" s="770"/>
      <c r="B11" s="867"/>
      <c r="C11" s="780" t="s">
        <v>868</v>
      </c>
      <c r="D11" s="859" t="s">
        <v>869</v>
      </c>
      <c r="E11" s="883"/>
      <c r="F11" s="781"/>
      <c r="G11" s="782">
        <v>26161</v>
      </c>
      <c r="H11" s="783"/>
      <c r="I11" s="775"/>
      <c r="J11" s="770"/>
      <c r="K11" s="770"/>
    </row>
    <row r="12" spans="1:11" s="771" customFormat="1" ht="45.75" customHeight="1" x14ac:dyDescent="0.2">
      <c r="A12" s="770"/>
      <c r="B12" s="867"/>
      <c r="C12" s="780" t="s">
        <v>870</v>
      </c>
      <c r="D12" s="859" t="s">
        <v>871</v>
      </c>
      <c r="E12" s="883"/>
      <c r="F12" s="781"/>
      <c r="G12" s="782">
        <v>193773</v>
      </c>
      <c r="H12" s="783"/>
      <c r="I12" s="775"/>
      <c r="J12" s="770"/>
      <c r="K12" s="770"/>
    </row>
    <row r="13" spans="1:11" s="771" customFormat="1" ht="45.75" customHeight="1" x14ac:dyDescent="0.2">
      <c r="A13" s="770"/>
      <c r="B13" s="867"/>
      <c r="C13" s="780" t="s">
        <v>872</v>
      </c>
      <c r="D13" s="859" t="s">
        <v>873</v>
      </c>
      <c r="E13" s="883"/>
      <c r="F13" s="781"/>
      <c r="G13" s="782">
        <v>47303</v>
      </c>
      <c r="H13" s="783"/>
      <c r="I13" s="775"/>
      <c r="J13" s="770"/>
      <c r="K13" s="770"/>
    </row>
    <row r="14" spans="1:11" s="771" customFormat="1" ht="45.75" customHeight="1" x14ac:dyDescent="0.2">
      <c r="A14" s="770"/>
      <c r="B14" s="867"/>
      <c r="C14" s="780" t="s">
        <v>874</v>
      </c>
      <c r="D14" s="859" t="s">
        <v>875</v>
      </c>
      <c r="E14" s="883"/>
      <c r="F14" s="781"/>
      <c r="G14" s="782">
        <v>130176</v>
      </c>
      <c r="H14" s="783"/>
      <c r="I14" s="775"/>
      <c r="J14" s="770"/>
      <c r="K14" s="770"/>
    </row>
    <row r="15" spans="1:11" s="771" customFormat="1" ht="45.75" customHeight="1" x14ac:dyDescent="0.2">
      <c r="A15" s="770"/>
      <c r="B15" s="867"/>
      <c r="C15" s="780" t="s">
        <v>876</v>
      </c>
      <c r="D15" s="859" t="s">
        <v>877</v>
      </c>
      <c r="E15" s="883"/>
      <c r="F15" s="781"/>
      <c r="G15" s="782">
        <v>37868</v>
      </c>
      <c r="H15" s="783"/>
      <c r="I15" s="775"/>
      <c r="J15" s="770"/>
      <c r="K15" s="770"/>
    </row>
    <row r="16" spans="1:11" s="771" customFormat="1" ht="45.75" customHeight="1" x14ac:dyDescent="0.2">
      <c r="A16" s="770"/>
      <c r="B16" s="867"/>
      <c r="C16" s="780" t="s">
        <v>878</v>
      </c>
      <c r="D16" s="859" t="s">
        <v>879</v>
      </c>
      <c r="E16" s="883"/>
      <c r="F16" s="781" t="s">
        <v>880</v>
      </c>
      <c r="G16" s="782">
        <v>25923</v>
      </c>
      <c r="H16" s="783" t="s">
        <v>881</v>
      </c>
      <c r="I16" s="775"/>
      <c r="J16" s="770"/>
      <c r="K16" s="770"/>
    </row>
    <row r="17" spans="1:12" s="771" customFormat="1" ht="45.75" customHeight="1" x14ac:dyDescent="0.2">
      <c r="A17" s="770"/>
      <c r="B17" s="867"/>
      <c r="C17" s="780" t="s">
        <v>882</v>
      </c>
      <c r="D17" s="859" t="s">
        <v>883</v>
      </c>
      <c r="E17" s="883"/>
      <c r="F17" s="781" t="s">
        <v>880</v>
      </c>
      <c r="G17" s="782">
        <v>99329</v>
      </c>
      <c r="H17" s="783" t="s">
        <v>884</v>
      </c>
      <c r="I17" s="775"/>
      <c r="J17" s="770"/>
      <c r="K17" s="770"/>
    </row>
    <row r="18" spans="1:12" s="771" customFormat="1" ht="45.75" customHeight="1" thickBot="1" x14ac:dyDescent="0.25">
      <c r="A18" s="770"/>
      <c r="B18" s="867"/>
      <c r="C18" s="784" t="s">
        <v>885</v>
      </c>
      <c r="D18" s="884" t="s">
        <v>886</v>
      </c>
      <c r="E18" s="885"/>
      <c r="F18" s="785" t="s">
        <v>880</v>
      </c>
      <c r="G18" s="786">
        <v>152207</v>
      </c>
      <c r="H18" s="787" t="s">
        <v>887</v>
      </c>
      <c r="I18" s="775"/>
      <c r="J18" s="770"/>
      <c r="K18" s="770"/>
    </row>
    <row r="19" spans="1:12" s="771" customFormat="1" ht="44.25" customHeight="1" x14ac:dyDescent="0.2">
      <c r="A19" s="770"/>
      <c r="B19" s="866" t="s">
        <v>888</v>
      </c>
      <c r="C19" s="776" t="s">
        <v>856</v>
      </c>
      <c r="D19" s="850" t="s">
        <v>889</v>
      </c>
      <c r="E19" s="851"/>
      <c r="F19" s="788"/>
      <c r="G19" s="789">
        <v>146672</v>
      </c>
      <c r="H19" s="779" t="s">
        <v>890</v>
      </c>
      <c r="I19" s="775"/>
      <c r="J19" s="770"/>
      <c r="K19" s="770"/>
    </row>
    <row r="20" spans="1:12" s="771" customFormat="1" ht="44.25" customHeight="1" x14ac:dyDescent="0.2">
      <c r="A20" s="770"/>
      <c r="B20" s="867"/>
      <c r="C20" s="780" t="s">
        <v>858</v>
      </c>
      <c r="D20" s="852" t="s">
        <v>891</v>
      </c>
      <c r="E20" s="853"/>
      <c r="F20" s="790"/>
      <c r="G20" s="791">
        <v>31044</v>
      </c>
      <c r="H20" s="792"/>
      <c r="I20" s="775"/>
      <c r="J20" s="770"/>
      <c r="K20" s="770"/>
    </row>
    <row r="21" spans="1:12" s="771" customFormat="1" ht="44.25" customHeight="1" x14ac:dyDescent="0.2">
      <c r="A21" s="770"/>
      <c r="B21" s="867"/>
      <c r="C21" s="780" t="s">
        <v>860</v>
      </c>
      <c r="D21" s="852" t="s">
        <v>892</v>
      </c>
      <c r="E21" s="853"/>
      <c r="F21" s="793"/>
      <c r="G21" s="791">
        <v>71288</v>
      </c>
      <c r="H21" s="794"/>
      <c r="I21" s="775"/>
      <c r="J21" s="770"/>
      <c r="K21" s="770"/>
    </row>
    <row r="22" spans="1:12" s="796" customFormat="1" ht="44.25" customHeight="1" outlineLevel="1" x14ac:dyDescent="0.2">
      <c r="A22" s="795"/>
      <c r="B22" s="867"/>
      <c r="C22" s="780" t="s">
        <v>893</v>
      </c>
      <c r="D22" s="859" t="s">
        <v>894</v>
      </c>
      <c r="E22" s="860"/>
      <c r="F22" s="793"/>
      <c r="G22" s="791">
        <v>455655</v>
      </c>
      <c r="H22" s="783" t="s">
        <v>890</v>
      </c>
      <c r="I22" s="775"/>
      <c r="J22" s="770"/>
      <c r="K22" s="770"/>
    </row>
    <row r="23" spans="1:12" s="771" customFormat="1" ht="44.25" customHeight="1" x14ac:dyDescent="0.2">
      <c r="A23" s="770"/>
      <c r="B23" s="867"/>
      <c r="C23" s="780" t="s">
        <v>895</v>
      </c>
      <c r="D23" s="875" t="s">
        <v>896</v>
      </c>
      <c r="E23" s="876"/>
      <c r="F23" s="797"/>
      <c r="G23" s="798">
        <v>74632</v>
      </c>
      <c r="H23" s="799" t="s">
        <v>890</v>
      </c>
      <c r="I23" s="775"/>
      <c r="J23" s="770"/>
      <c r="K23" s="770"/>
    </row>
    <row r="24" spans="1:12" s="771" customFormat="1" ht="44.25" customHeight="1" x14ac:dyDescent="0.2">
      <c r="A24" s="770"/>
      <c r="B24" s="867"/>
      <c r="C24" s="780" t="s">
        <v>897</v>
      </c>
      <c r="D24" s="859" t="s">
        <v>898</v>
      </c>
      <c r="E24" s="860"/>
      <c r="F24" s="800"/>
      <c r="G24" s="791">
        <v>24233</v>
      </c>
      <c r="H24" s="792"/>
      <c r="I24" s="775"/>
      <c r="J24" s="770"/>
      <c r="K24" s="770"/>
      <c r="L24" s="801"/>
    </row>
    <row r="25" spans="1:12" s="771" customFormat="1" ht="44.25" customHeight="1" x14ac:dyDescent="0.2">
      <c r="A25" s="770"/>
      <c r="B25" s="867"/>
      <c r="C25" s="780" t="s">
        <v>899</v>
      </c>
      <c r="D25" s="859" t="s">
        <v>900</v>
      </c>
      <c r="E25" s="860"/>
      <c r="F25" s="800" t="s">
        <v>901</v>
      </c>
      <c r="G25" s="791">
        <v>26329</v>
      </c>
      <c r="H25" s="799" t="s">
        <v>890</v>
      </c>
      <c r="I25" s="775"/>
      <c r="J25" s="770"/>
      <c r="K25" s="770"/>
    </row>
    <row r="26" spans="1:12" s="771" customFormat="1" ht="44.25" customHeight="1" x14ac:dyDescent="0.2">
      <c r="A26" s="770"/>
      <c r="B26" s="867"/>
      <c r="C26" s="780" t="s">
        <v>902</v>
      </c>
      <c r="D26" s="852" t="s">
        <v>903</v>
      </c>
      <c r="E26" s="853"/>
      <c r="F26" s="790"/>
      <c r="G26" s="791">
        <v>18255</v>
      </c>
      <c r="H26" s="792"/>
      <c r="I26" s="775"/>
      <c r="J26" s="770"/>
      <c r="K26" s="770"/>
    </row>
    <row r="27" spans="1:12" s="771" customFormat="1" ht="44.25" customHeight="1" x14ac:dyDescent="0.2">
      <c r="A27" s="770"/>
      <c r="B27" s="867"/>
      <c r="C27" s="780" t="s">
        <v>904</v>
      </c>
      <c r="D27" s="852" t="s">
        <v>905</v>
      </c>
      <c r="E27" s="853"/>
      <c r="F27" s="793"/>
      <c r="G27" s="791">
        <v>866601</v>
      </c>
      <c r="H27" s="794"/>
      <c r="I27" s="775"/>
      <c r="J27" s="770"/>
      <c r="K27" s="770"/>
    </row>
    <row r="28" spans="1:12" s="771" customFormat="1" ht="44.25" customHeight="1" thickBot="1" x14ac:dyDescent="0.25">
      <c r="A28" s="770"/>
      <c r="B28" s="867"/>
      <c r="C28" s="780" t="s">
        <v>906</v>
      </c>
      <c r="D28" s="852" t="s">
        <v>907</v>
      </c>
      <c r="E28" s="874"/>
      <c r="F28" s="802" t="s">
        <v>901</v>
      </c>
      <c r="G28" s="803">
        <v>84007</v>
      </c>
      <c r="H28" s="787" t="s">
        <v>908</v>
      </c>
      <c r="I28" s="775"/>
      <c r="J28" s="770"/>
      <c r="K28" s="770"/>
    </row>
    <row r="29" spans="1:12" s="771" customFormat="1" ht="45" customHeight="1" x14ac:dyDescent="0.2">
      <c r="A29" s="770"/>
      <c r="B29" s="866" t="s">
        <v>909</v>
      </c>
      <c r="C29" s="776" t="s">
        <v>856</v>
      </c>
      <c r="D29" s="868" t="s">
        <v>910</v>
      </c>
      <c r="E29" s="869"/>
      <c r="F29" s="804"/>
      <c r="G29" s="805">
        <v>27996</v>
      </c>
      <c r="H29" s="806"/>
      <c r="I29" s="775"/>
      <c r="J29" s="807"/>
      <c r="K29" s="807"/>
      <c r="L29" s="807"/>
    </row>
    <row r="30" spans="1:12" s="771" customFormat="1" ht="45" customHeight="1" thickBot="1" x14ac:dyDescent="0.25">
      <c r="A30" s="770"/>
      <c r="B30" s="867"/>
      <c r="C30" s="784" t="s">
        <v>858</v>
      </c>
      <c r="D30" s="870" t="s">
        <v>911</v>
      </c>
      <c r="E30" s="871"/>
      <c r="F30" s="802" t="s">
        <v>866</v>
      </c>
      <c r="G30" s="803">
        <v>140615</v>
      </c>
      <c r="H30" s="808" t="s">
        <v>912</v>
      </c>
      <c r="I30" s="775"/>
      <c r="J30" s="770"/>
      <c r="K30" s="770"/>
    </row>
    <row r="31" spans="1:12" s="771" customFormat="1" ht="45" customHeight="1" x14ac:dyDescent="0.2">
      <c r="A31" s="770"/>
      <c r="B31" s="856" t="s">
        <v>913</v>
      </c>
      <c r="C31" s="809" t="s">
        <v>914</v>
      </c>
      <c r="D31" s="864" t="s">
        <v>915</v>
      </c>
      <c r="E31" s="873"/>
      <c r="F31" s="777"/>
      <c r="G31" s="810">
        <v>58084</v>
      </c>
      <c r="H31" s="806"/>
      <c r="I31" s="775"/>
      <c r="J31" s="770"/>
      <c r="K31" s="770"/>
    </row>
    <row r="32" spans="1:12" s="771" customFormat="1" ht="45" customHeight="1" thickBot="1" x14ac:dyDescent="0.25">
      <c r="A32" s="770"/>
      <c r="B32" s="872"/>
      <c r="C32" s="811"/>
      <c r="D32" s="859" t="s">
        <v>916</v>
      </c>
      <c r="E32" s="860"/>
      <c r="F32" s="793"/>
      <c r="G32" s="791">
        <f>G20+G21+G22+G23</f>
        <v>632619</v>
      </c>
      <c r="H32" s="812"/>
      <c r="I32" s="775"/>
      <c r="J32" s="770"/>
      <c r="K32" s="770"/>
    </row>
    <row r="33" spans="1:11" s="771" customFormat="1" ht="45" customHeight="1" x14ac:dyDescent="0.2">
      <c r="A33" s="770"/>
      <c r="B33" s="857" t="s">
        <v>917</v>
      </c>
      <c r="C33" s="809" t="s">
        <v>914</v>
      </c>
      <c r="D33" s="864" t="s">
        <v>918</v>
      </c>
      <c r="E33" s="865"/>
      <c r="F33" s="777"/>
      <c r="G33" s="789">
        <v>21401</v>
      </c>
      <c r="H33" s="813"/>
      <c r="I33" s="775"/>
      <c r="J33" s="770"/>
      <c r="K33" s="770"/>
    </row>
    <row r="34" spans="1:11" s="771" customFormat="1" ht="45" customHeight="1" x14ac:dyDescent="0.2">
      <c r="A34" s="770"/>
      <c r="B34" s="857"/>
      <c r="C34" s="814" t="s">
        <v>919</v>
      </c>
      <c r="D34" s="859" t="s">
        <v>920</v>
      </c>
      <c r="E34" s="860"/>
      <c r="F34" s="793"/>
      <c r="G34" s="791">
        <v>49539</v>
      </c>
      <c r="H34" s="794"/>
      <c r="I34" s="775"/>
      <c r="J34" s="770"/>
      <c r="K34" s="770"/>
    </row>
    <row r="35" spans="1:11" s="771" customFormat="1" ht="45" customHeight="1" x14ac:dyDescent="0.2">
      <c r="A35" s="770"/>
      <c r="B35" s="857"/>
      <c r="C35" s="814" t="s">
        <v>921</v>
      </c>
      <c r="D35" s="859" t="s">
        <v>922</v>
      </c>
      <c r="E35" s="860"/>
      <c r="F35" s="793"/>
      <c r="G35" s="791">
        <v>236997</v>
      </c>
      <c r="H35" s="794"/>
      <c r="I35" s="775"/>
      <c r="J35" s="770"/>
      <c r="K35" s="770"/>
    </row>
    <row r="36" spans="1:11" s="771" customFormat="1" ht="45" customHeight="1" x14ac:dyDescent="0.2">
      <c r="A36" s="770"/>
      <c r="B36" s="857"/>
      <c r="C36" s="814" t="s">
        <v>893</v>
      </c>
      <c r="D36" s="859" t="s">
        <v>923</v>
      </c>
      <c r="E36" s="860"/>
      <c r="F36" s="793"/>
      <c r="G36" s="791">
        <v>1341925</v>
      </c>
      <c r="H36" s="794"/>
      <c r="I36" s="775"/>
      <c r="J36" s="770"/>
      <c r="K36" s="770"/>
    </row>
    <row r="37" spans="1:11" s="771" customFormat="1" ht="45" customHeight="1" thickBot="1" x14ac:dyDescent="0.25">
      <c r="A37" s="770"/>
      <c r="B37" s="863"/>
      <c r="C37" s="815"/>
      <c r="D37" s="861" t="s">
        <v>924</v>
      </c>
      <c r="E37" s="862"/>
      <c r="F37" s="816"/>
      <c r="G37" s="817">
        <f>G28+G30</f>
        <v>224622</v>
      </c>
      <c r="H37" s="818"/>
      <c r="I37" s="775"/>
      <c r="J37" s="770"/>
      <c r="K37" s="770"/>
    </row>
    <row r="38" spans="1:11" s="771" customFormat="1" ht="45" customHeight="1" x14ac:dyDescent="0.2">
      <c r="A38" s="770"/>
      <c r="B38" s="856" t="s">
        <v>925</v>
      </c>
      <c r="C38" s="809" t="s">
        <v>914</v>
      </c>
      <c r="D38" s="850" t="s">
        <v>926</v>
      </c>
      <c r="E38" s="851"/>
      <c r="F38" s="788"/>
      <c r="G38" s="789">
        <v>39613998</v>
      </c>
      <c r="H38" s="813"/>
      <c r="I38" s="770"/>
      <c r="J38" s="770"/>
      <c r="K38" s="770"/>
    </row>
    <row r="39" spans="1:11" s="771" customFormat="1" ht="45" customHeight="1" x14ac:dyDescent="0.2">
      <c r="A39" s="770"/>
      <c r="B39" s="857"/>
      <c r="C39" s="814" t="s">
        <v>919</v>
      </c>
      <c r="D39" s="859" t="s">
        <v>927</v>
      </c>
      <c r="E39" s="860"/>
      <c r="F39" s="802" t="s">
        <v>866</v>
      </c>
      <c r="G39" s="791">
        <v>3944601</v>
      </c>
      <c r="H39" s="819" t="s">
        <v>928</v>
      </c>
      <c r="I39" s="775"/>
      <c r="J39" s="770"/>
      <c r="K39" s="770"/>
    </row>
    <row r="40" spans="1:11" s="771" customFormat="1" ht="45" customHeight="1" x14ac:dyDescent="0.2">
      <c r="A40" s="770"/>
      <c r="B40" s="857"/>
      <c r="C40" s="814" t="s">
        <v>921</v>
      </c>
      <c r="D40" s="859" t="s">
        <v>929</v>
      </c>
      <c r="E40" s="860"/>
      <c r="F40" s="793"/>
      <c r="G40" s="791">
        <v>63034</v>
      </c>
      <c r="H40" s="794"/>
      <c r="I40" s="775"/>
      <c r="J40" s="770"/>
      <c r="K40" s="770"/>
    </row>
    <row r="41" spans="1:11" s="771" customFormat="1" ht="45" customHeight="1" x14ac:dyDescent="0.2">
      <c r="A41" s="770"/>
      <c r="B41" s="857"/>
      <c r="C41" s="814" t="s">
        <v>893</v>
      </c>
      <c r="D41" s="859" t="s">
        <v>76</v>
      </c>
      <c r="E41" s="860"/>
      <c r="F41" s="793"/>
      <c r="G41" s="791">
        <v>496738</v>
      </c>
      <c r="H41" s="794"/>
      <c r="I41" s="775"/>
      <c r="J41" s="770"/>
      <c r="K41" s="770"/>
    </row>
    <row r="42" spans="1:11" s="771" customFormat="1" ht="45" customHeight="1" x14ac:dyDescent="0.2">
      <c r="A42" s="770"/>
      <c r="B42" s="857"/>
      <c r="C42" s="814" t="s">
        <v>895</v>
      </c>
      <c r="D42" s="859" t="s">
        <v>930</v>
      </c>
      <c r="E42" s="860"/>
      <c r="F42" s="793"/>
      <c r="G42" s="791">
        <v>1200047</v>
      </c>
      <c r="H42" s="794"/>
      <c r="I42" s="775"/>
      <c r="J42" s="770"/>
      <c r="K42" s="770"/>
    </row>
    <row r="43" spans="1:11" s="771" customFormat="1" ht="45" customHeight="1" x14ac:dyDescent="0.2">
      <c r="A43" s="770"/>
      <c r="B43" s="857"/>
      <c r="C43" s="814" t="s">
        <v>897</v>
      </c>
      <c r="D43" s="859" t="s">
        <v>931</v>
      </c>
      <c r="E43" s="860"/>
      <c r="F43" s="793"/>
      <c r="G43" s="791">
        <v>811133</v>
      </c>
      <c r="H43" s="794"/>
      <c r="I43" s="775"/>
      <c r="J43" s="770"/>
      <c r="K43" s="770"/>
    </row>
    <row r="44" spans="1:11" s="771" customFormat="1" ht="45" customHeight="1" x14ac:dyDescent="0.2">
      <c r="A44" s="770"/>
      <c r="B44" s="857"/>
      <c r="C44" s="814" t="s">
        <v>899</v>
      </c>
      <c r="D44" s="859" t="s">
        <v>932</v>
      </c>
      <c r="E44" s="860"/>
      <c r="F44" s="793"/>
      <c r="G44" s="791">
        <v>901084</v>
      </c>
      <c r="H44" s="794"/>
      <c r="I44" s="775"/>
      <c r="J44" s="770"/>
      <c r="K44" s="770"/>
    </row>
    <row r="45" spans="1:11" s="771" customFormat="1" ht="45" customHeight="1" x14ac:dyDescent="0.2">
      <c r="A45" s="770"/>
      <c r="B45" s="857"/>
      <c r="C45" s="814" t="s">
        <v>902</v>
      </c>
      <c r="D45" s="859" t="s">
        <v>933</v>
      </c>
      <c r="E45" s="860"/>
      <c r="F45" s="793"/>
      <c r="G45" s="791">
        <v>4538482</v>
      </c>
      <c r="H45" s="794"/>
      <c r="I45" s="775"/>
      <c r="J45" s="770"/>
      <c r="K45" s="770"/>
    </row>
    <row r="46" spans="1:11" s="771" customFormat="1" ht="45" customHeight="1" x14ac:dyDescent="0.2">
      <c r="A46" s="770"/>
      <c r="B46" s="857"/>
      <c r="C46" s="814" t="s">
        <v>904</v>
      </c>
      <c r="D46" s="859" t="s">
        <v>934</v>
      </c>
      <c r="E46" s="860"/>
      <c r="F46" s="793"/>
      <c r="G46" s="791">
        <v>1573185</v>
      </c>
      <c r="H46" s="794"/>
      <c r="I46" s="775"/>
      <c r="J46" s="770"/>
      <c r="K46" s="770"/>
    </row>
    <row r="47" spans="1:11" s="771" customFormat="1" ht="45" customHeight="1" x14ac:dyDescent="0.2">
      <c r="A47" s="770"/>
      <c r="B47" s="857"/>
      <c r="C47" s="814" t="s">
        <v>906</v>
      </c>
      <c r="D47" s="859" t="s">
        <v>935</v>
      </c>
      <c r="E47" s="860"/>
      <c r="F47" s="793"/>
      <c r="G47" s="791">
        <v>1056062</v>
      </c>
      <c r="H47" s="794"/>
      <c r="I47" s="775"/>
      <c r="J47" s="770"/>
      <c r="K47" s="770"/>
    </row>
    <row r="48" spans="1:11" s="771" customFormat="1" ht="45" customHeight="1" x14ac:dyDescent="0.2">
      <c r="A48" s="770"/>
      <c r="B48" s="857"/>
      <c r="C48" s="814" t="s">
        <v>936</v>
      </c>
      <c r="D48" s="859" t="s">
        <v>937</v>
      </c>
      <c r="E48" s="860"/>
      <c r="F48" s="793"/>
      <c r="G48" s="791">
        <v>411002</v>
      </c>
      <c r="H48" s="794"/>
      <c r="I48" s="775"/>
      <c r="J48" s="770"/>
      <c r="K48" s="770"/>
    </row>
    <row r="49" spans="1:12" s="771" customFormat="1" ht="44.25" customHeight="1" x14ac:dyDescent="0.2">
      <c r="A49" s="770"/>
      <c r="B49" s="857"/>
      <c r="C49" s="780" t="s">
        <v>882</v>
      </c>
      <c r="D49" s="852" t="s">
        <v>938</v>
      </c>
      <c r="E49" s="853"/>
      <c r="F49" s="793"/>
      <c r="G49" s="791">
        <v>598636</v>
      </c>
      <c r="H49" s="794"/>
      <c r="I49" s="775"/>
      <c r="J49" s="770"/>
      <c r="K49" s="770"/>
    </row>
    <row r="50" spans="1:12" s="771" customFormat="1" ht="45" customHeight="1" thickBot="1" x14ac:dyDescent="0.25">
      <c r="A50" s="770"/>
      <c r="B50" s="858"/>
      <c r="C50" s="811" t="s">
        <v>885</v>
      </c>
      <c r="D50" s="861" t="s">
        <v>939</v>
      </c>
      <c r="E50" s="862"/>
      <c r="F50" s="816" t="s">
        <v>880</v>
      </c>
      <c r="G50" s="817">
        <v>432500</v>
      </c>
      <c r="H50" s="818"/>
      <c r="I50" s="775"/>
      <c r="J50" s="770"/>
      <c r="K50" s="770"/>
    </row>
    <row r="51" spans="1:12" s="771" customFormat="1" ht="44.25" customHeight="1" x14ac:dyDescent="0.2">
      <c r="A51" s="770"/>
      <c r="B51" s="847" t="s">
        <v>940</v>
      </c>
      <c r="C51" s="776" t="s">
        <v>914</v>
      </c>
      <c r="D51" s="850" t="s">
        <v>941</v>
      </c>
      <c r="E51" s="851"/>
      <c r="F51" s="788"/>
      <c r="G51" s="789">
        <v>37456119</v>
      </c>
      <c r="H51" s="813"/>
      <c r="I51" s="775"/>
      <c r="J51" s="770"/>
      <c r="K51" s="770"/>
    </row>
    <row r="52" spans="1:12" s="771" customFormat="1" ht="44.25" customHeight="1" x14ac:dyDescent="0.2">
      <c r="A52" s="770"/>
      <c r="B52" s="848"/>
      <c r="C52" s="780" t="s">
        <v>919</v>
      </c>
      <c r="D52" s="852" t="s">
        <v>942</v>
      </c>
      <c r="E52" s="853"/>
      <c r="F52" s="793" t="s">
        <v>752</v>
      </c>
      <c r="G52" s="791">
        <v>15582180</v>
      </c>
      <c r="H52" s="794"/>
      <c r="I52" s="775"/>
      <c r="J52" s="770"/>
      <c r="K52" s="770"/>
    </row>
    <row r="53" spans="1:12" s="771" customFormat="1" ht="44.25" customHeight="1" x14ac:dyDescent="0.2">
      <c r="A53" s="770"/>
      <c r="B53" s="848"/>
      <c r="C53" s="780" t="s">
        <v>921</v>
      </c>
      <c r="D53" s="852" t="s">
        <v>943</v>
      </c>
      <c r="E53" s="853"/>
      <c r="F53" s="793"/>
      <c r="G53" s="791">
        <v>9092739</v>
      </c>
      <c r="H53" s="794"/>
      <c r="I53" s="775"/>
      <c r="J53" s="770"/>
      <c r="K53" s="770"/>
    </row>
    <row r="54" spans="1:12" s="771" customFormat="1" ht="44.25" customHeight="1" x14ac:dyDescent="0.2">
      <c r="A54" s="770"/>
      <c r="B54" s="848"/>
      <c r="C54" s="780" t="s">
        <v>893</v>
      </c>
      <c r="D54" s="852" t="s">
        <v>944</v>
      </c>
      <c r="E54" s="853"/>
      <c r="F54" s="793"/>
      <c r="G54" s="791">
        <v>9468250</v>
      </c>
      <c r="H54" s="794"/>
      <c r="I54" s="775"/>
      <c r="J54" s="770"/>
      <c r="K54" s="770"/>
    </row>
    <row r="55" spans="1:12" s="771" customFormat="1" ht="44.25" customHeight="1" x14ac:dyDescent="0.2">
      <c r="A55" s="770"/>
      <c r="B55" s="848"/>
      <c r="C55" s="780" t="s">
        <v>895</v>
      </c>
      <c r="D55" s="852" t="s">
        <v>945</v>
      </c>
      <c r="E55" s="853"/>
      <c r="F55" s="793"/>
      <c r="G55" s="791">
        <v>3067995</v>
      </c>
      <c r="H55" s="794"/>
      <c r="I55" s="775"/>
      <c r="J55" s="770"/>
      <c r="K55" s="770"/>
    </row>
    <row r="56" spans="1:12" s="771" customFormat="1" ht="44.25" customHeight="1" thickBot="1" x14ac:dyDescent="0.25">
      <c r="A56" s="770"/>
      <c r="B56" s="849"/>
      <c r="C56" s="820" t="s">
        <v>897</v>
      </c>
      <c r="D56" s="854" t="s">
        <v>946</v>
      </c>
      <c r="E56" s="855"/>
      <c r="F56" s="821"/>
      <c r="G56" s="822">
        <v>5297672</v>
      </c>
      <c r="H56" s="823"/>
      <c r="I56" s="824"/>
      <c r="J56" s="825"/>
      <c r="K56" s="825"/>
      <c r="L56" s="825"/>
    </row>
    <row r="57" spans="1:12" s="771" customFormat="1" x14ac:dyDescent="0.2">
      <c r="A57" s="770"/>
      <c r="B57" s="826"/>
      <c r="C57" s="826"/>
      <c r="D57" s="826"/>
      <c r="E57" s="826"/>
      <c r="F57" s="826"/>
      <c r="G57" s="826"/>
      <c r="H57" s="826"/>
      <c r="I57" s="770"/>
      <c r="J57" s="770"/>
      <c r="K57" s="770"/>
    </row>
    <row r="58" spans="1:12" s="771" customFormat="1" x14ac:dyDescent="0.2">
      <c r="A58" s="770"/>
      <c r="B58" s="826"/>
      <c r="C58" s="826"/>
      <c r="D58" s="826"/>
      <c r="E58" s="826"/>
      <c r="F58" s="826"/>
      <c r="G58" s="826"/>
      <c r="H58" s="826"/>
      <c r="I58" s="770"/>
      <c r="J58" s="770"/>
      <c r="K58" s="770"/>
    </row>
    <row r="59" spans="1:12" s="771" customFormat="1" x14ac:dyDescent="0.2">
      <c r="A59" s="770"/>
      <c r="B59" s="826"/>
      <c r="C59" s="826"/>
      <c r="D59" s="826"/>
      <c r="E59" s="826"/>
      <c r="F59" s="826"/>
      <c r="G59" s="826"/>
      <c r="H59" s="826"/>
      <c r="I59" s="770"/>
      <c r="J59" s="770"/>
      <c r="K59" s="770"/>
    </row>
    <row r="60" spans="1:12" s="771" customFormat="1" x14ac:dyDescent="0.2">
      <c r="A60" s="770"/>
      <c r="B60" s="826"/>
      <c r="C60" s="826"/>
      <c r="D60" s="826"/>
      <c r="E60" s="826"/>
      <c r="F60" s="826"/>
      <c r="G60" s="826"/>
      <c r="H60" s="826"/>
      <c r="I60" s="770"/>
      <c r="J60" s="770"/>
      <c r="K60" s="770"/>
    </row>
    <row r="61" spans="1:12" s="771" customFormat="1" x14ac:dyDescent="0.2">
      <c r="A61" s="770"/>
      <c r="B61" s="826"/>
      <c r="C61" s="826"/>
      <c r="D61" s="826"/>
      <c r="E61" s="826"/>
      <c r="F61" s="826"/>
      <c r="G61" s="826"/>
      <c r="H61" s="826"/>
      <c r="I61" s="770"/>
      <c r="J61" s="770"/>
      <c r="K61" s="770"/>
    </row>
  </sheetData>
  <mergeCells count="59">
    <mergeCell ref="C5:E5"/>
    <mergeCell ref="B6:B18"/>
    <mergeCell ref="D6:E6"/>
    <mergeCell ref="D7:E7"/>
    <mergeCell ref="D8:E8"/>
    <mergeCell ref="D9:E9"/>
    <mergeCell ref="D10:E10"/>
    <mergeCell ref="D11:E11"/>
    <mergeCell ref="D12:E12"/>
    <mergeCell ref="D13:E13"/>
    <mergeCell ref="D14:E14"/>
    <mergeCell ref="D15:E15"/>
    <mergeCell ref="D16:E16"/>
    <mergeCell ref="D17:E17"/>
    <mergeCell ref="D18:E18"/>
    <mergeCell ref="B19:B28"/>
    <mergeCell ref="D19:E19"/>
    <mergeCell ref="D20:E20"/>
    <mergeCell ref="D21:E21"/>
    <mergeCell ref="D22:E22"/>
    <mergeCell ref="D28:E28"/>
    <mergeCell ref="D23:E23"/>
    <mergeCell ref="D24:E24"/>
    <mergeCell ref="D25:E25"/>
    <mergeCell ref="D26:E26"/>
    <mergeCell ref="D27:E27"/>
    <mergeCell ref="B29:B30"/>
    <mergeCell ref="D29:E29"/>
    <mergeCell ref="D30:E30"/>
    <mergeCell ref="B31:B32"/>
    <mergeCell ref="D31:E31"/>
    <mergeCell ref="D32:E32"/>
    <mergeCell ref="B33:B37"/>
    <mergeCell ref="D33:E33"/>
    <mergeCell ref="D34:E34"/>
    <mergeCell ref="D35:E35"/>
    <mergeCell ref="D36:E36"/>
    <mergeCell ref="D37:E37"/>
    <mergeCell ref="B38:B50"/>
    <mergeCell ref="D38:E38"/>
    <mergeCell ref="D39:E39"/>
    <mergeCell ref="D40:E40"/>
    <mergeCell ref="D41:E41"/>
    <mergeCell ref="D42:E42"/>
    <mergeCell ref="D43:E43"/>
    <mergeCell ref="D44:E44"/>
    <mergeCell ref="D45:E45"/>
    <mergeCell ref="D46:E46"/>
    <mergeCell ref="D47:E47"/>
    <mergeCell ref="D48:E48"/>
    <mergeCell ref="D49:E49"/>
    <mergeCell ref="D50:E50"/>
    <mergeCell ref="B51:B56"/>
    <mergeCell ref="D51:E51"/>
    <mergeCell ref="D52:E52"/>
    <mergeCell ref="D53:E53"/>
    <mergeCell ref="D54:E54"/>
    <mergeCell ref="D55:E55"/>
    <mergeCell ref="D56:E56"/>
  </mergeCells>
  <phoneticPr fontId="17"/>
  <printOptions horizontalCentered="1"/>
  <pageMargins left="0.70866141732283472" right="0.70866141732283472" top="0.74803149606299213" bottom="0.74803149606299213" header="0.31496062992125984" footer="0.31496062992125984"/>
  <pageSetup paperSize="8" scale="32" orientation="landscape" r:id="rId1"/>
  <headerFooter alignWithMargins="0">
    <oddFooter xml:space="preserve">&amp;C&amp;48 18ページ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FFFF99"/>
  </sheetPr>
  <dimension ref="A1:S953"/>
  <sheetViews>
    <sheetView showGridLines="0" view="pageBreakPreview" topLeftCell="A421" zoomScaleNormal="85" zoomScaleSheetLayoutView="100" workbookViewId="0">
      <selection activeCell="D431" sqref="D431"/>
    </sheetView>
  </sheetViews>
  <sheetFormatPr defaultColWidth="9" defaultRowHeight="18" customHeight="1" x14ac:dyDescent="0.2"/>
  <cols>
    <col min="1" max="1" width="9" style="432"/>
    <col min="2" max="2" width="27.109375" style="432" customWidth="1"/>
    <col min="3" max="3" width="1.21875" style="432" customWidth="1"/>
    <col min="4" max="4" width="16" style="511" customWidth="1"/>
    <col min="5" max="5" width="1.33203125" style="432" customWidth="1"/>
    <col min="6" max="6" width="69.33203125" style="432" customWidth="1"/>
    <col min="7" max="7" width="6.21875" style="432" customWidth="1"/>
    <col min="8" max="8" width="7.21875" style="432" customWidth="1"/>
    <col min="9" max="9" width="12.109375" style="432" customWidth="1"/>
    <col min="10" max="11" width="9" style="432" customWidth="1"/>
    <col min="12" max="12" width="14.109375" style="432" customWidth="1"/>
    <col min="13" max="13" width="9" style="432" customWidth="1"/>
    <col min="14" max="15" width="9.88671875" style="432" customWidth="1"/>
    <col min="16" max="16" width="13.109375" style="432" customWidth="1"/>
    <col min="17" max="17" width="9.88671875" style="432" customWidth="1"/>
    <col min="18" max="33" width="8.88671875" style="432" customWidth="1"/>
    <col min="34" max="16384" width="9" style="432"/>
  </cols>
  <sheetData>
    <row r="1" spans="2:13" ht="28.5" customHeight="1" x14ac:dyDescent="0.2">
      <c r="B1" s="428"/>
      <c r="C1" s="428"/>
      <c r="D1" s="429"/>
      <c r="E1" s="428"/>
      <c r="F1" s="431"/>
      <c r="I1" s="432" t="s">
        <v>0</v>
      </c>
    </row>
    <row r="2" spans="2:13" ht="28.5" customHeight="1" x14ac:dyDescent="0.2">
      <c r="B2" s="428"/>
      <c r="C2" s="428"/>
      <c r="D2" s="429"/>
      <c r="E2" s="428"/>
      <c r="F2" s="431"/>
    </row>
    <row r="3" spans="2:13" ht="28.5" customHeight="1" x14ac:dyDescent="0.2">
      <c r="B3" s="961" t="s">
        <v>687</v>
      </c>
      <c r="C3" s="961"/>
      <c r="D3" s="961"/>
      <c r="E3" s="961"/>
      <c r="F3" s="961"/>
      <c r="K3" s="433"/>
    </row>
    <row r="4" spans="2:13" ht="21" customHeight="1" x14ac:dyDescent="0.2">
      <c r="B4" s="434" t="s">
        <v>1</v>
      </c>
      <c r="C4" s="435"/>
      <c r="D4" s="436"/>
      <c r="E4" s="435"/>
      <c r="F4" s="435"/>
      <c r="K4" s="433"/>
    </row>
    <row r="5" spans="2:13" s="433" customFormat="1" ht="54.75" customHeight="1" x14ac:dyDescent="0.2">
      <c r="B5" s="437" t="s">
        <v>2</v>
      </c>
      <c r="C5" s="962" t="s">
        <v>688</v>
      </c>
      <c r="D5" s="963"/>
      <c r="E5" s="964"/>
      <c r="F5" s="437" t="s">
        <v>534</v>
      </c>
    </row>
    <row r="6" spans="2:13" s="433" customFormat="1" ht="18" customHeight="1" x14ac:dyDescent="0.2">
      <c r="B6" s="438"/>
      <c r="C6" s="439"/>
      <c r="D6" s="921" t="s">
        <v>4</v>
      </c>
      <c r="E6" s="921"/>
      <c r="F6" s="438"/>
      <c r="M6" s="433" t="s">
        <v>0</v>
      </c>
    </row>
    <row r="7" spans="2:13" s="433" customFormat="1" ht="18" customHeight="1" x14ac:dyDescent="0.2">
      <c r="B7" s="440"/>
      <c r="C7" s="441"/>
      <c r="D7" s="442"/>
      <c r="E7" s="443"/>
      <c r="F7" s="440"/>
    </row>
    <row r="8" spans="2:13" s="433" customFormat="1" ht="18" customHeight="1" x14ac:dyDescent="0.2">
      <c r="B8" s="444" t="s">
        <v>689</v>
      </c>
      <c r="C8" s="441"/>
      <c r="D8" s="442"/>
      <c r="E8" s="443"/>
      <c r="F8" s="440"/>
    </row>
    <row r="9" spans="2:13" s="433" customFormat="1" ht="18" customHeight="1" x14ac:dyDescent="0.2">
      <c r="B9" s="440"/>
      <c r="C9" s="441"/>
      <c r="D9" s="442"/>
      <c r="E9" s="443"/>
      <c r="F9" s="440"/>
    </row>
    <row r="10" spans="2:13" s="433" customFormat="1" ht="18" customHeight="1" x14ac:dyDescent="0.2">
      <c r="B10" s="932" t="s">
        <v>6</v>
      </c>
      <c r="C10" s="441"/>
      <c r="D10" s="445">
        <v>316080</v>
      </c>
      <c r="E10" s="443"/>
      <c r="F10" s="886" t="s">
        <v>565</v>
      </c>
    </row>
    <row r="11" spans="2:13" s="433" customFormat="1" ht="18" customHeight="1" x14ac:dyDescent="0.2">
      <c r="B11" s="932"/>
      <c r="C11" s="441"/>
      <c r="D11" s="446" t="s">
        <v>506</v>
      </c>
      <c r="E11" s="443"/>
      <c r="F11" s="886"/>
    </row>
    <row r="12" spans="2:13" s="433" customFormat="1" ht="18" customHeight="1" x14ac:dyDescent="0.2">
      <c r="B12" s="447"/>
      <c r="C12" s="441"/>
      <c r="D12" s="448">
        <v>317759</v>
      </c>
      <c r="E12" s="443"/>
      <c r="F12" s="886"/>
    </row>
    <row r="13" spans="2:13" s="433" customFormat="1" ht="18" customHeight="1" x14ac:dyDescent="0.2">
      <c r="B13" s="447"/>
      <c r="C13" s="441"/>
      <c r="D13" s="442"/>
      <c r="E13" s="443"/>
      <c r="F13" s="886"/>
    </row>
    <row r="14" spans="2:13" s="433" customFormat="1" ht="18" customHeight="1" x14ac:dyDescent="0.2">
      <c r="B14" s="441"/>
      <c r="C14" s="441"/>
      <c r="D14" s="442"/>
      <c r="E14" s="443"/>
      <c r="F14" s="886"/>
    </row>
    <row r="15" spans="2:13" s="433" customFormat="1" ht="18" customHeight="1" x14ac:dyDescent="0.2">
      <c r="B15" s="441"/>
      <c r="C15" s="441"/>
      <c r="D15" s="442"/>
      <c r="E15" s="443"/>
      <c r="F15" s="449"/>
    </row>
    <row r="16" spans="2:13" s="433" customFormat="1" ht="18" customHeight="1" x14ac:dyDescent="0.2">
      <c r="B16" s="441"/>
      <c r="C16" s="441"/>
      <c r="D16" s="442"/>
      <c r="E16" s="443"/>
      <c r="F16" s="450"/>
    </row>
    <row r="17" spans="2:6" s="433" customFormat="1" ht="18" customHeight="1" x14ac:dyDescent="0.2">
      <c r="B17" s="441"/>
      <c r="C17" s="441"/>
      <c r="D17" s="442"/>
      <c r="E17" s="443"/>
      <c r="F17" s="450"/>
    </row>
    <row r="18" spans="2:6" s="433" customFormat="1" ht="18" customHeight="1" x14ac:dyDescent="0.2">
      <c r="B18" s="441"/>
      <c r="C18" s="441"/>
      <c r="D18" s="442"/>
      <c r="E18" s="443"/>
      <c r="F18" s="450"/>
    </row>
    <row r="19" spans="2:6" s="433" customFormat="1" ht="18" customHeight="1" x14ac:dyDescent="0.2">
      <c r="B19" s="441"/>
      <c r="C19" s="441"/>
      <c r="D19" s="442"/>
      <c r="E19" s="443"/>
      <c r="F19" s="450"/>
    </row>
    <row r="20" spans="2:6" s="433" customFormat="1" ht="18" customHeight="1" x14ac:dyDescent="0.2">
      <c r="B20" s="441"/>
      <c r="C20" s="441"/>
      <c r="D20" s="451"/>
      <c r="E20" s="452"/>
      <c r="F20" s="453"/>
    </row>
    <row r="21" spans="2:6" s="433" customFormat="1" ht="18" customHeight="1" x14ac:dyDescent="0.2">
      <c r="B21" s="441"/>
      <c r="C21" s="441"/>
      <c r="D21" s="451"/>
      <c r="E21" s="452"/>
      <c r="F21" s="453"/>
    </row>
    <row r="22" spans="2:6" s="433" customFormat="1" ht="18" customHeight="1" x14ac:dyDescent="0.2">
      <c r="B22" s="932" t="s">
        <v>8</v>
      </c>
      <c r="C22" s="441"/>
      <c r="D22" s="445">
        <v>346920</v>
      </c>
      <c r="E22" s="452"/>
      <c r="F22" s="886" t="s">
        <v>649</v>
      </c>
    </row>
    <row r="23" spans="2:6" s="433" customFormat="1" ht="18" customHeight="1" x14ac:dyDescent="0.2">
      <c r="B23" s="932"/>
      <c r="C23" s="441"/>
      <c r="D23" s="446" t="s">
        <v>9</v>
      </c>
      <c r="E23" s="452"/>
      <c r="F23" s="886"/>
    </row>
    <row r="24" spans="2:6" s="433" customFormat="1" ht="18" customHeight="1" x14ac:dyDescent="0.2">
      <c r="B24" s="447"/>
      <c r="C24" s="441"/>
      <c r="D24" s="448">
        <v>322984</v>
      </c>
      <c r="E24" s="454"/>
      <c r="F24" s="886"/>
    </row>
    <row r="25" spans="2:6" s="433" customFormat="1" ht="18" customHeight="1" x14ac:dyDescent="0.2">
      <c r="B25" s="441"/>
      <c r="C25" s="441"/>
      <c r="D25" s="451"/>
      <c r="E25" s="452"/>
      <c r="F25" s="886"/>
    </row>
    <row r="26" spans="2:6" s="433" customFormat="1" ht="18" customHeight="1" x14ac:dyDescent="0.2">
      <c r="B26" s="441"/>
      <c r="C26" s="441"/>
      <c r="D26" s="451"/>
      <c r="E26" s="452"/>
      <c r="F26" s="455"/>
    </row>
    <row r="27" spans="2:6" s="433" customFormat="1" ht="18" customHeight="1" x14ac:dyDescent="0.2">
      <c r="B27" s="441"/>
      <c r="C27" s="441"/>
      <c r="D27" s="451"/>
      <c r="E27" s="452"/>
      <c r="F27" s="455"/>
    </row>
    <row r="28" spans="2:6" s="433" customFormat="1" ht="18" customHeight="1" x14ac:dyDescent="0.2">
      <c r="B28" s="441"/>
      <c r="C28" s="441"/>
      <c r="D28" s="451"/>
      <c r="E28" s="452"/>
      <c r="F28" s="455"/>
    </row>
    <row r="29" spans="2:6" s="433" customFormat="1" ht="18" customHeight="1" x14ac:dyDescent="0.2">
      <c r="B29" s="441"/>
      <c r="C29" s="441"/>
      <c r="D29" s="451"/>
      <c r="E29" s="452"/>
      <c r="F29" s="453"/>
    </row>
    <row r="30" spans="2:6" s="433" customFormat="1" ht="18" customHeight="1" x14ac:dyDescent="0.2">
      <c r="B30" s="441"/>
      <c r="C30" s="441"/>
      <c r="D30" s="451"/>
      <c r="E30" s="452"/>
      <c r="F30" s="453" t="s">
        <v>10</v>
      </c>
    </row>
    <row r="31" spans="2:6" s="433" customFormat="1" ht="18" customHeight="1" x14ac:dyDescent="0.2">
      <c r="B31" s="441"/>
      <c r="C31" s="441"/>
      <c r="D31" s="451"/>
      <c r="E31" s="452"/>
      <c r="F31" s="453"/>
    </row>
    <row r="32" spans="2:6" s="433" customFormat="1" ht="18" customHeight="1" x14ac:dyDescent="0.2">
      <c r="B32" s="456" t="s">
        <v>650</v>
      </c>
      <c r="C32" s="441"/>
      <c r="D32" s="445">
        <v>409</v>
      </c>
      <c r="E32" s="452"/>
      <c r="F32" s="886" t="s">
        <v>613</v>
      </c>
    </row>
    <row r="33" spans="2:7" s="433" customFormat="1" ht="18" customHeight="1" x14ac:dyDescent="0.2">
      <c r="B33" s="457" t="s">
        <v>11</v>
      </c>
      <c r="C33" s="441"/>
      <c r="D33" s="446" t="s">
        <v>9</v>
      </c>
      <c r="E33" s="452"/>
      <c r="F33" s="886"/>
    </row>
    <row r="34" spans="2:7" s="433" customFormat="1" ht="18" customHeight="1" x14ac:dyDescent="0.2">
      <c r="B34" s="458"/>
      <c r="C34" s="441"/>
      <c r="D34" s="448">
        <v>409</v>
      </c>
      <c r="E34" s="454"/>
      <c r="F34" s="886"/>
    </row>
    <row r="35" spans="2:7" s="433" customFormat="1" ht="18" customHeight="1" x14ac:dyDescent="0.2">
      <c r="B35" s="458"/>
      <c r="C35" s="441"/>
      <c r="D35" s="451"/>
      <c r="E35" s="451"/>
      <c r="F35" s="886"/>
    </row>
    <row r="36" spans="2:7" s="433" customFormat="1" ht="18" customHeight="1" x14ac:dyDescent="0.2">
      <c r="B36" s="459"/>
      <c r="C36" s="441"/>
      <c r="D36" s="451"/>
      <c r="E36" s="451"/>
      <c r="F36" s="460"/>
    </row>
    <row r="37" spans="2:7" s="433" customFormat="1" ht="18" customHeight="1" x14ac:dyDescent="0.2">
      <c r="B37" s="459"/>
      <c r="C37" s="441"/>
      <c r="D37" s="451"/>
      <c r="E37" s="451"/>
      <c r="F37" s="460"/>
    </row>
    <row r="38" spans="2:7" s="433" customFormat="1" ht="18" customHeight="1" x14ac:dyDescent="0.2">
      <c r="B38" s="887" t="s">
        <v>13</v>
      </c>
      <c r="C38" s="956" t="s">
        <v>14</v>
      </c>
      <c r="D38" s="957"/>
      <c r="E38" s="958"/>
      <c r="F38" s="960" t="s">
        <v>15</v>
      </c>
      <c r="G38" s="433" t="s">
        <v>0</v>
      </c>
    </row>
    <row r="39" spans="2:7" s="433" customFormat="1" ht="18" customHeight="1" x14ac:dyDescent="0.2">
      <c r="B39" s="887"/>
      <c r="C39" s="959"/>
      <c r="D39" s="957"/>
      <c r="E39" s="958"/>
      <c r="F39" s="960"/>
      <c r="G39" s="433" t="s">
        <v>0</v>
      </c>
    </row>
    <row r="40" spans="2:7" s="433" customFormat="1" ht="18" customHeight="1" x14ac:dyDescent="0.2">
      <c r="B40" s="447" t="s">
        <v>16</v>
      </c>
      <c r="C40" s="959"/>
      <c r="D40" s="957"/>
      <c r="E40" s="958"/>
      <c r="F40" s="461" t="s">
        <v>17</v>
      </c>
      <c r="G40" s="433" t="s">
        <v>0</v>
      </c>
    </row>
    <row r="41" spans="2:7" s="433" customFormat="1" ht="18" customHeight="1" x14ac:dyDescent="0.2">
      <c r="B41" s="462"/>
      <c r="C41" s="463"/>
      <c r="D41" s="452"/>
      <c r="E41" s="452"/>
      <c r="F41" s="461" t="s">
        <v>18</v>
      </c>
      <c r="G41" s="433" t="s">
        <v>0</v>
      </c>
    </row>
    <row r="42" spans="2:7" s="433" customFormat="1" ht="18" customHeight="1" x14ac:dyDescent="0.2">
      <c r="B42" s="462"/>
      <c r="C42" s="463"/>
      <c r="D42" s="452"/>
      <c r="E42" s="452"/>
      <c r="F42" s="461"/>
    </row>
    <row r="43" spans="2:7" s="433" customFormat="1" ht="18" customHeight="1" x14ac:dyDescent="0.2">
      <c r="B43" s="462"/>
      <c r="C43" s="463"/>
      <c r="D43" s="452"/>
      <c r="E43" s="452"/>
      <c r="F43" s="461"/>
    </row>
    <row r="44" spans="2:7" s="433" customFormat="1" ht="18" customHeight="1" x14ac:dyDescent="0.2">
      <c r="B44" s="462"/>
      <c r="C44" s="463"/>
      <c r="D44" s="452"/>
      <c r="E44" s="452"/>
      <c r="F44" s="461"/>
    </row>
    <row r="45" spans="2:7" s="433" customFormat="1" ht="18" customHeight="1" x14ac:dyDescent="0.2">
      <c r="B45" s="462"/>
      <c r="C45" s="463"/>
      <c r="D45" s="452"/>
      <c r="E45" s="452"/>
      <c r="F45" s="461"/>
    </row>
    <row r="46" spans="2:7" s="433" customFormat="1" ht="18" customHeight="1" x14ac:dyDescent="0.2">
      <c r="B46" s="464"/>
      <c r="C46" s="441"/>
      <c r="D46" s="442"/>
      <c r="E46" s="443"/>
      <c r="F46" s="440"/>
      <c r="G46" s="433" t="s">
        <v>0</v>
      </c>
    </row>
    <row r="47" spans="2:7" s="433" customFormat="1" ht="18" customHeight="1" x14ac:dyDescent="0.2">
      <c r="B47" s="464"/>
      <c r="C47" s="441"/>
      <c r="D47" s="442"/>
      <c r="E47" s="443"/>
      <c r="F47" s="440"/>
    </row>
    <row r="48" spans="2:7" s="433" customFormat="1" ht="18" customHeight="1" x14ac:dyDescent="0.2">
      <c r="B48" s="464"/>
      <c r="C48" s="441"/>
      <c r="D48" s="442"/>
      <c r="E48" s="443"/>
      <c r="F48" s="440"/>
    </row>
    <row r="49" spans="1:7" s="433" customFormat="1" ht="18" customHeight="1" x14ac:dyDescent="0.2">
      <c r="B49" s="932" t="s">
        <v>507</v>
      </c>
      <c r="C49" s="441"/>
      <c r="D49" s="445">
        <v>800</v>
      </c>
      <c r="E49" s="452"/>
      <c r="F49" s="886" t="s">
        <v>508</v>
      </c>
    </row>
    <row r="50" spans="1:7" s="433" customFormat="1" ht="18" customHeight="1" x14ac:dyDescent="0.2">
      <c r="B50" s="932"/>
      <c r="C50" s="441"/>
      <c r="D50" s="446" t="s">
        <v>506</v>
      </c>
      <c r="E50" s="452"/>
      <c r="F50" s="886"/>
    </row>
    <row r="51" spans="1:7" s="433" customFormat="1" ht="18" customHeight="1" x14ac:dyDescent="0.2">
      <c r="B51" s="447"/>
      <c r="C51" s="441"/>
      <c r="D51" s="448">
        <v>500</v>
      </c>
      <c r="E51" s="452"/>
      <c r="F51" s="886"/>
    </row>
    <row r="52" spans="1:7" s="433" customFormat="1" ht="18" customHeight="1" x14ac:dyDescent="0.2">
      <c r="B52" s="457"/>
      <c r="C52" s="441"/>
      <c r="D52" s="465"/>
      <c r="E52" s="452"/>
      <c r="F52" s="450"/>
    </row>
    <row r="53" spans="1:7" s="433" customFormat="1" ht="18" customHeight="1" x14ac:dyDescent="0.2">
      <c r="B53" s="457"/>
      <c r="C53" s="441"/>
      <c r="D53" s="465"/>
      <c r="E53" s="452"/>
      <c r="F53" s="450"/>
    </row>
    <row r="54" spans="1:7" s="433" customFormat="1" ht="18" customHeight="1" x14ac:dyDescent="0.2">
      <c r="B54" s="457"/>
      <c r="C54" s="441"/>
      <c r="D54" s="465"/>
      <c r="E54" s="452"/>
      <c r="F54" s="450"/>
    </row>
    <row r="55" spans="1:7" s="433" customFormat="1" ht="18" customHeight="1" x14ac:dyDescent="0.2">
      <c r="B55" s="457"/>
      <c r="C55" s="441"/>
      <c r="D55" s="465"/>
      <c r="E55" s="452"/>
      <c r="F55" s="450"/>
    </row>
    <row r="56" spans="1:7" s="433" customFormat="1" ht="18" customHeight="1" x14ac:dyDescent="0.2">
      <c r="B56" s="457"/>
      <c r="C56" s="441"/>
      <c r="D56" s="465"/>
      <c r="E56" s="452"/>
      <c r="F56" s="450"/>
    </row>
    <row r="57" spans="1:7" s="433" customFormat="1" ht="18" customHeight="1" x14ac:dyDescent="0.2">
      <c r="B57" s="457"/>
      <c r="C57" s="441"/>
      <c r="D57" s="465"/>
      <c r="E57" s="452"/>
      <c r="F57" s="450"/>
    </row>
    <row r="58" spans="1:7" s="433" customFormat="1" ht="18" customHeight="1" x14ac:dyDescent="0.2">
      <c r="B58" s="457"/>
      <c r="C58" s="441"/>
      <c r="D58" s="465"/>
      <c r="E58" s="452"/>
      <c r="F58" s="450"/>
    </row>
    <row r="59" spans="1:7" s="433" customFormat="1" ht="18" customHeight="1" x14ac:dyDescent="0.2">
      <c r="B59" s="457"/>
      <c r="C59" s="441"/>
      <c r="D59" s="465"/>
      <c r="E59" s="452"/>
      <c r="F59" s="450"/>
    </row>
    <row r="60" spans="1:7" s="433" customFormat="1" ht="18" customHeight="1" x14ac:dyDescent="0.2">
      <c r="A60" s="466"/>
      <c r="B60" s="467"/>
      <c r="C60" s="468"/>
      <c r="D60" s="445"/>
      <c r="E60" s="469"/>
      <c r="F60" s="470"/>
    </row>
    <row r="61" spans="1:7" s="433" customFormat="1" ht="18" customHeight="1" x14ac:dyDescent="0.2">
      <c r="B61" s="939" t="s">
        <v>621</v>
      </c>
      <c r="C61" s="441"/>
      <c r="D61" s="471">
        <v>125149</v>
      </c>
      <c r="E61" s="443"/>
      <c r="F61" s="965" t="s">
        <v>690</v>
      </c>
      <c r="G61" s="472"/>
    </row>
    <row r="62" spans="1:7" s="433" customFormat="1" ht="18" customHeight="1" x14ac:dyDescent="0.2">
      <c r="B62" s="939"/>
      <c r="C62" s="441"/>
      <c r="D62" s="446" t="s">
        <v>506</v>
      </c>
      <c r="E62" s="443"/>
      <c r="F62" s="965"/>
      <c r="G62" s="472"/>
    </row>
    <row r="63" spans="1:7" s="433" customFormat="1" ht="18" customHeight="1" x14ac:dyDescent="0.2">
      <c r="B63" s="473"/>
      <c r="C63" s="441"/>
      <c r="D63" s="448">
        <v>180274</v>
      </c>
      <c r="E63" s="443"/>
      <c r="F63" s="965"/>
      <c r="G63" s="472"/>
    </row>
    <row r="64" spans="1:7" s="433" customFormat="1" ht="18" customHeight="1" x14ac:dyDescent="0.2">
      <c r="B64" s="474"/>
      <c r="C64" s="441"/>
      <c r="D64" s="442"/>
      <c r="E64" s="443"/>
      <c r="F64" s="965"/>
      <c r="G64" s="472"/>
    </row>
    <row r="65" spans="2:7" s="433" customFormat="1" ht="18" customHeight="1" x14ac:dyDescent="0.2">
      <c r="B65" s="474"/>
      <c r="C65" s="441"/>
      <c r="D65" s="442"/>
      <c r="E65" s="443"/>
      <c r="F65" s="965"/>
      <c r="G65" s="475"/>
    </row>
    <row r="66" spans="2:7" s="433" customFormat="1" ht="18" customHeight="1" x14ac:dyDescent="0.2">
      <c r="B66" s="474"/>
      <c r="C66" s="441"/>
      <c r="D66" s="442"/>
      <c r="E66" s="443"/>
      <c r="F66" s="965"/>
      <c r="G66" s="472"/>
    </row>
    <row r="67" spans="2:7" s="433" customFormat="1" ht="18" customHeight="1" x14ac:dyDescent="0.2">
      <c r="B67" s="474"/>
      <c r="C67" s="441"/>
      <c r="D67" s="442"/>
      <c r="E67" s="443"/>
      <c r="F67" s="460"/>
      <c r="G67" s="472"/>
    </row>
    <row r="68" spans="2:7" s="433" customFormat="1" ht="18" customHeight="1" x14ac:dyDescent="0.2">
      <c r="B68" s="474"/>
      <c r="C68" s="441"/>
      <c r="D68" s="442"/>
      <c r="E68" s="443"/>
      <c r="F68" s="460"/>
      <c r="G68" s="472"/>
    </row>
    <row r="69" spans="2:7" s="433" customFormat="1" ht="18" customHeight="1" x14ac:dyDescent="0.2">
      <c r="B69" s="474"/>
      <c r="C69" s="441"/>
      <c r="D69" s="442"/>
      <c r="E69" s="443"/>
      <c r="F69" s="460"/>
      <c r="G69" s="472"/>
    </row>
    <row r="70" spans="2:7" s="433" customFormat="1" ht="18" customHeight="1" x14ac:dyDescent="0.2">
      <c r="B70" s="474"/>
      <c r="C70" s="441"/>
      <c r="D70" s="442"/>
      <c r="E70" s="443"/>
      <c r="F70" s="460"/>
      <c r="G70" s="472"/>
    </row>
    <row r="71" spans="2:7" s="433" customFormat="1" ht="18" customHeight="1" x14ac:dyDescent="0.2">
      <c r="B71" s="474"/>
      <c r="C71" s="441"/>
      <c r="D71" s="442"/>
      <c r="E71" s="443"/>
      <c r="F71" s="460"/>
      <c r="G71" s="472"/>
    </row>
    <row r="72" spans="2:7" s="433" customFormat="1" ht="18" customHeight="1" x14ac:dyDescent="0.2">
      <c r="B72" s="474"/>
      <c r="C72" s="441"/>
      <c r="D72" s="442"/>
      <c r="E72" s="443"/>
      <c r="F72" s="476"/>
      <c r="G72" s="472"/>
    </row>
    <row r="73" spans="2:7" s="433" customFormat="1" ht="18" customHeight="1" x14ac:dyDescent="0.2">
      <c r="B73" s="474"/>
      <c r="C73" s="441"/>
      <c r="D73" s="442"/>
      <c r="E73" s="443"/>
      <c r="F73" s="476"/>
      <c r="G73" s="472"/>
    </row>
    <row r="74" spans="2:7" s="433" customFormat="1" ht="18" customHeight="1" x14ac:dyDescent="0.2">
      <c r="B74" s="474"/>
      <c r="C74" s="441"/>
      <c r="D74" s="442"/>
      <c r="E74" s="443"/>
      <c r="F74" s="449"/>
      <c r="G74" s="475"/>
    </row>
    <row r="75" spans="2:7" s="433" customFormat="1" ht="18" customHeight="1" x14ac:dyDescent="0.2">
      <c r="B75" s="932" t="s">
        <v>20</v>
      </c>
      <c r="C75" s="441"/>
      <c r="D75" s="445">
        <v>2902276</v>
      </c>
      <c r="E75" s="452"/>
      <c r="F75" s="954" t="s">
        <v>691</v>
      </c>
    </row>
    <row r="76" spans="2:7" s="433" customFormat="1" ht="18" customHeight="1" x14ac:dyDescent="0.2">
      <c r="B76" s="932"/>
      <c r="C76" s="441"/>
      <c r="D76" s="451" t="s">
        <v>9</v>
      </c>
      <c r="E76" s="452"/>
      <c r="F76" s="954"/>
    </row>
    <row r="77" spans="2:7" s="433" customFormat="1" ht="18" customHeight="1" x14ac:dyDescent="0.2">
      <c r="B77" s="458"/>
      <c r="C77" s="441"/>
      <c r="D77" s="448">
        <v>3267207</v>
      </c>
      <c r="E77" s="454"/>
      <c r="F77" s="954"/>
    </row>
    <row r="78" spans="2:7" s="433" customFormat="1" ht="18" customHeight="1" x14ac:dyDescent="0.2">
      <c r="B78" s="447"/>
      <c r="C78" s="441"/>
      <c r="D78" s="448"/>
      <c r="E78" s="448"/>
      <c r="F78" s="954"/>
    </row>
    <row r="79" spans="2:7" s="433" customFormat="1" ht="18" customHeight="1" x14ac:dyDescent="0.2">
      <c r="B79" s="458"/>
      <c r="C79" s="441"/>
      <c r="D79" s="448"/>
      <c r="E79" s="448"/>
      <c r="F79" s="954"/>
    </row>
    <row r="80" spans="2:7" s="433" customFormat="1" ht="18" customHeight="1" x14ac:dyDescent="0.2">
      <c r="B80" s="458"/>
      <c r="C80" s="441"/>
      <c r="D80" s="448"/>
      <c r="E80" s="448"/>
      <c r="F80" s="954"/>
    </row>
    <row r="81" spans="2:7" s="433" customFormat="1" ht="18" customHeight="1" x14ac:dyDescent="0.2">
      <c r="B81" s="458"/>
      <c r="C81" s="441"/>
      <c r="D81" s="448"/>
      <c r="E81" s="448"/>
      <c r="F81" s="477"/>
    </row>
    <row r="82" spans="2:7" s="433" customFormat="1" ht="18" customHeight="1" x14ac:dyDescent="0.2">
      <c r="B82" s="447"/>
      <c r="C82" s="441"/>
      <c r="D82" s="451"/>
      <c r="E82" s="451"/>
      <c r="F82" s="477"/>
    </row>
    <row r="83" spans="2:7" s="433" customFormat="1" ht="18" customHeight="1" x14ac:dyDescent="0.2">
      <c r="B83" s="887" t="s">
        <v>21</v>
      </c>
      <c r="C83" s="441"/>
      <c r="D83" s="445">
        <v>94334</v>
      </c>
      <c r="E83" s="452"/>
      <c r="F83" s="954" t="s">
        <v>692</v>
      </c>
      <c r="G83" s="433" t="s">
        <v>0</v>
      </c>
    </row>
    <row r="84" spans="2:7" s="433" customFormat="1" ht="18" customHeight="1" x14ac:dyDescent="0.2">
      <c r="B84" s="887"/>
      <c r="C84" s="441"/>
      <c r="D84" s="430">
        <v>141557</v>
      </c>
      <c r="E84" s="452"/>
      <c r="F84" s="954"/>
      <c r="G84" s="433" t="s">
        <v>0</v>
      </c>
    </row>
    <row r="85" spans="2:7" s="433" customFormat="1" ht="18" customHeight="1" x14ac:dyDescent="0.2">
      <c r="B85" s="458" t="s">
        <v>23</v>
      </c>
      <c r="C85" s="441"/>
      <c r="D85" s="448">
        <v>9356</v>
      </c>
      <c r="E85" s="454"/>
      <c r="F85" s="954"/>
      <c r="G85" s="433" t="s">
        <v>0</v>
      </c>
    </row>
    <row r="86" spans="2:7" s="433" customFormat="1" ht="18" customHeight="1" x14ac:dyDescent="0.2">
      <c r="B86" s="478" t="s">
        <v>693</v>
      </c>
      <c r="C86" s="441"/>
      <c r="D86" s="479" t="s">
        <v>694</v>
      </c>
      <c r="E86" s="448"/>
      <c r="F86" s="954"/>
    </row>
    <row r="87" spans="2:7" s="433" customFormat="1" ht="18" customHeight="1" x14ac:dyDescent="0.2">
      <c r="B87" s="478"/>
      <c r="C87" s="441"/>
      <c r="D87" s="479"/>
      <c r="E87" s="448"/>
      <c r="F87" s="954" t="s">
        <v>695</v>
      </c>
    </row>
    <row r="88" spans="2:7" s="433" customFormat="1" ht="18" customHeight="1" x14ac:dyDescent="0.2">
      <c r="B88" s="478"/>
      <c r="C88" s="441"/>
      <c r="D88" s="479"/>
      <c r="E88" s="448"/>
      <c r="F88" s="929"/>
    </row>
    <row r="89" spans="2:7" s="433" customFormat="1" ht="18" customHeight="1" x14ac:dyDescent="0.2">
      <c r="B89" s="478"/>
      <c r="C89" s="441"/>
      <c r="D89" s="479"/>
      <c r="E89" s="448"/>
      <c r="F89" s="929"/>
    </row>
    <row r="90" spans="2:7" s="433" customFormat="1" ht="18" customHeight="1" x14ac:dyDescent="0.2">
      <c r="B90" s="478"/>
      <c r="C90" s="441"/>
      <c r="D90" s="479"/>
      <c r="E90" s="448"/>
      <c r="F90" s="929"/>
    </row>
    <row r="91" spans="2:7" s="433" customFormat="1" ht="18" customHeight="1" x14ac:dyDescent="0.2">
      <c r="B91" s="478"/>
      <c r="C91" s="441"/>
      <c r="D91" s="479"/>
      <c r="E91" s="448"/>
      <c r="F91" s="929"/>
    </row>
    <row r="92" spans="2:7" s="433" customFormat="1" ht="18" customHeight="1" x14ac:dyDescent="0.2">
      <c r="B92" s="478"/>
      <c r="C92" s="441"/>
      <c r="D92" s="479"/>
      <c r="E92" s="448"/>
      <c r="F92" s="929"/>
    </row>
    <row r="93" spans="2:7" s="433" customFormat="1" ht="18" customHeight="1" x14ac:dyDescent="0.2">
      <c r="B93" s="458"/>
      <c r="C93" s="441"/>
      <c r="D93" s="448"/>
      <c r="E93" s="448"/>
      <c r="F93" s="929"/>
    </row>
    <row r="94" spans="2:7" s="433" customFormat="1" ht="18" customHeight="1" x14ac:dyDescent="0.2">
      <c r="B94" s="458"/>
      <c r="C94" s="441"/>
      <c r="D94" s="448"/>
      <c r="E94" s="448"/>
      <c r="F94" s="929"/>
    </row>
    <row r="95" spans="2:7" s="433" customFormat="1" ht="18" customHeight="1" x14ac:dyDescent="0.2">
      <c r="B95" s="458"/>
      <c r="C95" s="441"/>
      <c r="D95" s="448"/>
      <c r="E95" s="448"/>
      <c r="F95" s="929"/>
    </row>
    <row r="96" spans="2:7" s="433" customFormat="1" ht="18" customHeight="1" x14ac:dyDescent="0.2">
      <c r="B96" s="457"/>
      <c r="C96" s="441"/>
      <c r="D96" s="465"/>
      <c r="E96" s="452"/>
      <c r="F96" s="929"/>
    </row>
    <row r="97" spans="2:7" s="433" customFormat="1" ht="18" customHeight="1" x14ac:dyDescent="0.2">
      <c r="B97" s="457"/>
      <c r="C97" s="441"/>
      <c r="D97" s="465"/>
      <c r="E97" s="452"/>
      <c r="F97" s="480"/>
    </row>
    <row r="98" spans="2:7" s="433" customFormat="1" ht="18" customHeight="1" x14ac:dyDescent="0.2">
      <c r="B98" s="461"/>
      <c r="C98" s="463"/>
      <c r="D98" s="481"/>
      <c r="E98" s="452"/>
      <c r="F98" s="482"/>
    </row>
    <row r="99" spans="2:7" s="433" customFormat="1" ht="18" customHeight="1" x14ac:dyDescent="0.2">
      <c r="B99" s="457" t="s">
        <v>24</v>
      </c>
      <c r="C99" s="463"/>
      <c r="D99" s="445">
        <v>581025</v>
      </c>
      <c r="E99" s="451"/>
      <c r="F99" s="886" t="s">
        <v>696</v>
      </c>
      <c r="G99" s="433" t="s">
        <v>0</v>
      </c>
    </row>
    <row r="100" spans="2:7" s="433" customFormat="1" ht="18" customHeight="1" x14ac:dyDescent="0.2">
      <c r="B100" s="457" t="s">
        <v>26</v>
      </c>
      <c r="C100" s="463"/>
      <c r="D100" s="451" t="s">
        <v>9</v>
      </c>
      <c r="E100" s="451"/>
      <c r="F100" s="886"/>
      <c r="G100" s="433" t="s">
        <v>0</v>
      </c>
    </row>
    <row r="101" spans="2:7" s="433" customFormat="1" ht="18" customHeight="1" x14ac:dyDescent="0.2">
      <c r="B101" s="457"/>
      <c r="C101" s="463"/>
      <c r="D101" s="448">
        <v>558251</v>
      </c>
      <c r="E101" s="448"/>
      <c r="F101" s="886"/>
      <c r="G101" s="433" t="s">
        <v>0</v>
      </c>
    </row>
    <row r="102" spans="2:7" s="433" customFormat="1" ht="18" customHeight="1" x14ac:dyDescent="0.2">
      <c r="B102" s="447"/>
      <c r="C102" s="463"/>
      <c r="D102" s="451"/>
      <c r="E102" s="452"/>
      <c r="F102" s="886"/>
      <c r="G102" s="433" t="s">
        <v>0</v>
      </c>
    </row>
    <row r="103" spans="2:7" s="433" customFormat="1" ht="18" customHeight="1" x14ac:dyDescent="0.2">
      <c r="B103" s="461"/>
      <c r="C103" s="463"/>
      <c r="D103" s="451"/>
      <c r="E103" s="452"/>
      <c r="F103" s="483" t="s">
        <v>697</v>
      </c>
    </row>
    <row r="104" spans="2:7" s="433" customFormat="1" ht="18" customHeight="1" x14ac:dyDescent="0.2">
      <c r="B104" s="461"/>
      <c r="C104" s="463"/>
      <c r="D104" s="451"/>
      <c r="E104" s="452"/>
      <c r="F104" s="484" t="s">
        <v>698</v>
      </c>
      <c r="G104" s="433" t="s">
        <v>0</v>
      </c>
    </row>
    <row r="105" spans="2:7" s="433" customFormat="1" ht="18" customHeight="1" x14ac:dyDescent="0.2">
      <c r="B105" s="461"/>
      <c r="C105" s="463"/>
      <c r="D105" s="451"/>
      <c r="E105" s="452"/>
      <c r="F105" s="440"/>
    </row>
    <row r="106" spans="2:7" s="433" customFormat="1" ht="18" customHeight="1" x14ac:dyDescent="0.2">
      <c r="B106" s="461"/>
      <c r="C106" s="463"/>
      <c r="D106" s="451"/>
      <c r="E106" s="452"/>
      <c r="F106" s="440"/>
    </row>
    <row r="107" spans="2:7" s="433" customFormat="1" ht="18" customHeight="1" x14ac:dyDescent="0.2">
      <c r="B107" s="461"/>
      <c r="C107" s="463"/>
      <c r="D107" s="451"/>
      <c r="E107" s="452"/>
      <c r="F107" s="483"/>
    </row>
    <row r="108" spans="2:7" s="433" customFormat="1" ht="18" customHeight="1" x14ac:dyDescent="0.2">
      <c r="B108" s="461"/>
      <c r="C108" s="463"/>
      <c r="D108" s="451"/>
      <c r="E108" s="452"/>
      <c r="F108" s="483"/>
    </row>
    <row r="109" spans="2:7" s="433" customFormat="1" ht="18" customHeight="1" x14ac:dyDescent="0.2">
      <c r="B109" s="461"/>
      <c r="C109" s="463"/>
      <c r="D109" s="451"/>
      <c r="E109" s="452"/>
      <c r="F109" s="483"/>
    </row>
    <row r="110" spans="2:7" s="433" customFormat="1" ht="18.75" customHeight="1" x14ac:dyDescent="0.2">
      <c r="B110" s="887" t="s">
        <v>28</v>
      </c>
      <c r="C110" s="463"/>
      <c r="D110" s="445">
        <v>26161</v>
      </c>
      <c r="E110" s="451"/>
      <c r="F110" s="911" t="s">
        <v>556</v>
      </c>
      <c r="G110" s="433" t="s">
        <v>0</v>
      </c>
    </row>
    <row r="111" spans="2:7" s="433" customFormat="1" ht="18.75" customHeight="1" x14ac:dyDescent="0.2">
      <c r="B111" s="955"/>
      <c r="C111" s="463"/>
      <c r="D111" s="451" t="s">
        <v>9</v>
      </c>
      <c r="E111" s="451"/>
      <c r="F111" s="913"/>
    </row>
    <row r="112" spans="2:7" s="433" customFormat="1" ht="24.75" customHeight="1" x14ac:dyDescent="0.2">
      <c r="B112" s="955"/>
      <c r="C112" s="463"/>
      <c r="D112" s="448">
        <v>26161</v>
      </c>
      <c r="E112" s="454"/>
      <c r="F112" s="913"/>
      <c r="G112" s="433" t="s">
        <v>0</v>
      </c>
    </row>
    <row r="113" spans="1:16" s="433" customFormat="1" ht="19.5" customHeight="1" x14ac:dyDescent="0.2">
      <c r="B113" s="485"/>
      <c r="C113" s="463"/>
      <c r="D113" s="448"/>
      <c r="E113" s="448"/>
      <c r="F113" s="929"/>
    </row>
    <row r="114" spans="1:16" s="433" customFormat="1" ht="19.5" customHeight="1" x14ac:dyDescent="0.2">
      <c r="B114" s="485"/>
      <c r="C114" s="463"/>
      <c r="D114" s="448"/>
      <c r="E114" s="448"/>
      <c r="F114" s="486"/>
    </row>
    <row r="115" spans="1:16" s="433" customFormat="1" ht="18" customHeight="1" x14ac:dyDescent="0.2">
      <c r="B115" s="457" t="s">
        <v>30</v>
      </c>
      <c r="C115" s="441"/>
      <c r="D115" s="445">
        <v>20237</v>
      </c>
      <c r="E115" s="451"/>
      <c r="F115" s="886" t="s">
        <v>699</v>
      </c>
    </row>
    <row r="116" spans="1:16" s="433" customFormat="1" ht="18" customHeight="1" x14ac:dyDescent="0.2">
      <c r="B116" s="450"/>
      <c r="C116" s="441"/>
      <c r="D116" s="451" t="s">
        <v>9</v>
      </c>
      <c r="E116" s="451"/>
      <c r="F116" s="886"/>
    </row>
    <row r="117" spans="1:16" s="433" customFormat="1" ht="18" customHeight="1" x14ac:dyDescent="0.2">
      <c r="B117" s="458" t="s">
        <v>0</v>
      </c>
      <c r="C117" s="441"/>
      <c r="D117" s="448">
        <v>25293</v>
      </c>
      <c r="E117" s="454"/>
      <c r="F117" s="886"/>
      <c r="G117" s="433" t="s">
        <v>0</v>
      </c>
    </row>
    <row r="118" spans="1:16" s="433" customFormat="1" ht="18" customHeight="1" x14ac:dyDescent="0.2">
      <c r="B118" s="458"/>
      <c r="C118" s="441"/>
      <c r="D118" s="448"/>
      <c r="E118" s="448"/>
      <c r="F118" s="927"/>
    </row>
    <row r="119" spans="1:16" s="433" customFormat="1" ht="18" customHeight="1" x14ac:dyDescent="0.2">
      <c r="B119" s="487"/>
      <c r="C119" s="468"/>
      <c r="D119" s="488"/>
      <c r="E119" s="488"/>
      <c r="F119" s="489"/>
    </row>
    <row r="120" spans="1:16" s="433" customFormat="1" ht="18" customHeight="1" x14ac:dyDescent="0.2">
      <c r="B120" s="932" t="s">
        <v>31</v>
      </c>
      <c r="C120" s="441"/>
      <c r="D120" s="445">
        <v>6631</v>
      </c>
      <c r="E120" s="451"/>
      <c r="F120" s="886" t="s">
        <v>32</v>
      </c>
      <c r="G120" s="433" t="s">
        <v>0</v>
      </c>
    </row>
    <row r="121" spans="1:16" s="433" customFormat="1" ht="18" customHeight="1" x14ac:dyDescent="0.2">
      <c r="B121" s="933"/>
      <c r="C121" s="441"/>
      <c r="D121" s="451" t="s">
        <v>9</v>
      </c>
      <c r="E121" s="451"/>
      <c r="F121" s="886"/>
    </row>
    <row r="122" spans="1:16" s="433" customFormat="1" ht="18" customHeight="1" x14ac:dyDescent="0.2">
      <c r="B122" s="447" t="s">
        <v>0</v>
      </c>
      <c r="C122" s="441"/>
      <c r="D122" s="448">
        <v>6631</v>
      </c>
      <c r="E122" s="454"/>
      <c r="F122" s="490" t="s">
        <v>33</v>
      </c>
    </row>
    <row r="123" spans="1:16" s="433" customFormat="1" ht="18" customHeight="1" x14ac:dyDescent="0.2">
      <c r="B123" s="447"/>
      <c r="C123" s="441"/>
      <c r="D123" s="448"/>
      <c r="E123" s="448"/>
      <c r="F123" s="491"/>
      <c r="H123" s="492"/>
      <c r="I123" s="492"/>
      <c r="J123" s="493"/>
      <c r="K123" s="493"/>
      <c r="L123" s="493"/>
      <c r="M123" s="493"/>
      <c r="N123" s="443"/>
      <c r="O123" s="443"/>
      <c r="P123" s="443"/>
    </row>
    <row r="124" spans="1:16" s="433" customFormat="1" ht="18" customHeight="1" x14ac:dyDescent="0.2">
      <c r="B124" s="447"/>
      <c r="C124" s="441"/>
      <c r="D124" s="448"/>
      <c r="E124" s="448"/>
      <c r="F124" s="491"/>
      <c r="H124" s="492"/>
      <c r="I124" s="492"/>
      <c r="J124" s="493"/>
      <c r="K124" s="493"/>
      <c r="L124" s="493"/>
      <c r="M124" s="493"/>
      <c r="N124" s="443"/>
      <c r="O124" s="443"/>
      <c r="P124" s="443"/>
    </row>
    <row r="125" spans="1:16" s="433" customFormat="1" ht="18" customHeight="1" x14ac:dyDescent="0.2">
      <c r="B125" s="887" t="s">
        <v>55</v>
      </c>
      <c r="C125" s="463"/>
      <c r="D125" s="445">
        <v>198953</v>
      </c>
      <c r="E125" s="452"/>
      <c r="F125" s="926" t="s">
        <v>700</v>
      </c>
      <c r="H125" s="494"/>
      <c r="I125" s="443"/>
      <c r="J125" s="443"/>
      <c r="K125" s="443"/>
      <c r="L125" s="443"/>
      <c r="M125" s="443"/>
      <c r="N125" s="443"/>
      <c r="O125" s="443"/>
      <c r="P125" s="443"/>
    </row>
    <row r="126" spans="1:16" s="433" customFormat="1" ht="18" customHeight="1" x14ac:dyDescent="0.2">
      <c r="A126" s="466"/>
      <c r="B126" s="887"/>
      <c r="C126" s="463"/>
      <c r="D126" s="451" t="s">
        <v>9</v>
      </c>
      <c r="E126" s="452"/>
      <c r="F126" s="926"/>
      <c r="H126" s="915"/>
      <c r="I126" s="915"/>
      <c r="J126" s="915"/>
      <c r="K126" s="915"/>
      <c r="L126" s="915"/>
      <c r="M126" s="915"/>
      <c r="N126" s="915"/>
      <c r="O126" s="915"/>
      <c r="P126" s="915"/>
    </row>
    <row r="127" spans="1:16" s="433" customFormat="1" ht="18" customHeight="1" x14ac:dyDescent="0.2">
      <c r="A127" s="466"/>
      <c r="B127" s="447"/>
      <c r="C127" s="463"/>
      <c r="D127" s="448">
        <v>232563</v>
      </c>
      <c r="E127" s="454"/>
      <c r="F127" s="926"/>
      <c r="H127" s="915"/>
      <c r="I127" s="915"/>
      <c r="J127" s="915"/>
      <c r="K127" s="915"/>
      <c r="L127" s="915"/>
      <c r="M127" s="915"/>
      <c r="N127" s="915"/>
      <c r="O127" s="915"/>
      <c r="P127" s="915"/>
    </row>
    <row r="128" spans="1:16" s="433" customFormat="1" ht="18" customHeight="1" x14ac:dyDescent="0.2">
      <c r="A128" s="466"/>
      <c r="B128" s="447"/>
      <c r="C128" s="463"/>
      <c r="D128" s="451"/>
      <c r="E128" s="451"/>
      <c r="F128" s="926"/>
      <c r="I128" s="495"/>
      <c r="J128" s="495"/>
      <c r="K128" s="495"/>
      <c r="L128" s="495"/>
      <c r="M128" s="495"/>
    </row>
    <row r="129" spans="1:13" s="433" customFormat="1" ht="18" customHeight="1" x14ac:dyDescent="0.2">
      <c r="A129" s="466"/>
      <c r="B129" s="447"/>
      <c r="C129" s="463"/>
      <c r="D129" s="451"/>
      <c r="E129" s="451"/>
      <c r="F129" s="926"/>
      <c r="I129" s="495"/>
      <c r="J129" s="495"/>
      <c r="K129" s="495"/>
      <c r="L129" s="495"/>
      <c r="M129" s="495"/>
    </row>
    <row r="130" spans="1:13" s="433" customFormat="1" ht="18" customHeight="1" x14ac:dyDescent="0.2">
      <c r="A130" s="466"/>
      <c r="B130" s="447"/>
      <c r="C130" s="463"/>
      <c r="D130" s="451"/>
      <c r="E130" s="451"/>
      <c r="F130" s="926"/>
      <c r="H130" s="495"/>
      <c r="I130" s="495"/>
      <c r="J130" s="495"/>
      <c r="K130" s="495"/>
      <c r="L130" s="495"/>
      <c r="M130" s="495"/>
    </row>
    <row r="131" spans="1:13" s="433" customFormat="1" ht="18" customHeight="1" x14ac:dyDescent="0.2">
      <c r="A131" s="466"/>
      <c r="B131" s="447"/>
      <c r="C131" s="463"/>
      <c r="D131" s="451"/>
      <c r="E131" s="451"/>
      <c r="F131" s="926"/>
      <c r="H131" s="495"/>
      <c r="I131" s="496"/>
      <c r="J131" s="495"/>
      <c r="K131" s="495"/>
      <c r="L131" s="495"/>
      <c r="M131" s="495"/>
    </row>
    <row r="132" spans="1:13" s="433" customFormat="1" ht="18" customHeight="1" x14ac:dyDescent="0.2">
      <c r="A132" s="466"/>
      <c r="B132" s="447"/>
      <c r="C132" s="463"/>
      <c r="D132" s="451"/>
      <c r="E132" s="451"/>
      <c r="F132" s="926"/>
      <c r="I132" s="495"/>
      <c r="J132" s="495"/>
      <c r="K132" s="495"/>
      <c r="L132" s="495"/>
      <c r="M132" s="495"/>
    </row>
    <row r="133" spans="1:13" s="433" customFormat="1" ht="18" customHeight="1" x14ac:dyDescent="0.2">
      <c r="A133" s="466"/>
      <c r="B133" s="447"/>
      <c r="C133" s="463"/>
      <c r="D133" s="451"/>
      <c r="E133" s="451"/>
      <c r="F133" s="926"/>
    </row>
    <row r="134" spans="1:13" s="433" customFormat="1" ht="18" customHeight="1" x14ac:dyDescent="0.2">
      <c r="A134" s="466"/>
      <c r="B134" s="447"/>
      <c r="C134" s="463"/>
      <c r="D134" s="451"/>
      <c r="E134" s="451"/>
      <c r="F134" s="449"/>
    </row>
    <row r="135" spans="1:13" s="433" customFormat="1" ht="18" customHeight="1" x14ac:dyDescent="0.2">
      <c r="A135" s="466"/>
      <c r="B135" s="932" t="s">
        <v>57</v>
      </c>
      <c r="C135" s="463"/>
      <c r="D135" s="445">
        <v>4850</v>
      </c>
      <c r="E135" s="451"/>
      <c r="F135" s="886" t="s">
        <v>701</v>
      </c>
    </row>
    <row r="136" spans="1:13" s="433" customFormat="1" ht="18" customHeight="1" x14ac:dyDescent="0.2">
      <c r="A136" s="466"/>
      <c r="B136" s="933"/>
      <c r="C136" s="463"/>
      <c r="D136" s="451" t="s">
        <v>9</v>
      </c>
      <c r="E136" s="451"/>
      <c r="F136" s="886"/>
    </row>
    <row r="137" spans="1:13" s="433" customFormat="1" ht="18" customHeight="1" x14ac:dyDescent="0.2">
      <c r="A137" s="466"/>
      <c r="B137" s="447"/>
      <c r="C137" s="463"/>
      <c r="D137" s="448">
        <v>7379</v>
      </c>
      <c r="E137" s="451"/>
      <c r="F137" s="886"/>
    </row>
    <row r="138" spans="1:13" s="433" customFormat="1" ht="18" customHeight="1" x14ac:dyDescent="0.2">
      <c r="A138" s="466"/>
      <c r="B138" s="447"/>
      <c r="C138" s="463"/>
      <c r="D138" s="448"/>
      <c r="E138" s="451"/>
      <c r="F138" s="449"/>
    </row>
    <row r="139" spans="1:13" s="433" customFormat="1" ht="18" customHeight="1" x14ac:dyDescent="0.2">
      <c r="A139" s="466"/>
      <c r="B139" s="447"/>
      <c r="C139" s="463"/>
      <c r="D139" s="448"/>
      <c r="E139" s="451"/>
      <c r="F139" s="449"/>
    </row>
    <row r="140" spans="1:13" s="433" customFormat="1" ht="18" customHeight="1" x14ac:dyDescent="0.2">
      <c r="A140" s="466"/>
      <c r="B140" s="447" t="s">
        <v>77</v>
      </c>
      <c r="C140" s="463"/>
      <c r="D140" s="445">
        <v>7445</v>
      </c>
      <c r="E140" s="451"/>
      <c r="F140" s="889" t="s">
        <v>78</v>
      </c>
      <c r="G140" s="433" t="s">
        <v>0</v>
      </c>
      <c r="M140" s="452"/>
    </row>
    <row r="141" spans="1:13" s="433" customFormat="1" ht="18" customHeight="1" x14ac:dyDescent="0.2">
      <c r="A141" s="466"/>
      <c r="B141" s="447" t="s">
        <v>79</v>
      </c>
      <c r="C141" s="463"/>
      <c r="D141" s="451" t="s">
        <v>9</v>
      </c>
      <c r="E141" s="451"/>
      <c r="F141" s="889"/>
      <c r="M141" s="452"/>
    </row>
    <row r="142" spans="1:13" s="433" customFormat="1" ht="18" customHeight="1" x14ac:dyDescent="0.2">
      <c r="A142" s="466"/>
      <c r="B142" s="447"/>
      <c r="C142" s="463"/>
      <c r="D142" s="448">
        <v>7445</v>
      </c>
      <c r="E142" s="454"/>
      <c r="F142" s="483"/>
      <c r="M142" s="452"/>
    </row>
    <row r="143" spans="1:13" s="433" customFormat="1" ht="18" customHeight="1" x14ac:dyDescent="0.2">
      <c r="A143" s="466"/>
      <c r="B143" s="447"/>
      <c r="C143" s="463"/>
      <c r="D143" s="448"/>
      <c r="E143" s="448"/>
      <c r="F143" s="483"/>
      <c r="M143" s="452"/>
    </row>
    <row r="144" spans="1:13" s="433" customFormat="1" ht="18" customHeight="1" x14ac:dyDescent="0.2">
      <c r="A144" s="466"/>
      <c r="B144" s="447"/>
      <c r="C144" s="463"/>
      <c r="D144" s="448"/>
      <c r="E144" s="448"/>
      <c r="F144" s="483"/>
      <c r="M144" s="452"/>
    </row>
    <row r="145" spans="2:13" s="452" customFormat="1" ht="18" customHeight="1" x14ac:dyDescent="0.2">
      <c r="B145" s="478" t="s">
        <v>80</v>
      </c>
      <c r="C145" s="463"/>
      <c r="D145" s="445">
        <v>99398</v>
      </c>
      <c r="E145" s="451"/>
      <c r="F145" s="886" t="s">
        <v>645</v>
      </c>
      <c r="G145" s="433" t="s">
        <v>0</v>
      </c>
      <c r="K145" s="497"/>
    </row>
    <row r="146" spans="2:13" s="497" customFormat="1" ht="18" customHeight="1" x14ac:dyDescent="0.2">
      <c r="B146" s="447" t="s">
        <v>81</v>
      </c>
      <c r="C146" s="463"/>
      <c r="D146" s="451" t="s">
        <v>9</v>
      </c>
      <c r="E146" s="451"/>
      <c r="F146" s="886"/>
      <c r="G146" s="433" t="s">
        <v>0</v>
      </c>
      <c r="M146" s="452"/>
    </row>
    <row r="147" spans="2:13" s="497" customFormat="1" ht="18" customHeight="1" x14ac:dyDescent="0.2">
      <c r="B147" s="447"/>
      <c r="C147" s="463"/>
      <c r="D147" s="448">
        <v>97133</v>
      </c>
      <c r="E147" s="454"/>
      <c r="F147" s="886"/>
      <c r="G147" s="433"/>
      <c r="K147" s="433"/>
      <c r="M147" s="452"/>
    </row>
    <row r="148" spans="2:13" s="497" customFormat="1" ht="18" customHeight="1" x14ac:dyDescent="0.2">
      <c r="B148" s="447"/>
      <c r="C148" s="463"/>
      <c r="D148" s="448"/>
      <c r="E148" s="448"/>
      <c r="F148" s="886"/>
      <c r="G148" s="433"/>
      <c r="K148" s="433"/>
      <c r="M148" s="452"/>
    </row>
    <row r="149" spans="2:13" s="497" customFormat="1" ht="18" customHeight="1" x14ac:dyDescent="0.2">
      <c r="B149" s="447"/>
      <c r="C149" s="463"/>
      <c r="D149" s="448"/>
      <c r="E149" s="448"/>
      <c r="F149" s="886"/>
      <c r="G149" s="433"/>
      <c r="K149" s="433"/>
      <c r="M149" s="452"/>
    </row>
    <row r="150" spans="2:13" s="497" customFormat="1" ht="18" customHeight="1" x14ac:dyDescent="0.2">
      <c r="B150" s="447"/>
      <c r="C150" s="463"/>
      <c r="D150" s="448"/>
      <c r="E150" s="448"/>
      <c r="F150" s="886"/>
      <c r="G150" s="433"/>
      <c r="K150" s="433"/>
      <c r="M150" s="452"/>
    </row>
    <row r="151" spans="2:13" s="497" customFormat="1" ht="18" customHeight="1" x14ac:dyDescent="0.2">
      <c r="B151" s="498"/>
      <c r="C151" s="441"/>
      <c r="D151" s="451"/>
      <c r="E151" s="443"/>
      <c r="F151" s="499"/>
      <c r="G151" s="433"/>
      <c r="K151" s="433"/>
    </row>
    <row r="152" spans="2:13" s="497" customFormat="1" ht="18" customHeight="1" x14ac:dyDescent="0.2">
      <c r="B152" s="457" t="s">
        <v>82</v>
      </c>
      <c r="C152" s="463"/>
      <c r="D152" s="445">
        <v>47219</v>
      </c>
      <c r="E152" s="451"/>
      <c r="F152" s="886" t="s">
        <v>702</v>
      </c>
      <c r="G152" s="433" t="s">
        <v>0</v>
      </c>
      <c r="K152" s="433"/>
    </row>
    <row r="153" spans="2:13" s="497" customFormat="1" ht="18" customHeight="1" x14ac:dyDescent="0.2">
      <c r="B153" s="447" t="s">
        <v>84</v>
      </c>
      <c r="C153" s="463"/>
      <c r="D153" s="451" t="s">
        <v>9</v>
      </c>
      <c r="E153" s="451"/>
      <c r="F153" s="886"/>
      <c r="G153" s="433" t="s">
        <v>0</v>
      </c>
      <c r="K153" s="433"/>
    </row>
    <row r="154" spans="2:13" s="433" customFormat="1" ht="18" customHeight="1" x14ac:dyDescent="0.2">
      <c r="B154" s="458"/>
      <c r="C154" s="463"/>
      <c r="D154" s="448">
        <v>45131</v>
      </c>
      <c r="E154" s="454"/>
      <c r="F154" s="886"/>
      <c r="G154" s="433" t="s">
        <v>0</v>
      </c>
      <c r="M154" s="497"/>
    </row>
    <row r="155" spans="2:13" s="433" customFormat="1" ht="18" customHeight="1" x14ac:dyDescent="0.2">
      <c r="B155" s="458"/>
      <c r="C155" s="463"/>
      <c r="D155" s="448"/>
      <c r="E155" s="448"/>
      <c r="F155" s="940"/>
      <c r="M155" s="497"/>
    </row>
    <row r="156" spans="2:13" s="497" customFormat="1" ht="18" customHeight="1" x14ac:dyDescent="0.2">
      <c r="B156" s="461"/>
      <c r="C156" s="463"/>
      <c r="D156" s="451"/>
      <c r="E156" s="452"/>
      <c r="F156" s="455" t="s">
        <v>646</v>
      </c>
      <c r="G156" s="433" t="s">
        <v>0</v>
      </c>
      <c r="K156" s="433"/>
      <c r="M156" s="433"/>
    </row>
    <row r="157" spans="2:13" s="433" customFormat="1" ht="18" customHeight="1" x14ac:dyDescent="0.2">
      <c r="B157" s="461"/>
      <c r="C157" s="463"/>
      <c r="D157" s="451"/>
      <c r="E157" s="452"/>
      <c r="F157" s="455" t="s">
        <v>86</v>
      </c>
      <c r="G157" s="433" t="s">
        <v>0</v>
      </c>
      <c r="M157" s="497"/>
    </row>
    <row r="158" spans="2:13" s="497" customFormat="1" ht="18" customHeight="1" x14ac:dyDescent="0.2">
      <c r="B158" s="500"/>
      <c r="C158" s="463"/>
      <c r="D158" s="451"/>
      <c r="E158" s="452"/>
      <c r="F158" s="455" t="s">
        <v>647</v>
      </c>
      <c r="G158" s="433" t="s">
        <v>0</v>
      </c>
      <c r="M158" s="433"/>
    </row>
    <row r="159" spans="2:13" s="433" customFormat="1" ht="18" customHeight="1" x14ac:dyDescent="0.2">
      <c r="B159" s="500"/>
      <c r="C159" s="463"/>
      <c r="D159" s="451"/>
      <c r="E159" s="452"/>
      <c r="F159" s="455" t="s">
        <v>516</v>
      </c>
      <c r="G159" s="433" t="s">
        <v>0</v>
      </c>
      <c r="K159" s="452"/>
      <c r="M159" s="497"/>
    </row>
    <row r="160" spans="2:13" s="433" customFormat="1" ht="18" customHeight="1" x14ac:dyDescent="0.2">
      <c r="B160" s="500"/>
      <c r="C160" s="463"/>
      <c r="D160" s="451"/>
      <c r="E160" s="452"/>
      <c r="F160" s="483" t="s">
        <v>88</v>
      </c>
      <c r="K160" s="497"/>
    </row>
    <row r="161" spans="2:13" s="433" customFormat="1" ht="18" customHeight="1" x14ac:dyDescent="0.2">
      <c r="B161" s="473"/>
      <c r="C161" s="441"/>
      <c r="D161" s="442"/>
      <c r="E161" s="443"/>
      <c r="F161" s="461" t="s">
        <v>517</v>
      </c>
      <c r="G161" s="433" t="s">
        <v>0</v>
      </c>
      <c r="K161" s="497"/>
    </row>
    <row r="162" spans="2:13" s="433" customFormat="1" ht="18" customHeight="1" x14ac:dyDescent="0.2">
      <c r="B162" s="458"/>
      <c r="C162" s="463"/>
      <c r="D162" s="451"/>
      <c r="E162" s="452"/>
      <c r="F162" s="483" t="s">
        <v>89</v>
      </c>
      <c r="G162" s="433" t="s">
        <v>0</v>
      </c>
      <c r="K162" s="497"/>
    </row>
    <row r="163" spans="2:13" s="433" customFormat="1" ht="18" customHeight="1" x14ac:dyDescent="0.2">
      <c r="B163" s="458"/>
      <c r="C163" s="463"/>
      <c r="D163" s="451"/>
      <c r="E163" s="452"/>
      <c r="F163" s="483"/>
      <c r="K163" s="497"/>
    </row>
    <row r="164" spans="2:13" s="497" customFormat="1" ht="18" customHeight="1" x14ac:dyDescent="0.2">
      <c r="B164" s="457" t="s">
        <v>90</v>
      </c>
      <c r="C164" s="501"/>
      <c r="D164" s="445">
        <v>21614</v>
      </c>
      <c r="E164" s="451"/>
      <c r="F164" s="502" t="s">
        <v>91</v>
      </c>
      <c r="G164" s="433" t="s">
        <v>0</v>
      </c>
    </row>
    <row r="165" spans="2:13" s="452" customFormat="1" ht="18" customHeight="1" x14ac:dyDescent="0.2">
      <c r="B165" s="503"/>
      <c r="C165" s="501"/>
      <c r="D165" s="446" t="s">
        <v>9</v>
      </c>
      <c r="E165" s="451"/>
      <c r="F165" s="889" t="s">
        <v>93</v>
      </c>
      <c r="G165" s="433" t="s">
        <v>0</v>
      </c>
      <c r="K165" s="433"/>
      <c r="M165" s="497"/>
    </row>
    <row r="166" spans="2:13" s="497" customFormat="1" ht="18" customHeight="1" x14ac:dyDescent="0.2">
      <c r="B166" s="504"/>
      <c r="C166" s="501"/>
      <c r="D166" s="448">
        <v>21593</v>
      </c>
      <c r="E166" s="454"/>
      <c r="F166" s="889"/>
      <c r="G166" s="433" t="s">
        <v>0</v>
      </c>
      <c r="M166" s="452"/>
    </row>
    <row r="167" spans="2:13" s="497" customFormat="1" ht="18" customHeight="1" x14ac:dyDescent="0.2">
      <c r="B167" s="461"/>
      <c r="C167" s="463"/>
      <c r="D167" s="451"/>
      <c r="E167" s="452"/>
      <c r="F167" s="889" t="s">
        <v>94</v>
      </c>
      <c r="G167" s="433" t="s">
        <v>0</v>
      </c>
      <c r="K167" s="433"/>
    </row>
    <row r="168" spans="2:13" s="497" customFormat="1" ht="18" customHeight="1" x14ac:dyDescent="0.2">
      <c r="B168" s="478"/>
      <c r="C168" s="463"/>
      <c r="D168" s="451"/>
      <c r="E168" s="452"/>
      <c r="F168" s="889"/>
      <c r="G168" s="433" t="s">
        <v>0</v>
      </c>
    </row>
    <row r="169" spans="2:13" s="497" customFormat="1" ht="18" customHeight="1" x14ac:dyDescent="0.2">
      <c r="B169" s="461"/>
      <c r="C169" s="463"/>
      <c r="D169" s="505"/>
      <c r="E169" s="452"/>
      <c r="F169" s="886" t="s">
        <v>95</v>
      </c>
      <c r="G169" s="433"/>
      <c r="K169" s="433"/>
    </row>
    <row r="170" spans="2:13" s="497" customFormat="1" ht="18" customHeight="1" x14ac:dyDescent="0.2">
      <c r="B170" s="461"/>
      <c r="C170" s="463"/>
      <c r="D170" s="505"/>
      <c r="E170" s="452"/>
      <c r="F170" s="886"/>
      <c r="G170" s="433"/>
      <c r="K170" s="433"/>
    </row>
    <row r="171" spans="2:13" s="497" customFormat="1" ht="18" customHeight="1" x14ac:dyDescent="0.2">
      <c r="B171" s="461"/>
      <c r="C171" s="463"/>
      <c r="D171" s="505"/>
      <c r="E171" s="452"/>
      <c r="F171" s="449"/>
      <c r="G171" s="433"/>
      <c r="K171" s="433"/>
    </row>
    <row r="172" spans="2:13" s="497" customFormat="1" ht="18" customHeight="1" x14ac:dyDescent="0.2">
      <c r="B172" s="447" t="s">
        <v>96</v>
      </c>
      <c r="C172" s="463"/>
      <c r="D172" s="445">
        <v>9639</v>
      </c>
      <c r="E172" s="448"/>
      <c r="F172" s="886" t="s">
        <v>97</v>
      </c>
      <c r="G172" s="506"/>
      <c r="H172" s="433"/>
      <c r="L172" s="433"/>
    </row>
    <row r="173" spans="2:13" s="497" customFormat="1" ht="18" customHeight="1" x14ac:dyDescent="0.2">
      <c r="B173" s="447" t="s">
        <v>98</v>
      </c>
      <c r="C173" s="463"/>
      <c r="D173" s="451" t="s">
        <v>9</v>
      </c>
      <c r="E173" s="448"/>
      <c r="F173" s="886"/>
      <c r="G173" s="506"/>
      <c r="H173" s="433"/>
      <c r="L173" s="433"/>
    </row>
    <row r="174" spans="2:13" s="497" customFormat="1" ht="18" customHeight="1" x14ac:dyDescent="0.2">
      <c r="B174" s="507"/>
      <c r="C174" s="463"/>
      <c r="D174" s="448">
        <v>9297</v>
      </c>
      <c r="E174" s="448"/>
      <c r="F174" s="886"/>
      <c r="G174" s="506"/>
      <c r="H174" s="433"/>
      <c r="L174" s="433"/>
    </row>
    <row r="175" spans="2:13" s="497" customFormat="1" ht="18" customHeight="1" x14ac:dyDescent="0.2">
      <c r="B175" s="507"/>
      <c r="C175" s="463"/>
      <c r="D175" s="448"/>
      <c r="E175" s="448"/>
      <c r="F175" s="450"/>
      <c r="G175" s="506"/>
      <c r="H175" s="433"/>
      <c r="L175" s="433"/>
    </row>
    <row r="176" spans="2:13" s="497" customFormat="1" ht="18" customHeight="1" x14ac:dyDescent="0.2">
      <c r="B176" s="507"/>
      <c r="C176" s="463"/>
      <c r="D176" s="448"/>
      <c r="E176" s="448"/>
      <c r="F176" s="450"/>
      <c r="G176" s="506"/>
      <c r="H176" s="433"/>
      <c r="L176" s="433"/>
    </row>
    <row r="177" spans="2:13" s="433" customFormat="1" ht="18" customHeight="1" x14ac:dyDescent="0.2">
      <c r="B177" s="887" t="s">
        <v>101</v>
      </c>
      <c r="C177" s="501"/>
      <c r="D177" s="445">
        <v>9925</v>
      </c>
      <c r="E177" s="451"/>
      <c r="F177" s="886" t="s">
        <v>703</v>
      </c>
      <c r="G177" s="433" t="s">
        <v>0</v>
      </c>
    </row>
    <row r="178" spans="2:13" s="433" customFormat="1" ht="18" customHeight="1" x14ac:dyDescent="0.2">
      <c r="B178" s="887"/>
      <c r="C178" s="501"/>
      <c r="D178" s="451" t="s">
        <v>9</v>
      </c>
      <c r="E178" s="451"/>
      <c r="F178" s="886"/>
      <c r="G178" s="433" t="s">
        <v>0</v>
      </c>
    </row>
    <row r="179" spans="2:13" s="433" customFormat="1" ht="18" customHeight="1" x14ac:dyDescent="0.2">
      <c r="B179" s="952"/>
      <c r="C179" s="508"/>
      <c r="D179" s="488">
        <v>9276</v>
      </c>
      <c r="E179" s="509"/>
      <c r="F179" s="953"/>
      <c r="G179" s="433" t="s">
        <v>0</v>
      </c>
    </row>
    <row r="180" spans="2:13" s="433" customFormat="1" ht="18" customHeight="1" x14ac:dyDescent="0.2">
      <c r="B180" s="887" t="s">
        <v>103</v>
      </c>
      <c r="C180" s="463"/>
      <c r="D180" s="445">
        <v>130132</v>
      </c>
      <c r="E180" s="451"/>
      <c r="F180" s="886" t="s">
        <v>104</v>
      </c>
      <c r="G180" s="433" t="s">
        <v>0</v>
      </c>
      <c r="H180" s="432"/>
      <c r="I180" s="510" t="s">
        <v>704</v>
      </c>
      <c r="J180" s="510" t="s">
        <v>705</v>
      </c>
      <c r="K180" s="497"/>
      <c r="M180" s="452"/>
    </row>
    <row r="181" spans="2:13" s="433" customFormat="1" ht="18" customHeight="1" x14ac:dyDescent="0.2">
      <c r="B181" s="887"/>
      <c r="C181" s="463"/>
      <c r="D181" s="451" t="s">
        <v>9</v>
      </c>
      <c r="E181" s="451"/>
      <c r="F181" s="886"/>
      <c r="G181" s="433" t="s">
        <v>0</v>
      </c>
      <c r="H181" s="511" t="s">
        <v>54</v>
      </c>
      <c r="I181" s="512">
        <v>128040</v>
      </c>
      <c r="J181" s="512">
        <v>128020</v>
      </c>
      <c r="K181" s="497"/>
      <c r="M181" s="452"/>
    </row>
    <row r="182" spans="2:13" s="433" customFormat="1" ht="18" customHeight="1" x14ac:dyDescent="0.2">
      <c r="B182" s="447" t="s">
        <v>0</v>
      </c>
      <c r="C182" s="463"/>
      <c r="D182" s="448">
        <v>130112</v>
      </c>
      <c r="E182" s="454"/>
      <c r="F182" s="461" t="s">
        <v>105</v>
      </c>
      <c r="G182" s="433" t="s">
        <v>0</v>
      </c>
      <c r="H182" s="511" t="s">
        <v>106</v>
      </c>
      <c r="I182" s="512">
        <v>1141</v>
      </c>
      <c r="J182" s="512">
        <v>1141</v>
      </c>
      <c r="K182" s="497"/>
      <c r="M182" s="452"/>
    </row>
    <row r="183" spans="2:13" s="433" customFormat="1" ht="18" customHeight="1" x14ac:dyDescent="0.2">
      <c r="B183" s="473"/>
      <c r="C183" s="463"/>
      <c r="D183" s="451"/>
      <c r="E183" s="452"/>
      <c r="F183" s="483" t="s">
        <v>107</v>
      </c>
      <c r="G183" s="433" t="s">
        <v>0</v>
      </c>
      <c r="H183" s="436" t="s">
        <v>108</v>
      </c>
      <c r="I183" s="513">
        <v>951</v>
      </c>
      <c r="J183" s="513">
        <v>951</v>
      </c>
      <c r="K183" s="497"/>
      <c r="M183" s="452"/>
    </row>
    <row r="184" spans="2:13" s="433" customFormat="1" ht="18" customHeight="1" x14ac:dyDescent="0.2">
      <c r="B184" s="473"/>
      <c r="C184" s="441"/>
      <c r="D184" s="442"/>
      <c r="E184" s="443"/>
      <c r="F184" s="483" t="s">
        <v>547</v>
      </c>
      <c r="G184" s="433" t="s">
        <v>0</v>
      </c>
      <c r="H184" s="511" t="s">
        <v>44</v>
      </c>
      <c r="I184" s="512">
        <f>SUM(I181:I183)</f>
        <v>130132</v>
      </c>
      <c r="J184" s="512">
        <f>SUM(J181:J183)</f>
        <v>130112</v>
      </c>
      <c r="K184" s="497"/>
      <c r="M184" s="452"/>
    </row>
    <row r="185" spans="2:13" s="433" customFormat="1" ht="21.75" customHeight="1" x14ac:dyDescent="0.2">
      <c r="B185" s="447"/>
      <c r="C185" s="463"/>
      <c r="D185" s="451"/>
      <c r="E185" s="452"/>
      <c r="F185" s="483"/>
      <c r="K185" s="497"/>
    </row>
    <row r="186" spans="2:13" s="433" customFormat="1" ht="21.75" customHeight="1" x14ac:dyDescent="0.2">
      <c r="B186" s="447"/>
      <c r="C186" s="463"/>
      <c r="D186" s="451"/>
      <c r="E186" s="452"/>
      <c r="F186" s="483"/>
      <c r="K186" s="497"/>
    </row>
    <row r="187" spans="2:13" s="433" customFormat="1" ht="21.75" customHeight="1" x14ac:dyDescent="0.2">
      <c r="B187" s="447"/>
      <c r="C187" s="463"/>
      <c r="D187" s="451"/>
      <c r="E187" s="452"/>
      <c r="F187" s="483"/>
      <c r="K187" s="497"/>
    </row>
    <row r="188" spans="2:13" s="433" customFormat="1" ht="18" customHeight="1" x14ac:dyDescent="0.2">
      <c r="B188" s="447" t="s">
        <v>110</v>
      </c>
      <c r="C188" s="441"/>
      <c r="D188" s="94">
        <v>788</v>
      </c>
      <c r="E188" s="451"/>
      <c r="F188" s="911" t="s">
        <v>706</v>
      </c>
      <c r="G188" s="514"/>
    </row>
    <row r="189" spans="2:13" s="433" customFormat="1" ht="18" customHeight="1" x14ac:dyDescent="0.2">
      <c r="B189" s="447" t="s">
        <v>111</v>
      </c>
      <c r="C189" s="441"/>
      <c r="D189" s="451" t="s">
        <v>9</v>
      </c>
      <c r="E189" s="451"/>
      <c r="F189" s="911"/>
      <c r="G189" s="514"/>
    </row>
    <row r="190" spans="2:13" s="433" customFormat="1" ht="18" customHeight="1" x14ac:dyDescent="0.2">
      <c r="B190" s="447"/>
      <c r="C190" s="441"/>
      <c r="D190" s="479">
        <v>788</v>
      </c>
      <c r="E190" s="451"/>
      <c r="F190" s="911"/>
      <c r="G190" s="514"/>
    </row>
    <row r="191" spans="2:13" s="433" customFormat="1" ht="18" customHeight="1" x14ac:dyDescent="0.2">
      <c r="B191" s="447"/>
      <c r="C191" s="441"/>
      <c r="D191" s="451"/>
      <c r="E191" s="451"/>
      <c r="F191" s="911"/>
      <c r="G191" s="514"/>
    </row>
    <row r="192" spans="2:13" s="433" customFormat="1" ht="18" customHeight="1" x14ac:dyDescent="0.2">
      <c r="B192" s="447"/>
      <c r="C192" s="441"/>
      <c r="D192" s="451"/>
      <c r="E192" s="451"/>
      <c r="F192" s="929"/>
      <c r="G192" s="514"/>
    </row>
    <row r="193" spans="2:13" s="433" customFormat="1" ht="18" customHeight="1" x14ac:dyDescent="0.2">
      <c r="B193" s="507"/>
      <c r="C193" s="515"/>
      <c r="D193" s="516"/>
      <c r="E193" s="517"/>
      <c r="F193" s="518"/>
      <c r="G193" s="514"/>
    </row>
    <row r="194" spans="2:13" s="497" customFormat="1" ht="18" customHeight="1" x14ac:dyDescent="0.2">
      <c r="B194" s="519" t="s">
        <v>130</v>
      </c>
      <c r="C194" s="441"/>
      <c r="D194" s="445">
        <v>627</v>
      </c>
      <c r="E194" s="452"/>
      <c r="F194" s="886" t="s">
        <v>614</v>
      </c>
      <c r="G194" s="433"/>
      <c r="H194" s="433"/>
      <c r="I194" s="433"/>
    </row>
    <row r="195" spans="2:13" s="497" customFormat="1" ht="18" customHeight="1" x14ac:dyDescent="0.2">
      <c r="B195" s="519" t="s">
        <v>11</v>
      </c>
      <c r="C195" s="441"/>
      <c r="D195" s="446" t="s">
        <v>9</v>
      </c>
      <c r="E195" s="452"/>
      <c r="F195" s="886"/>
      <c r="G195" s="433"/>
      <c r="H195" s="433"/>
      <c r="I195" s="433"/>
    </row>
    <row r="196" spans="2:13" s="497" customFormat="1" ht="18" customHeight="1" x14ac:dyDescent="0.2">
      <c r="B196" s="507"/>
      <c r="C196" s="441"/>
      <c r="D196" s="448">
        <v>1463</v>
      </c>
      <c r="E196" s="454"/>
      <c r="F196" s="886"/>
      <c r="G196" s="433"/>
      <c r="H196" s="433"/>
      <c r="I196" s="433"/>
    </row>
    <row r="197" spans="2:13" s="497" customFormat="1" ht="18" customHeight="1" x14ac:dyDescent="0.2">
      <c r="B197" s="447"/>
      <c r="C197" s="441"/>
      <c r="D197" s="448"/>
      <c r="E197" s="448"/>
      <c r="F197" s="886"/>
      <c r="G197" s="433"/>
      <c r="H197" s="433"/>
      <c r="I197" s="433"/>
    </row>
    <row r="198" spans="2:13" s="497" customFormat="1" ht="18" customHeight="1" x14ac:dyDescent="0.2">
      <c r="B198" s="447"/>
      <c r="C198" s="441"/>
      <c r="D198" s="448"/>
      <c r="E198" s="448"/>
      <c r="F198" s="886"/>
      <c r="G198" s="433"/>
      <c r="H198" s="433"/>
      <c r="I198" s="433"/>
    </row>
    <row r="199" spans="2:13" s="497" customFormat="1" ht="18" customHeight="1" x14ac:dyDescent="0.2">
      <c r="B199" s="447"/>
      <c r="C199" s="463"/>
      <c r="D199" s="451"/>
      <c r="E199" s="452"/>
      <c r="F199" s="460"/>
      <c r="G199" s="433"/>
    </row>
    <row r="200" spans="2:13" s="497" customFormat="1" ht="18" customHeight="1" x14ac:dyDescent="0.2">
      <c r="B200" s="949" t="s">
        <v>656</v>
      </c>
      <c r="C200" s="441"/>
      <c r="D200" s="445">
        <v>32030</v>
      </c>
      <c r="E200" s="452"/>
      <c r="F200" s="886" t="s">
        <v>615</v>
      </c>
      <c r="G200" s="433"/>
    </row>
    <row r="201" spans="2:13" s="443" customFormat="1" ht="18" customHeight="1" x14ac:dyDescent="0.2">
      <c r="B201" s="950"/>
      <c r="C201" s="441"/>
      <c r="D201" s="446" t="s">
        <v>9</v>
      </c>
      <c r="E201" s="452"/>
      <c r="F201" s="886"/>
      <c r="G201" s="433"/>
      <c r="K201" s="497"/>
      <c r="M201" s="497"/>
    </row>
    <row r="202" spans="2:13" s="433" customFormat="1" ht="18" customHeight="1" x14ac:dyDescent="0.2">
      <c r="B202" s="458" t="s">
        <v>655</v>
      </c>
      <c r="C202" s="441"/>
      <c r="D202" s="448">
        <v>32231</v>
      </c>
      <c r="E202" s="454"/>
      <c r="F202" s="886"/>
      <c r="G202" s="433" t="s">
        <v>0</v>
      </c>
      <c r="K202" s="497"/>
    </row>
    <row r="203" spans="2:13" s="433" customFormat="1" ht="18" customHeight="1" x14ac:dyDescent="0.2">
      <c r="B203" s="458"/>
      <c r="C203" s="441"/>
      <c r="D203" s="442"/>
      <c r="E203" s="443"/>
      <c r="F203" s="886"/>
      <c r="G203" s="433" t="s">
        <v>0</v>
      </c>
      <c r="K203" s="497"/>
    </row>
    <row r="204" spans="2:13" s="497" customFormat="1" ht="18" customHeight="1" x14ac:dyDescent="0.2">
      <c r="B204" s="478"/>
      <c r="C204" s="463"/>
      <c r="D204" s="465"/>
      <c r="E204" s="451"/>
      <c r="F204" s="886"/>
      <c r="G204" s="433" t="s">
        <v>0</v>
      </c>
    </row>
    <row r="205" spans="2:13" s="497" customFormat="1" ht="18" customHeight="1" x14ac:dyDescent="0.2">
      <c r="B205" s="447"/>
      <c r="C205" s="463"/>
      <c r="D205" s="451"/>
      <c r="E205" s="451"/>
      <c r="F205" s="886"/>
      <c r="G205" s="433" t="s">
        <v>0</v>
      </c>
    </row>
    <row r="206" spans="2:13" s="497" customFormat="1" ht="18" customHeight="1" x14ac:dyDescent="0.2">
      <c r="B206" s="447"/>
      <c r="C206" s="463"/>
      <c r="D206" s="448"/>
      <c r="E206" s="454"/>
      <c r="F206" s="449"/>
      <c r="G206" s="433" t="s">
        <v>0</v>
      </c>
      <c r="M206" s="433"/>
    </row>
    <row r="207" spans="2:13" s="497" customFormat="1" ht="18" customHeight="1" x14ac:dyDescent="0.2">
      <c r="B207" s="447"/>
      <c r="C207" s="463"/>
      <c r="D207" s="448"/>
      <c r="E207" s="448"/>
      <c r="F207" s="449"/>
      <c r="G207" s="433"/>
      <c r="M207" s="433"/>
    </row>
    <row r="208" spans="2:13" s="497" customFormat="1" ht="18" customHeight="1" x14ac:dyDescent="0.2">
      <c r="B208" s="447"/>
      <c r="C208" s="463"/>
      <c r="D208" s="448"/>
      <c r="E208" s="448"/>
      <c r="F208" s="449"/>
      <c r="G208" s="433"/>
      <c r="M208" s="433"/>
    </row>
    <row r="209" spans="2:11" s="497" customFormat="1" ht="18" customHeight="1" x14ac:dyDescent="0.2">
      <c r="B209" s="447"/>
      <c r="C209" s="463"/>
      <c r="D209" s="451"/>
      <c r="E209" s="452"/>
      <c r="F209" s="460"/>
      <c r="G209" s="433" t="s">
        <v>0</v>
      </c>
    </row>
    <row r="210" spans="2:11" s="497" customFormat="1" ht="18" customHeight="1" x14ac:dyDescent="0.2">
      <c r="B210" s="447"/>
      <c r="C210" s="463"/>
      <c r="D210" s="451"/>
      <c r="E210" s="452"/>
      <c r="F210" s="460"/>
      <c r="G210" s="433"/>
    </row>
    <row r="211" spans="2:11" s="497" customFormat="1" ht="18" customHeight="1" x14ac:dyDescent="0.2">
      <c r="B211" s="447"/>
      <c r="C211" s="463"/>
      <c r="D211" s="451"/>
      <c r="E211" s="452"/>
      <c r="F211" s="460"/>
      <c r="G211" s="433"/>
    </row>
    <row r="212" spans="2:11" s="497" customFormat="1" ht="18" customHeight="1" x14ac:dyDescent="0.2">
      <c r="B212" s="447"/>
      <c r="C212" s="463"/>
      <c r="D212" s="451"/>
      <c r="E212" s="452"/>
      <c r="F212" s="460"/>
      <c r="G212" s="433"/>
    </row>
    <row r="213" spans="2:11" s="497" customFormat="1" ht="18" customHeight="1" x14ac:dyDescent="0.2">
      <c r="B213" s="478" t="s">
        <v>509</v>
      </c>
      <c r="C213" s="463"/>
      <c r="D213" s="445">
        <v>1200</v>
      </c>
      <c r="E213" s="451"/>
      <c r="F213" s="886" t="s">
        <v>520</v>
      </c>
      <c r="G213" s="433"/>
    </row>
    <row r="214" spans="2:11" s="497" customFormat="1" ht="18" customHeight="1" x14ac:dyDescent="0.2">
      <c r="B214" s="447" t="s">
        <v>510</v>
      </c>
      <c r="C214" s="463"/>
      <c r="D214" s="446" t="s">
        <v>9</v>
      </c>
      <c r="E214" s="451"/>
      <c r="F214" s="886"/>
      <c r="G214" s="433"/>
    </row>
    <row r="215" spans="2:11" s="497" customFormat="1" ht="18" customHeight="1" x14ac:dyDescent="0.2">
      <c r="B215" s="447"/>
      <c r="C215" s="463"/>
      <c r="D215" s="448">
        <v>600</v>
      </c>
      <c r="E215" s="454"/>
      <c r="F215" s="886"/>
      <c r="G215" s="433"/>
    </row>
    <row r="216" spans="2:11" s="497" customFormat="1" ht="18" customHeight="1" x14ac:dyDescent="0.2">
      <c r="B216" s="447"/>
      <c r="C216" s="463"/>
      <c r="D216" s="451"/>
      <c r="E216" s="452"/>
      <c r="F216" s="460"/>
      <c r="G216" s="433"/>
    </row>
    <row r="217" spans="2:11" s="497" customFormat="1" ht="18" customHeight="1" x14ac:dyDescent="0.2">
      <c r="B217" s="447"/>
      <c r="C217" s="463"/>
      <c r="D217" s="451"/>
      <c r="E217" s="452"/>
      <c r="F217" s="460"/>
      <c r="G217" s="433"/>
    </row>
    <row r="218" spans="2:11" s="497" customFormat="1" ht="18" customHeight="1" x14ac:dyDescent="0.2">
      <c r="B218" s="447"/>
      <c r="C218" s="463"/>
      <c r="D218" s="451"/>
      <c r="E218" s="452"/>
      <c r="F218" s="460"/>
      <c r="G218" s="433"/>
    </row>
    <row r="219" spans="2:11" ht="18" customHeight="1" x14ac:dyDescent="0.2">
      <c r="B219" s="447" t="s">
        <v>131</v>
      </c>
      <c r="C219" s="463"/>
      <c r="D219" s="445">
        <v>17067</v>
      </c>
      <c r="E219" s="451"/>
      <c r="F219" s="951" t="s">
        <v>707</v>
      </c>
      <c r="G219" s="433" t="s">
        <v>0</v>
      </c>
      <c r="K219" s="497"/>
    </row>
    <row r="220" spans="2:11" ht="18" customHeight="1" x14ac:dyDescent="0.2">
      <c r="B220" s="457" t="s">
        <v>133</v>
      </c>
      <c r="C220" s="463"/>
      <c r="D220" s="446" t="s">
        <v>9</v>
      </c>
      <c r="E220" s="451"/>
      <c r="F220" s="913"/>
      <c r="G220" s="433" t="s">
        <v>0</v>
      </c>
      <c r="K220" s="497"/>
    </row>
    <row r="221" spans="2:11" ht="18" customHeight="1" x14ac:dyDescent="0.2">
      <c r="B221" s="461"/>
      <c r="C221" s="463"/>
      <c r="D221" s="448">
        <v>17067</v>
      </c>
      <c r="E221" s="454"/>
      <c r="F221" s="913"/>
      <c r="G221" s="433" t="s">
        <v>0</v>
      </c>
      <c r="K221" s="433"/>
    </row>
    <row r="222" spans="2:11" ht="18" customHeight="1" x14ac:dyDescent="0.2">
      <c r="B222" s="461"/>
      <c r="C222" s="463"/>
      <c r="D222" s="448"/>
      <c r="E222" s="448"/>
      <c r="F222" s="460"/>
      <c r="G222" s="433"/>
      <c r="K222" s="433"/>
    </row>
    <row r="223" spans="2:11" s="497" customFormat="1" ht="18" customHeight="1" x14ac:dyDescent="0.2">
      <c r="B223" s="463"/>
      <c r="C223" s="463"/>
      <c r="D223" s="451"/>
      <c r="E223" s="452"/>
      <c r="F223" s="449"/>
      <c r="G223" s="433"/>
    </row>
    <row r="224" spans="2:11" s="497" customFormat="1" ht="18" customHeight="1" x14ac:dyDescent="0.2">
      <c r="B224" s="463"/>
      <c r="C224" s="463"/>
      <c r="D224" s="451"/>
      <c r="E224" s="452"/>
      <c r="F224" s="449"/>
      <c r="G224" s="433"/>
    </row>
    <row r="225" spans="1:11" s="433" customFormat="1" ht="18" customHeight="1" x14ac:dyDescent="0.2">
      <c r="B225" s="520" t="s">
        <v>147</v>
      </c>
      <c r="C225" s="463"/>
      <c r="D225" s="445">
        <v>1776234</v>
      </c>
      <c r="E225" s="451"/>
      <c r="F225" s="886" t="s">
        <v>148</v>
      </c>
      <c r="G225" s="521" t="s">
        <v>0</v>
      </c>
      <c r="I225" s="432"/>
      <c r="J225" s="432"/>
      <c r="K225" s="497"/>
    </row>
    <row r="226" spans="1:11" ht="18" customHeight="1" x14ac:dyDescent="0.2">
      <c r="B226" s="447"/>
      <c r="C226" s="463"/>
      <c r="D226" s="446" t="s">
        <v>9</v>
      </c>
      <c r="E226" s="451"/>
      <c r="F226" s="886"/>
      <c r="G226" s="521"/>
      <c r="I226" s="522"/>
      <c r="J226" s="523" t="s">
        <v>708</v>
      </c>
      <c r="K226" s="523" t="s">
        <v>577</v>
      </c>
    </row>
    <row r="227" spans="1:11" ht="18" customHeight="1" x14ac:dyDescent="0.2">
      <c r="B227" s="458"/>
      <c r="C227" s="463"/>
      <c r="D227" s="448">
        <v>1649603</v>
      </c>
      <c r="E227" s="454"/>
      <c r="F227" s="889" t="s">
        <v>524</v>
      </c>
      <c r="G227" s="521"/>
      <c r="H227" s="524" t="s">
        <v>150</v>
      </c>
      <c r="I227" s="522" t="s">
        <v>151</v>
      </c>
      <c r="J227" s="522">
        <v>508262</v>
      </c>
      <c r="K227" s="522">
        <v>508028</v>
      </c>
    </row>
    <row r="228" spans="1:11" ht="18" customHeight="1" x14ac:dyDescent="0.2">
      <c r="B228" s="458"/>
      <c r="C228" s="463"/>
      <c r="D228" s="451"/>
      <c r="E228" s="452"/>
      <c r="F228" s="889"/>
      <c r="H228" s="522"/>
      <c r="I228" s="522" t="s">
        <v>152</v>
      </c>
      <c r="J228" s="522">
        <v>119240</v>
      </c>
      <c r="K228" s="522">
        <v>485948</v>
      </c>
    </row>
    <row r="229" spans="1:11" ht="18" customHeight="1" x14ac:dyDescent="0.2">
      <c r="B229" s="461"/>
      <c r="C229" s="463"/>
      <c r="D229" s="451"/>
      <c r="E229" s="452"/>
      <c r="F229" s="455" t="s">
        <v>709</v>
      </c>
      <c r="H229" s="522"/>
      <c r="I229" s="522" t="s">
        <v>153</v>
      </c>
      <c r="J229" s="522">
        <v>185360</v>
      </c>
      <c r="K229" s="522">
        <v>185360</v>
      </c>
    </row>
    <row r="230" spans="1:11" ht="18" customHeight="1" x14ac:dyDescent="0.2">
      <c r="B230" s="461"/>
      <c r="C230" s="463"/>
      <c r="D230" s="451"/>
      <c r="E230" s="452"/>
      <c r="F230" s="886" t="s">
        <v>710</v>
      </c>
      <c r="I230" s="432" t="s">
        <v>550</v>
      </c>
      <c r="J230" s="330">
        <v>49589</v>
      </c>
      <c r="K230" s="330">
        <v>28350</v>
      </c>
    </row>
    <row r="231" spans="1:11" ht="18" customHeight="1" x14ac:dyDescent="0.2">
      <c r="B231" s="461"/>
      <c r="C231" s="463"/>
      <c r="D231" s="451"/>
      <c r="E231" s="452"/>
      <c r="F231" s="886"/>
      <c r="H231" s="524" t="s">
        <v>154</v>
      </c>
      <c r="I231" s="522" t="s">
        <v>151</v>
      </c>
      <c r="J231" s="522">
        <v>22913</v>
      </c>
      <c r="K231" s="522">
        <v>22892</v>
      </c>
    </row>
    <row r="232" spans="1:11" ht="18" customHeight="1" x14ac:dyDescent="0.2">
      <c r="B232" s="461"/>
      <c r="C232" s="463"/>
      <c r="D232" s="451"/>
      <c r="E232" s="452"/>
      <c r="F232" s="886" t="s">
        <v>711</v>
      </c>
      <c r="H232" s="522"/>
      <c r="I232" s="522" t="s">
        <v>153</v>
      </c>
      <c r="J232" s="522">
        <v>77210</v>
      </c>
      <c r="K232" s="522">
        <v>77210</v>
      </c>
    </row>
    <row r="233" spans="1:11" ht="18" customHeight="1" x14ac:dyDescent="0.2">
      <c r="B233" s="461"/>
      <c r="C233" s="463"/>
      <c r="D233" s="451"/>
      <c r="E233" s="452"/>
      <c r="F233" s="886"/>
      <c r="H233" s="522"/>
      <c r="I233" s="432" t="s">
        <v>155</v>
      </c>
      <c r="J233" s="522">
        <v>813660</v>
      </c>
      <c r="K233" s="522">
        <v>341815</v>
      </c>
    </row>
    <row r="234" spans="1:11" ht="18" customHeight="1" x14ac:dyDescent="0.2">
      <c r="B234" s="457"/>
      <c r="C234" s="463"/>
      <c r="D234" s="429"/>
      <c r="E234" s="451"/>
      <c r="F234" s="886"/>
      <c r="H234" s="522"/>
      <c r="I234" s="525" t="s">
        <v>44</v>
      </c>
      <c r="J234" s="525">
        <f>SUM(J227:J233)</f>
        <v>1776234</v>
      </c>
      <c r="K234" s="525">
        <f>SUM(K227:K233)</f>
        <v>1649603</v>
      </c>
    </row>
    <row r="235" spans="1:11" ht="18" customHeight="1" x14ac:dyDescent="0.2">
      <c r="B235" s="457"/>
      <c r="C235" s="463"/>
      <c r="D235" s="429"/>
      <c r="E235" s="451"/>
      <c r="F235" s="886"/>
      <c r="H235" s="522"/>
    </row>
    <row r="236" spans="1:11" ht="18" customHeight="1" x14ac:dyDescent="0.2">
      <c r="B236" s="458"/>
      <c r="C236" s="463"/>
      <c r="D236" s="429"/>
      <c r="E236" s="448"/>
      <c r="F236" s="450"/>
      <c r="H236" s="522"/>
      <c r="I236" s="522"/>
      <c r="J236" s="523" t="s">
        <v>708</v>
      </c>
      <c r="K236" s="523" t="s">
        <v>577</v>
      </c>
    </row>
    <row r="237" spans="1:11" s="528" customFormat="1" ht="15.75" customHeight="1" x14ac:dyDescent="0.2">
      <c r="A237" s="526"/>
      <c r="B237" s="457"/>
      <c r="C237" s="527"/>
      <c r="D237" s="465"/>
      <c r="E237" s="448"/>
      <c r="F237" s="450"/>
    </row>
    <row r="238" spans="1:11" s="528" customFormat="1" ht="15.75" customHeight="1" x14ac:dyDescent="0.2">
      <c r="A238" s="526"/>
      <c r="B238" s="467"/>
      <c r="C238" s="529"/>
      <c r="D238" s="445"/>
      <c r="E238" s="488"/>
      <c r="F238" s="470"/>
    </row>
    <row r="239" spans="1:11" ht="18" customHeight="1" x14ac:dyDescent="0.2">
      <c r="B239" s="887" t="s">
        <v>712</v>
      </c>
      <c r="C239" s="463"/>
      <c r="D239" s="445">
        <v>16339</v>
      </c>
      <c r="E239" s="530"/>
      <c r="F239" s="911" t="s">
        <v>713</v>
      </c>
    </row>
    <row r="240" spans="1:11" ht="18" customHeight="1" x14ac:dyDescent="0.2">
      <c r="B240" s="888"/>
      <c r="C240" s="463"/>
      <c r="D240" s="446" t="s">
        <v>714</v>
      </c>
      <c r="E240" s="530"/>
      <c r="F240" s="911"/>
    </row>
    <row r="241" spans="2:12" ht="18" customHeight="1" x14ac:dyDescent="0.2">
      <c r="B241" s="478" t="s">
        <v>715</v>
      </c>
      <c r="C241" s="463"/>
      <c r="D241" s="448">
        <v>0</v>
      </c>
      <c r="E241" s="530"/>
      <c r="F241" s="946"/>
    </row>
    <row r="242" spans="2:12" ht="18" customHeight="1" x14ac:dyDescent="0.2">
      <c r="B242" s="458"/>
      <c r="C242" s="463"/>
      <c r="D242" s="479" t="s">
        <v>694</v>
      </c>
      <c r="E242" s="531"/>
      <c r="F242" s="911" t="s">
        <v>716</v>
      </c>
    </row>
    <row r="243" spans="2:12" ht="18" customHeight="1" x14ac:dyDescent="0.2">
      <c r="B243" s="458"/>
      <c r="C243" s="463"/>
      <c r="D243" s="479"/>
      <c r="E243" s="531"/>
      <c r="F243" s="929"/>
    </row>
    <row r="244" spans="2:12" ht="18" customHeight="1" x14ac:dyDescent="0.2">
      <c r="B244" s="458"/>
      <c r="C244" s="463"/>
      <c r="D244" s="479"/>
      <c r="E244" s="531"/>
      <c r="F244" s="929"/>
    </row>
    <row r="245" spans="2:12" ht="18" customHeight="1" x14ac:dyDescent="0.2">
      <c r="B245" s="458"/>
      <c r="C245" s="463"/>
      <c r="D245" s="479"/>
      <c r="E245" s="531"/>
      <c r="F245" s="929"/>
    </row>
    <row r="246" spans="2:12" ht="18" customHeight="1" x14ac:dyDescent="0.2">
      <c r="B246" s="458"/>
      <c r="C246" s="463"/>
      <c r="D246" s="479"/>
      <c r="E246" s="531"/>
      <c r="F246" s="929"/>
    </row>
    <row r="247" spans="2:12" ht="18" customHeight="1" x14ac:dyDescent="0.2">
      <c r="B247" s="458"/>
      <c r="C247" s="463"/>
      <c r="D247" s="479"/>
      <c r="E247" s="531"/>
      <c r="F247" s="929"/>
    </row>
    <row r="248" spans="2:12" ht="18" customHeight="1" x14ac:dyDescent="0.2">
      <c r="B248" s="458"/>
      <c r="C248" s="463"/>
      <c r="D248" s="479"/>
      <c r="E248" s="531"/>
      <c r="F248" s="929"/>
    </row>
    <row r="249" spans="2:12" ht="18" customHeight="1" x14ac:dyDescent="0.2">
      <c r="B249" s="458"/>
      <c r="C249" s="463"/>
      <c r="D249" s="479"/>
      <c r="E249" s="531"/>
      <c r="F249" s="532"/>
    </row>
    <row r="250" spans="2:12" ht="18" customHeight="1" x14ac:dyDescent="0.2">
      <c r="B250" s="887" t="s">
        <v>717</v>
      </c>
      <c r="C250" s="463"/>
      <c r="D250" s="445">
        <v>13200</v>
      </c>
      <c r="E250" s="531"/>
      <c r="F250" s="911" t="s">
        <v>718</v>
      </c>
      <c r="K250" s="433"/>
    </row>
    <row r="251" spans="2:12" ht="18" customHeight="1" x14ac:dyDescent="0.2">
      <c r="B251" s="888"/>
      <c r="C251" s="463"/>
      <c r="D251" s="446" t="s">
        <v>9</v>
      </c>
      <c r="E251" s="531"/>
      <c r="F251" s="911"/>
      <c r="K251" s="433"/>
    </row>
    <row r="252" spans="2:12" ht="18" customHeight="1" x14ac:dyDescent="0.2">
      <c r="B252" s="478" t="s">
        <v>715</v>
      </c>
      <c r="C252" s="463"/>
      <c r="D252" s="448">
        <v>0</v>
      </c>
      <c r="E252" s="531"/>
      <c r="F252" s="946"/>
      <c r="K252" s="433"/>
    </row>
    <row r="253" spans="2:12" ht="18" customHeight="1" x14ac:dyDescent="0.2">
      <c r="B253" s="478"/>
      <c r="C253" s="463"/>
      <c r="D253" s="448"/>
      <c r="E253" s="531"/>
      <c r="F253" s="533"/>
      <c r="K253" s="433"/>
    </row>
    <row r="254" spans="2:12" ht="18" customHeight="1" x14ac:dyDescent="0.2">
      <c r="B254" s="534"/>
      <c r="C254" s="463"/>
      <c r="D254" s="429"/>
      <c r="E254" s="531"/>
      <c r="F254" s="535"/>
      <c r="H254" s="536"/>
      <c r="I254" s="536"/>
      <c r="J254" s="536"/>
      <c r="K254" s="536"/>
      <c r="L254" s="536"/>
    </row>
    <row r="255" spans="2:12" ht="18" customHeight="1" x14ac:dyDescent="0.2">
      <c r="B255" s="887" t="s">
        <v>719</v>
      </c>
      <c r="C255" s="463"/>
      <c r="D255" s="445">
        <v>2150</v>
      </c>
      <c r="E255" s="530"/>
      <c r="F255" s="911" t="s">
        <v>720</v>
      </c>
      <c r="H255" s="202"/>
      <c r="I255" s="202"/>
      <c r="J255" s="202"/>
      <c r="K255" s="202"/>
      <c r="L255" s="202"/>
    </row>
    <row r="256" spans="2:12" ht="18" customHeight="1" x14ac:dyDescent="0.2">
      <c r="B256" s="888"/>
      <c r="C256" s="463"/>
      <c r="D256" s="446" t="s">
        <v>9</v>
      </c>
      <c r="E256" s="530"/>
      <c r="F256" s="911"/>
    </row>
    <row r="257" spans="2:8" ht="18" customHeight="1" x14ac:dyDescent="0.2">
      <c r="B257" s="478" t="s">
        <v>715</v>
      </c>
      <c r="C257" s="463"/>
      <c r="D257" s="448">
        <v>0</v>
      </c>
      <c r="E257" s="530"/>
      <c r="F257" s="946"/>
    </row>
    <row r="258" spans="2:8" ht="18" customHeight="1" x14ac:dyDescent="0.2">
      <c r="B258" s="537"/>
      <c r="C258" s="463"/>
      <c r="D258" s="448"/>
      <c r="E258" s="530"/>
      <c r="F258" s="533"/>
    </row>
    <row r="259" spans="2:8" ht="18" customHeight="1" x14ac:dyDescent="0.2">
      <c r="B259" s="521"/>
      <c r="C259" s="521"/>
      <c r="D259" s="429"/>
      <c r="E259" s="530"/>
      <c r="F259" s="531"/>
    </row>
    <row r="260" spans="2:8" ht="18" customHeight="1" x14ac:dyDescent="0.2">
      <c r="B260" s="924" t="s">
        <v>721</v>
      </c>
      <c r="C260" s="538"/>
      <c r="D260" s="471">
        <v>99329</v>
      </c>
      <c r="E260" s="539"/>
      <c r="F260" s="948" t="s">
        <v>722</v>
      </c>
      <c r="G260" s="540"/>
      <c r="H260" s="428"/>
    </row>
    <row r="261" spans="2:8" ht="18" customHeight="1" x14ac:dyDescent="0.2">
      <c r="B261" s="947"/>
      <c r="C261" s="538"/>
      <c r="D261" s="541" t="s">
        <v>686</v>
      </c>
      <c r="E261" s="539"/>
      <c r="F261" s="948"/>
      <c r="G261" s="540"/>
      <c r="H261" s="428"/>
    </row>
    <row r="262" spans="2:8" ht="18" customHeight="1" x14ac:dyDescent="0.2">
      <c r="B262" s="478" t="s">
        <v>715</v>
      </c>
      <c r="C262" s="538"/>
      <c r="D262" s="542">
        <v>0</v>
      </c>
      <c r="E262" s="539"/>
      <c r="F262" s="948"/>
      <c r="G262" s="543"/>
      <c r="H262" s="428"/>
    </row>
    <row r="263" spans="2:8" ht="18" customHeight="1" x14ac:dyDescent="0.2">
      <c r="B263" s="537"/>
      <c r="C263" s="538"/>
      <c r="D263" s="542"/>
      <c r="E263" s="539"/>
      <c r="F263" s="948" t="s">
        <v>723</v>
      </c>
      <c r="G263" s="543"/>
      <c r="H263" s="428"/>
    </row>
    <row r="264" spans="2:8" ht="18" customHeight="1" x14ac:dyDescent="0.2">
      <c r="B264" s="537"/>
      <c r="C264" s="538"/>
      <c r="D264" s="542"/>
      <c r="E264" s="539"/>
      <c r="F264" s="929"/>
      <c r="G264" s="543"/>
      <c r="H264" s="428"/>
    </row>
    <row r="265" spans="2:8" ht="18" customHeight="1" x14ac:dyDescent="0.2">
      <c r="B265" s="537"/>
      <c r="C265" s="538"/>
      <c r="D265" s="542"/>
      <c r="E265" s="539"/>
      <c r="F265" s="929"/>
      <c r="G265" s="543"/>
      <c r="H265" s="428"/>
    </row>
    <row r="266" spans="2:8" ht="18" customHeight="1" x14ac:dyDescent="0.2">
      <c r="B266" s="537"/>
      <c r="C266" s="538"/>
      <c r="D266" s="542"/>
      <c r="E266" s="539"/>
      <c r="F266" s="929"/>
      <c r="G266" s="543"/>
      <c r="H266" s="428"/>
    </row>
    <row r="267" spans="2:8" ht="18" customHeight="1" x14ac:dyDescent="0.2">
      <c r="B267" s="537"/>
      <c r="C267" s="538"/>
      <c r="D267" s="542"/>
      <c r="E267" s="539"/>
      <c r="F267" s="929"/>
      <c r="G267" s="543"/>
      <c r="H267" s="428"/>
    </row>
    <row r="268" spans="2:8" ht="18" customHeight="1" x14ac:dyDescent="0.2">
      <c r="B268" s="537"/>
      <c r="C268" s="538"/>
      <c r="D268" s="542"/>
      <c r="E268" s="539"/>
      <c r="F268" s="929"/>
      <c r="G268" s="543"/>
      <c r="H268" s="428"/>
    </row>
    <row r="269" spans="2:8" ht="18" customHeight="1" x14ac:dyDescent="0.2">
      <c r="B269" s="537"/>
      <c r="C269" s="538"/>
      <c r="D269" s="542"/>
      <c r="E269" s="539"/>
      <c r="F269" s="929"/>
      <c r="G269" s="543"/>
      <c r="H269" s="428"/>
    </row>
    <row r="270" spans="2:8" ht="18" customHeight="1" x14ac:dyDescent="0.2">
      <c r="B270" s="537"/>
      <c r="C270" s="538"/>
      <c r="D270" s="542"/>
      <c r="E270" s="539"/>
      <c r="F270" s="929"/>
      <c r="G270" s="543"/>
      <c r="H270" s="428"/>
    </row>
    <row r="271" spans="2:8" ht="18" customHeight="1" x14ac:dyDescent="0.2">
      <c r="B271" s="537"/>
      <c r="C271" s="538"/>
      <c r="D271" s="542"/>
      <c r="E271" s="539"/>
      <c r="F271" s="929"/>
      <c r="G271" s="543"/>
      <c r="H271" s="428"/>
    </row>
    <row r="272" spans="2:8" ht="18" customHeight="1" x14ac:dyDescent="0.2">
      <c r="B272" s="544"/>
      <c r="C272" s="538"/>
      <c r="D272" s="542"/>
      <c r="E272" s="539"/>
      <c r="F272" s="545"/>
      <c r="G272" s="543"/>
      <c r="H272" s="428"/>
    </row>
    <row r="273" spans="2:16" ht="18" customHeight="1" x14ac:dyDescent="0.2">
      <c r="B273" s="544"/>
      <c r="C273" s="538"/>
      <c r="D273" s="542"/>
      <c r="E273" s="539"/>
      <c r="F273" s="545"/>
      <c r="G273" s="546"/>
      <c r="H273" s="428"/>
    </row>
    <row r="274" spans="2:16" ht="18" customHeight="1" x14ac:dyDescent="0.2">
      <c r="B274" s="887" t="s">
        <v>724</v>
      </c>
      <c r="C274" s="521"/>
      <c r="D274" s="445">
        <v>1291</v>
      </c>
      <c r="E274" s="530"/>
      <c r="F274" s="886" t="s">
        <v>725</v>
      </c>
    </row>
    <row r="275" spans="2:16" ht="18" customHeight="1" x14ac:dyDescent="0.2">
      <c r="B275" s="888"/>
      <c r="C275" s="521"/>
      <c r="D275" s="446" t="s">
        <v>9</v>
      </c>
      <c r="E275" s="530"/>
      <c r="F275" s="927"/>
    </row>
    <row r="276" spans="2:16" ht="18" customHeight="1" x14ac:dyDescent="0.2">
      <c r="B276" s="478" t="s">
        <v>715</v>
      </c>
      <c r="C276" s="521"/>
      <c r="D276" s="448">
        <v>0</v>
      </c>
      <c r="E276" s="530"/>
      <c r="F276" s="927"/>
    </row>
    <row r="277" spans="2:16" ht="18" customHeight="1" x14ac:dyDescent="0.2">
      <c r="B277" s="547"/>
      <c r="C277" s="521"/>
      <c r="D277" s="448"/>
      <c r="E277" s="530"/>
      <c r="F277" s="927"/>
    </row>
    <row r="278" spans="2:16" ht="18" customHeight="1" x14ac:dyDescent="0.2">
      <c r="B278" s="547"/>
      <c r="C278" s="521"/>
      <c r="D278" s="448"/>
      <c r="E278" s="530"/>
      <c r="F278" s="449"/>
    </row>
    <row r="279" spans="2:16" ht="18" customHeight="1" x14ac:dyDescent="0.2">
      <c r="B279" s="547"/>
      <c r="C279" s="521"/>
      <c r="D279" s="448"/>
      <c r="E279" s="530"/>
      <c r="F279" s="547"/>
    </row>
    <row r="280" spans="2:16" ht="18" customHeight="1" x14ac:dyDescent="0.2">
      <c r="B280" s="887" t="s">
        <v>726</v>
      </c>
      <c r="C280" s="463"/>
      <c r="D280" s="445">
        <v>0</v>
      </c>
      <c r="E280" s="530"/>
      <c r="F280" s="886" t="s">
        <v>727</v>
      </c>
    </row>
    <row r="281" spans="2:16" ht="18" customHeight="1" x14ac:dyDescent="0.2">
      <c r="B281" s="888"/>
      <c r="C281" s="463"/>
      <c r="D281" s="446" t="s">
        <v>728</v>
      </c>
      <c r="E281" s="530"/>
      <c r="F281" s="886"/>
    </row>
    <row r="282" spans="2:16" ht="18" customHeight="1" x14ac:dyDescent="0.2">
      <c r="B282" s="478" t="s">
        <v>715</v>
      </c>
      <c r="C282" s="463"/>
      <c r="D282" s="448">
        <v>0</v>
      </c>
      <c r="E282" s="530"/>
      <c r="F282" s="943"/>
    </row>
    <row r="283" spans="2:16" ht="18" customHeight="1" x14ac:dyDescent="0.2">
      <c r="B283" s="458"/>
      <c r="C283" s="463"/>
      <c r="D283" s="479" t="s">
        <v>694</v>
      </c>
      <c r="E283" s="452"/>
      <c r="F283" s="548"/>
    </row>
    <row r="284" spans="2:16" ht="18" customHeight="1" x14ac:dyDescent="0.2">
      <c r="B284" s="458"/>
      <c r="C284" s="463"/>
      <c r="D284" s="479"/>
      <c r="E284" s="452"/>
      <c r="F284" s="549"/>
    </row>
    <row r="285" spans="2:16" ht="18" customHeight="1" x14ac:dyDescent="0.2">
      <c r="B285" s="458"/>
      <c r="C285" s="463"/>
      <c r="D285" s="479"/>
      <c r="E285" s="452"/>
      <c r="F285" s="549"/>
    </row>
    <row r="286" spans="2:16" s="433" customFormat="1" ht="18" customHeight="1" x14ac:dyDescent="0.2">
      <c r="B286" s="550"/>
      <c r="C286" s="468"/>
      <c r="D286" s="488"/>
      <c r="E286" s="488"/>
      <c r="F286" s="551"/>
    </row>
    <row r="287" spans="2:16" s="433" customFormat="1" ht="18" customHeight="1" x14ac:dyDescent="0.2">
      <c r="B287" s="444" t="s">
        <v>729</v>
      </c>
      <c r="C287" s="441"/>
      <c r="D287" s="465"/>
      <c r="E287" s="452"/>
      <c r="F287" s="450"/>
    </row>
    <row r="288" spans="2:16" s="433" customFormat="1" ht="18" customHeight="1" x14ac:dyDescent="0.2">
      <c r="B288" s="447"/>
      <c r="C288" s="441"/>
      <c r="D288" s="448"/>
      <c r="E288" s="448"/>
      <c r="F288" s="491"/>
      <c r="H288" s="944"/>
      <c r="I288" s="944"/>
      <c r="J288" s="945"/>
      <c r="K288" s="945"/>
      <c r="L288" s="945"/>
      <c r="M288" s="945"/>
      <c r="N288" s="443"/>
      <c r="O288" s="443"/>
      <c r="P288" s="443"/>
    </row>
    <row r="289" spans="2:6" s="433" customFormat="1" ht="18" customHeight="1" x14ac:dyDescent="0.2">
      <c r="B289" s="936" t="s">
        <v>115</v>
      </c>
      <c r="C289" s="463"/>
      <c r="D289" s="445">
        <v>0</v>
      </c>
      <c r="E289" s="451"/>
      <c r="F289" s="886" t="s">
        <v>730</v>
      </c>
    </row>
    <row r="290" spans="2:6" s="433" customFormat="1" ht="18" customHeight="1" x14ac:dyDescent="0.2">
      <c r="B290" s="936"/>
      <c r="C290" s="463"/>
      <c r="D290" s="552">
        <v>146370</v>
      </c>
      <c r="E290" s="451"/>
      <c r="F290" s="886"/>
    </row>
    <row r="291" spans="2:6" s="433" customFormat="1" ht="18" customHeight="1" x14ac:dyDescent="0.2">
      <c r="B291" s="458"/>
      <c r="C291" s="463"/>
      <c r="D291" s="448">
        <v>263865</v>
      </c>
      <c r="E291" s="454"/>
      <c r="F291" s="886"/>
    </row>
    <row r="292" spans="2:6" s="433" customFormat="1" ht="18" customHeight="1" x14ac:dyDescent="0.2">
      <c r="B292" s="498"/>
      <c r="C292" s="441"/>
      <c r="D292" s="479" t="s">
        <v>731</v>
      </c>
      <c r="E292" s="443"/>
      <c r="F292" s="941" t="s">
        <v>732</v>
      </c>
    </row>
    <row r="293" spans="2:6" s="433" customFormat="1" ht="18" customHeight="1" x14ac:dyDescent="0.2">
      <c r="B293" s="498"/>
      <c r="C293" s="441"/>
      <c r="D293" s="479"/>
      <c r="E293" s="443"/>
      <c r="F293" s="941"/>
    </row>
    <row r="294" spans="2:6" s="433" customFormat="1" ht="18" customHeight="1" x14ac:dyDescent="0.2">
      <c r="B294" s="498"/>
      <c r="C294" s="441"/>
      <c r="D294" s="479"/>
      <c r="E294" s="443"/>
      <c r="F294" s="941"/>
    </row>
    <row r="295" spans="2:6" s="433" customFormat="1" ht="18" customHeight="1" x14ac:dyDescent="0.2">
      <c r="B295" s="498"/>
      <c r="C295" s="441"/>
      <c r="D295" s="479"/>
      <c r="E295" s="443"/>
      <c r="F295" s="941"/>
    </row>
    <row r="296" spans="2:6" s="433" customFormat="1" ht="18" customHeight="1" x14ac:dyDescent="0.2">
      <c r="B296" s="498"/>
      <c r="C296" s="441"/>
      <c r="D296" s="479"/>
      <c r="E296" s="443"/>
      <c r="F296" s="941"/>
    </row>
    <row r="297" spans="2:6" s="433" customFormat="1" ht="18" customHeight="1" x14ac:dyDescent="0.2">
      <c r="B297" s="498"/>
      <c r="C297" s="441"/>
      <c r="D297" s="479"/>
      <c r="E297" s="443"/>
      <c r="F297" s="941"/>
    </row>
    <row r="298" spans="2:6" s="433" customFormat="1" ht="18" customHeight="1" x14ac:dyDescent="0.2">
      <c r="B298" s="553"/>
      <c r="C298" s="468"/>
      <c r="D298" s="554"/>
      <c r="E298" s="555"/>
      <c r="F298" s="942"/>
    </row>
    <row r="299" spans="2:6" s="433" customFormat="1" ht="18" customHeight="1" x14ac:dyDescent="0.2">
      <c r="B299" s="936" t="s">
        <v>514</v>
      </c>
      <c r="C299" s="463"/>
      <c r="D299" s="445">
        <v>3665</v>
      </c>
      <c r="E299" s="451"/>
      <c r="F299" s="886" t="s">
        <v>528</v>
      </c>
    </row>
    <row r="300" spans="2:6" s="433" customFormat="1" ht="18" customHeight="1" x14ac:dyDescent="0.2">
      <c r="B300" s="936"/>
      <c r="C300" s="463"/>
      <c r="D300" s="451" t="s">
        <v>9</v>
      </c>
      <c r="E300" s="451"/>
      <c r="F300" s="886"/>
    </row>
    <row r="301" spans="2:6" s="433" customFormat="1" ht="18" customHeight="1" x14ac:dyDescent="0.2">
      <c r="B301" s="447"/>
      <c r="C301" s="463"/>
      <c r="D301" s="448">
        <v>3665</v>
      </c>
      <c r="E301" s="454"/>
      <c r="F301" s="886"/>
    </row>
    <row r="302" spans="2:6" s="433" customFormat="1" ht="18" customHeight="1" x14ac:dyDescent="0.2">
      <c r="B302" s="447"/>
      <c r="C302" s="463"/>
      <c r="D302" s="448"/>
      <c r="E302" s="448"/>
      <c r="F302" s="449"/>
    </row>
    <row r="303" spans="2:6" s="433" customFormat="1" ht="18" customHeight="1" x14ac:dyDescent="0.2">
      <c r="B303" s="447"/>
      <c r="C303" s="463"/>
      <c r="D303" s="448"/>
      <c r="E303" s="448"/>
      <c r="F303" s="449"/>
    </row>
    <row r="304" spans="2:6" s="433" customFormat="1" ht="18" customHeight="1" x14ac:dyDescent="0.2">
      <c r="B304" s="447" t="s">
        <v>116</v>
      </c>
      <c r="C304" s="463"/>
      <c r="D304" s="445">
        <v>4035</v>
      </c>
      <c r="E304" s="451"/>
      <c r="F304" s="886" t="s">
        <v>117</v>
      </c>
    </row>
    <row r="305" spans="2:11" s="497" customFormat="1" ht="18" customHeight="1" x14ac:dyDescent="0.2">
      <c r="B305" s="447" t="s">
        <v>118</v>
      </c>
      <c r="C305" s="463"/>
      <c r="D305" s="446" t="s">
        <v>9</v>
      </c>
      <c r="E305" s="451"/>
      <c r="F305" s="886"/>
      <c r="G305" s="433" t="s">
        <v>0</v>
      </c>
      <c r="K305" s="433"/>
    </row>
    <row r="306" spans="2:11" s="497" customFormat="1" ht="18" customHeight="1" x14ac:dyDescent="0.2">
      <c r="B306" s="447" t="s">
        <v>0</v>
      </c>
      <c r="C306" s="463"/>
      <c r="D306" s="448">
        <v>4034</v>
      </c>
      <c r="E306" s="454"/>
      <c r="F306" s="886"/>
      <c r="G306" s="433" t="s">
        <v>0</v>
      </c>
      <c r="K306" s="433"/>
    </row>
    <row r="307" spans="2:11" s="497" customFormat="1" ht="18" customHeight="1" x14ac:dyDescent="0.2">
      <c r="B307" s="447"/>
      <c r="C307" s="463"/>
      <c r="D307" s="448"/>
      <c r="E307" s="448"/>
      <c r="F307" s="449"/>
      <c r="G307" s="433"/>
      <c r="K307" s="433"/>
    </row>
    <row r="308" spans="2:11" s="433" customFormat="1" ht="18" customHeight="1" x14ac:dyDescent="0.2">
      <c r="B308" s="498"/>
      <c r="C308" s="441"/>
      <c r="D308" s="451"/>
      <c r="E308" s="443"/>
      <c r="F308" s="449"/>
    </row>
    <row r="309" spans="2:11" s="433" customFormat="1" ht="18" customHeight="1" x14ac:dyDescent="0.2">
      <c r="B309" s="936" t="s">
        <v>119</v>
      </c>
      <c r="C309" s="463"/>
      <c r="D309" s="445">
        <v>31044</v>
      </c>
      <c r="E309" s="451"/>
      <c r="F309" s="886" t="s">
        <v>733</v>
      </c>
    </row>
    <row r="310" spans="2:11" s="433" customFormat="1" ht="18" customHeight="1" x14ac:dyDescent="0.2">
      <c r="B310" s="936"/>
      <c r="C310" s="463"/>
      <c r="D310" s="446" t="s">
        <v>9</v>
      </c>
      <c r="E310" s="451"/>
      <c r="F310" s="886"/>
    </row>
    <row r="311" spans="2:11" s="433" customFormat="1" ht="18" customHeight="1" x14ac:dyDescent="0.2">
      <c r="B311" s="447"/>
      <c r="C311" s="463"/>
      <c r="D311" s="448">
        <v>31044</v>
      </c>
      <c r="E311" s="454"/>
      <c r="F311" s="886"/>
    </row>
    <row r="312" spans="2:11" s="433" customFormat="1" ht="18" customHeight="1" x14ac:dyDescent="0.2">
      <c r="B312" s="447"/>
      <c r="C312" s="463"/>
      <c r="D312" s="448"/>
      <c r="E312" s="448"/>
      <c r="F312" s="499"/>
    </row>
    <row r="313" spans="2:11" ht="18" customHeight="1" x14ac:dyDescent="0.2">
      <c r="B313" s="478"/>
      <c r="C313" s="463"/>
      <c r="D313" s="451"/>
      <c r="E313" s="452"/>
      <c r="F313" s="453"/>
      <c r="G313" s="433"/>
      <c r="K313" s="433"/>
    </row>
    <row r="314" spans="2:11" ht="18" customHeight="1" x14ac:dyDescent="0.2">
      <c r="B314" s="478"/>
      <c r="C314" s="463"/>
      <c r="D314" s="451"/>
      <c r="E314" s="452"/>
      <c r="F314" s="453"/>
      <c r="G314" s="433"/>
      <c r="K314" s="433"/>
    </row>
    <row r="315" spans="2:11" ht="18" customHeight="1" x14ac:dyDescent="0.2">
      <c r="B315" s="478"/>
      <c r="C315" s="463"/>
      <c r="D315" s="451"/>
      <c r="E315" s="452"/>
      <c r="F315" s="453"/>
      <c r="G315" s="433"/>
      <c r="K315" s="433"/>
    </row>
    <row r="316" spans="2:11" s="433" customFormat="1" ht="18" customHeight="1" x14ac:dyDescent="0.2">
      <c r="B316" s="936" t="s">
        <v>608</v>
      </c>
      <c r="C316" s="463"/>
      <c r="D316" s="445">
        <v>71288</v>
      </c>
      <c r="E316" s="451"/>
      <c r="F316" s="886" t="s">
        <v>734</v>
      </c>
    </row>
    <row r="317" spans="2:11" s="433" customFormat="1" ht="18" customHeight="1" x14ac:dyDescent="0.2">
      <c r="B317" s="936"/>
      <c r="C317" s="463"/>
      <c r="D317" s="446" t="s">
        <v>9</v>
      </c>
      <c r="E317" s="451"/>
      <c r="F317" s="886"/>
    </row>
    <row r="318" spans="2:11" s="433" customFormat="1" ht="18" customHeight="1" x14ac:dyDescent="0.2">
      <c r="B318" s="556"/>
      <c r="C318" s="463"/>
      <c r="D318" s="448">
        <v>71289</v>
      </c>
      <c r="E318" s="454"/>
      <c r="F318" s="886"/>
    </row>
    <row r="319" spans="2:11" s="433" customFormat="1" ht="18" customHeight="1" x14ac:dyDescent="0.2">
      <c r="B319" s="556"/>
      <c r="C319" s="463"/>
      <c r="D319" s="448"/>
      <c r="E319" s="448"/>
      <c r="F319" s="449"/>
    </row>
    <row r="320" spans="2:11" s="433" customFormat="1" ht="18" customHeight="1" x14ac:dyDescent="0.2">
      <c r="B320" s="556"/>
      <c r="C320" s="463"/>
      <c r="D320" s="448"/>
      <c r="E320" s="448"/>
      <c r="F320" s="449"/>
    </row>
    <row r="321" spans="2:13" ht="18" customHeight="1" x14ac:dyDescent="0.2">
      <c r="B321" s="457" t="s">
        <v>121</v>
      </c>
      <c r="C321" s="463"/>
      <c r="D321" s="445">
        <v>461647</v>
      </c>
      <c r="E321" s="451"/>
      <c r="F321" s="911" t="s">
        <v>571</v>
      </c>
      <c r="G321" s="433"/>
      <c r="K321" s="433"/>
    </row>
    <row r="322" spans="2:13" ht="18" customHeight="1" x14ac:dyDescent="0.2">
      <c r="B322" s="447" t="s">
        <v>123</v>
      </c>
      <c r="C322" s="463"/>
      <c r="D322" s="552">
        <v>169319</v>
      </c>
      <c r="E322" s="451"/>
      <c r="F322" s="911"/>
      <c r="G322" s="433" t="s">
        <v>0</v>
      </c>
      <c r="K322" s="433"/>
    </row>
    <row r="323" spans="2:13" s="452" customFormat="1" ht="18" customHeight="1" x14ac:dyDescent="0.2">
      <c r="B323" s="478" t="s">
        <v>735</v>
      </c>
      <c r="C323" s="463"/>
      <c r="D323" s="448">
        <v>460155</v>
      </c>
      <c r="E323" s="454"/>
      <c r="F323" s="911"/>
      <c r="G323" s="433" t="s">
        <v>0</v>
      </c>
      <c r="K323" s="497"/>
      <c r="M323" s="497"/>
    </row>
    <row r="324" spans="2:13" s="452" customFormat="1" ht="18" customHeight="1" x14ac:dyDescent="0.2">
      <c r="B324" s="458"/>
      <c r="C324" s="463"/>
      <c r="D324" s="479" t="s">
        <v>694</v>
      </c>
      <c r="E324" s="448"/>
      <c r="F324" s="911"/>
      <c r="G324" s="433"/>
      <c r="K324" s="497"/>
      <c r="M324" s="497"/>
    </row>
    <row r="325" spans="2:13" s="452" customFormat="1" ht="18" customHeight="1" x14ac:dyDescent="0.2">
      <c r="B325" s="458"/>
      <c r="C325" s="463"/>
      <c r="D325" s="448"/>
      <c r="E325" s="448"/>
      <c r="F325" s="911"/>
      <c r="G325" s="433"/>
      <c r="K325" s="497"/>
      <c r="M325" s="497"/>
    </row>
    <row r="326" spans="2:13" s="452" customFormat="1" ht="18" customHeight="1" x14ac:dyDescent="0.2">
      <c r="B326" s="458"/>
      <c r="C326" s="463"/>
      <c r="D326" s="448"/>
      <c r="E326" s="448"/>
      <c r="F326" s="911"/>
      <c r="G326" s="433"/>
      <c r="K326" s="497"/>
      <c r="M326" s="497"/>
    </row>
    <row r="327" spans="2:13" s="452" customFormat="1" ht="18" customHeight="1" x14ac:dyDescent="0.2">
      <c r="B327" s="458"/>
      <c r="C327" s="463"/>
      <c r="D327" s="448"/>
      <c r="E327" s="448"/>
      <c r="F327" s="911"/>
      <c r="G327" s="433"/>
      <c r="K327" s="497"/>
      <c r="M327" s="497"/>
    </row>
    <row r="328" spans="2:13" s="452" customFormat="1" ht="18" customHeight="1" x14ac:dyDescent="0.2">
      <c r="B328" s="458"/>
      <c r="C328" s="463"/>
      <c r="D328" s="448"/>
      <c r="E328" s="448"/>
      <c r="F328" s="911"/>
      <c r="G328" s="433"/>
      <c r="K328" s="497"/>
      <c r="M328" s="497"/>
    </row>
    <row r="329" spans="2:13" s="497" customFormat="1" ht="18" customHeight="1" x14ac:dyDescent="0.2">
      <c r="B329" s="447"/>
      <c r="C329" s="463"/>
      <c r="D329" s="451"/>
      <c r="E329" s="452"/>
      <c r="F329" s="913"/>
      <c r="G329" s="433" t="s">
        <v>0</v>
      </c>
      <c r="M329" s="452"/>
    </row>
    <row r="330" spans="2:13" ht="18" customHeight="1" x14ac:dyDescent="0.2">
      <c r="B330" s="457"/>
      <c r="C330" s="463"/>
      <c r="D330" s="451"/>
      <c r="E330" s="452"/>
      <c r="F330" s="449"/>
      <c r="G330" s="433" t="s">
        <v>0</v>
      </c>
      <c r="K330" s="497"/>
    </row>
    <row r="331" spans="2:13" ht="18" customHeight="1" x14ac:dyDescent="0.2">
      <c r="B331" s="447" t="s">
        <v>124</v>
      </c>
      <c r="C331" s="463"/>
      <c r="D331" s="445">
        <v>74632</v>
      </c>
      <c r="E331" s="451"/>
      <c r="F331" s="886" t="s">
        <v>653</v>
      </c>
      <c r="G331" s="433" t="s">
        <v>0</v>
      </c>
      <c r="K331" s="433"/>
    </row>
    <row r="332" spans="2:13" ht="18" customHeight="1" x14ac:dyDescent="0.2">
      <c r="B332" s="447" t="s">
        <v>125</v>
      </c>
      <c r="C332" s="463"/>
      <c r="D332" s="446" t="s">
        <v>9</v>
      </c>
      <c r="E332" s="451"/>
      <c r="F332" s="886"/>
      <c r="G332" s="433"/>
      <c r="K332" s="433"/>
    </row>
    <row r="333" spans="2:13" s="497" customFormat="1" ht="18" customHeight="1" x14ac:dyDescent="0.2">
      <c r="B333" s="447"/>
      <c r="C333" s="463"/>
      <c r="D333" s="448">
        <v>74632</v>
      </c>
      <c r="E333" s="454"/>
      <c r="F333" s="886"/>
      <c r="G333" s="433" t="s">
        <v>0</v>
      </c>
      <c r="K333" s="433"/>
    </row>
    <row r="334" spans="2:13" s="497" customFormat="1" ht="18" customHeight="1" x14ac:dyDescent="0.2">
      <c r="B334" s="447"/>
      <c r="C334" s="463"/>
      <c r="D334" s="448"/>
      <c r="E334" s="448"/>
      <c r="F334" s="886"/>
      <c r="G334" s="433"/>
      <c r="K334" s="433"/>
    </row>
    <row r="335" spans="2:13" s="497" customFormat="1" ht="18" customHeight="1" x14ac:dyDescent="0.2">
      <c r="B335" s="447"/>
      <c r="C335" s="463"/>
      <c r="D335" s="448"/>
      <c r="E335" s="448"/>
      <c r="F335" s="886"/>
      <c r="G335" s="433"/>
      <c r="K335" s="433"/>
    </row>
    <row r="336" spans="2:13" s="497" customFormat="1" ht="18" customHeight="1" x14ac:dyDescent="0.2">
      <c r="B336" s="447"/>
      <c r="C336" s="463"/>
      <c r="D336" s="448"/>
      <c r="E336" s="448"/>
      <c r="F336" s="886"/>
      <c r="G336" s="433"/>
      <c r="K336" s="433"/>
    </row>
    <row r="337" spans="2:11" s="497" customFormat="1" ht="18" customHeight="1" x14ac:dyDescent="0.2">
      <c r="B337" s="447"/>
      <c r="C337" s="463"/>
      <c r="D337" s="448"/>
      <c r="E337" s="448"/>
      <c r="F337" s="449"/>
      <c r="G337" s="433"/>
      <c r="K337" s="433"/>
    </row>
    <row r="338" spans="2:11" s="497" customFormat="1" ht="18" customHeight="1" x14ac:dyDescent="0.2">
      <c r="B338" s="887" t="s">
        <v>532</v>
      </c>
      <c r="C338" s="463"/>
      <c r="D338" s="445">
        <v>24233</v>
      </c>
      <c r="E338" s="451"/>
      <c r="F338" s="886" t="s">
        <v>511</v>
      </c>
      <c r="G338" s="433" t="s">
        <v>0</v>
      </c>
      <c r="K338" s="432"/>
    </row>
    <row r="339" spans="2:11" s="497" customFormat="1" ht="18" customHeight="1" x14ac:dyDescent="0.2">
      <c r="B339" s="887"/>
      <c r="C339" s="463"/>
      <c r="D339" s="446" t="s">
        <v>9</v>
      </c>
      <c r="E339" s="451"/>
      <c r="F339" s="940"/>
      <c r="G339" s="433"/>
      <c r="K339" s="432"/>
    </row>
    <row r="340" spans="2:11" s="497" customFormat="1" ht="18" customHeight="1" x14ac:dyDescent="0.2">
      <c r="B340" s="458"/>
      <c r="C340" s="463"/>
      <c r="D340" s="448">
        <v>23793</v>
      </c>
      <c r="E340" s="454"/>
      <c r="F340" s="940"/>
      <c r="G340" s="433" t="s">
        <v>0</v>
      </c>
      <c r="K340" s="452"/>
    </row>
    <row r="341" spans="2:11" s="497" customFormat="1" ht="18" customHeight="1" x14ac:dyDescent="0.2">
      <c r="B341" s="461"/>
      <c r="C341" s="463"/>
      <c r="D341" s="451"/>
      <c r="E341" s="452"/>
      <c r="F341" s="449"/>
      <c r="G341" s="433" t="s">
        <v>0</v>
      </c>
    </row>
    <row r="342" spans="2:11" s="497" customFormat="1" ht="18" customHeight="1" x14ac:dyDescent="0.2">
      <c r="B342" s="461"/>
      <c r="C342" s="463"/>
      <c r="D342" s="451"/>
      <c r="E342" s="452"/>
      <c r="F342" s="449"/>
      <c r="G342" s="433"/>
    </row>
    <row r="343" spans="2:11" s="497" customFormat="1" ht="18" customHeight="1" x14ac:dyDescent="0.2">
      <c r="B343" s="932" t="s">
        <v>619</v>
      </c>
      <c r="C343" s="463"/>
      <c r="D343" s="445">
        <v>18997</v>
      </c>
      <c r="E343" s="451"/>
      <c r="F343" s="886" t="s">
        <v>736</v>
      </c>
      <c r="G343" s="433"/>
    </row>
    <row r="344" spans="2:11" s="497" customFormat="1" ht="18" customHeight="1" x14ac:dyDescent="0.2">
      <c r="B344" s="932"/>
      <c r="C344" s="463"/>
      <c r="D344" s="552">
        <v>7332</v>
      </c>
      <c r="E344" s="451"/>
      <c r="F344" s="886"/>
      <c r="G344" s="433"/>
    </row>
    <row r="345" spans="2:11" s="497" customFormat="1" ht="18" customHeight="1" x14ac:dyDescent="0.2">
      <c r="B345" s="478" t="s">
        <v>735</v>
      </c>
      <c r="C345" s="463"/>
      <c r="D345" s="448">
        <v>19283</v>
      </c>
      <c r="E345" s="454"/>
      <c r="F345" s="886"/>
      <c r="G345" s="433"/>
    </row>
    <row r="346" spans="2:11" s="497" customFormat="1" ht="18" customHeight="1" x14ac:dyDescent="0.2">
      <c r="B346" s="458"/>
      <c r="C346" s="463"/>
      <c r="D346" s="479" t="s">
        <v>731</v>
      </c>
      <c r="E346" s="448"/>
      <c r="F346" s="449"/>
      <c r="G346" s="433"/>
    </row>
    <row r="347" spans="2:11" s="497" customFormat="1" ht="18" customHeight="1" x14ac:dyDescent="0.2">
      <c r="B347" s="447"/>
      <c r="C347" s="463"/>
      <c r="D347" s="451"/>
      <c r="E347" s="452"/>
      <c r="F347" s="491"/>
      <c r="G347" s="433"/>
      <c r="H347" s="433"/>
      <c r="I347" s="433"/>
    </row>
    <row r="348" spans="2:11" s="497" customFormat="1" ht="18" customHeight="1" x14ac:dyDescent="0.2">
      <c r="B348" s="447"/>
      <c r="C348" s="463"/>
      <c r="D348" s="451"/>
      <c r="E348" s="452"/>
      <c r="F348" s="491"/>
      <c r="G348" s="433"/>
      <c r="H348" s="433"/>
      <c r="I348" s="433"/>
    </row>
    <row r="349" spans="2:11" s="497" customFormat="1" ht="18" customHeight="1" x14ac:dyDescent="0.2">
      <c r="B349" s="932" t="s">
        <v>127</v>
      </c>
      <c r="C349" s="463"/>
      <c r="D349" s="445">
        <v>2857</v>
      </c>
      <c r="E349" s="451"/>
      <c r="F349" s="890" t="s">
        <v>616</v>
      </c>
      <c r="G349" s="433"/>
      <c r="H349" s="433"/>
      <c r="I349" s="433"/>
      <c r="K349" s="432"/>
    </row>
    <row r="350" spans="2:11" s="497" customFormat="1" ht="18" customHeight="1" x14ac:dyDescent="0.2">
      <c r="B350" s="939"/>
      <c r="C350" s="463"/>
      <c r="D350" s="446" t="s">
        <v>9</v>
      </c>
      <c r="E350" s="451"/>
      <c r="F350" s="890"/>
      <c r="G350" s="433"/>
      <c r="H350" s="433"/>
      <c r="I350" s="433"/>
      <c r="K350" s="432"/>
    </row>
    <row r="351" spans="2:11" s="497" customFormat="1" ht="18" customHeight="1" x14ac:dyDescent="0.2">
      <c r="B351" s="557"/>
      <c r="C351" s="463"/>
      <c r="D351" s="448">
        <v>3169</v>
      </c>
      <c r="E351" s="451"/>
      <c r="F351" s="890"/>
      <c r="G351" s="433"/>
      <c r="H351" s="433"/>
      <c r="I351" s="433"/>
      <c r="K351" s="432"/>
    </row>
    <row r="352" spans="2:11" s="497" customFormat="1" ht="18" customHeight="1" x14ac:dyDescent="0.2">
      <c r="B352" s="557"/>
      <c r="C352" s="463"/>
      <c r="D352" s="448"/>
      <c r="E352" s="451"/>
      <c r="F352" s="491" t="s">
        <v>617</v>
      </c>
      <c r="G352" s="433"/>
      <c r="H352" s="433"/>
      <c r="I352" s="433"/>
      <c r="K352" s="432"/>
    </row>
    <row r="353" spans="2:11" s="497" customFormat="1" ht="18" customHeight="1" x14ac:dyDescent="0.2">
      <c r="B353" s="447" t="s">
        <v>0</v>
      </c>
      <c r="C353" s="463"/>
      <c r="D353" s="452"/>
      <c r="E353" s="454"/>
      <c r="F353" s="449" t="s">
        <v>128</v>
      </c>
      <c r="G353" s="433"/>
      <c r="H353" s="433"/>
      <c r="I353" s="433"/>
      <c r="K353" s="432"/>
    </row>
    <row r="354" spans="2:11" s="497" customFormat="1" ht="18" customHeight="1" x14ac:dyDescent="0.2">
      <c r="B354" s="447"/>
      <c r="C354" s="463"/>
      <c r="D354" s="451"/>
      <c r="E354" s="452"/>
      <c r="F354" s="491" t="s">
        <v>618</v>
      </c>
      <c r="G354" s="433"/>
      <c r="H354" s="433"/>
      <c r="I354" s="433"/>
    </row>
    <row r="355" spans="2:11" s="497" customFormat="1" ht="18" customHeight="1" x14ac:dyDescent="0.2">
      <c r="B355" s="447"/>
      <c r="C355" s="463"/>
      <c r="D355" s="451"/>
      <c r="E355" s="452"/>
      <c r="F355" s="491"/>
      <c r="G355" s="433"/>
      <c r="H355" s="433"/>
      <c r="I355" s="433"/>
    </row>
    <row r="356" spans="2:11" s="497" customFormat="1" ht="18" customHeight="1" x14ac:dyDescent="0.2">
      <c r="B356" s="447"/>
      <c r="C356" s="463"/>
      <c r="D356" s="451"/>
      <c r="E356" s="452"/>
      <c r="F356" s="491"/>
      <c r="G356" s="433"/>
      <c r="H356" s="433"/>
      <c r="I356" s="433"/>
    </row>
    <row r="357" spans="2:11" s="497" customFormat="1" ht="18" customHeight="1" x14ac:dyDescent="0.2">
      <c r="B357" s="447"/>
      <c r="C357" s="463"/>
      <c r="D357" s="451"/>
      <c r="E357" s="452"/>
      <c r="F357" s="491"/>
      <c r="G357" s="433"/>
      <c r="H357" s="433"/>
      <c r="I357" s="433"/>
    </row>
    <row r="358" spans="2:11" ht="18" customHeight="1" x14ac:dyDescent="0.2">
      <c r="B358" s="558"/>
      <c r="C358" s="508"/>
      <c r="D358" s="488"/>
      <c r="E358" s="488"/>
      <c r="F358" s="559"/>
      <c r="G358" s="433"/>
      <c r="K358" s="433"/>
    </row>
    <row r="359" spans="2:11" s="497" customFormat="1" ht="18" customHeight="1" x14ac:dyDescent="0.2">
      <c r="B359" s="932" t="s">
        <v>134</v>
      </c>
      <c r="C359" s="463"/>
      <c r="D359" s="445">
        <v>4000</v>
      </c>
      <c r="E359" s="451"/>
      <c r="F359" s="886" t="s">
        <v>737</v>
      </c>
      <c r="G359" s="433"/>
      <c r="K359" s="433"/>
    </row>
    <row r="360" spans="2:11" s="497" customFormat="1" ht="18" customHeight="1" x14ac:dyDescent="0.2">
      <c r="B360" s="933"/>
      <c r="C360" s="463"/>
      <c r="D360" s="446" t="s">
        <v>9</v>
      </c>
      <c r="E360" s="451"/>
      <c r="F360" s="911"/>
      <c r="G360" s="433"/>
      <c r="K360" s="433"/>
    </row>
    <row r="361" spans="2:11" s="497" customFormat="1" ht="24.75" customHeight="1" x14ac:dyDescent="0.2">
      <c r="B361" s="458" t="s">
        <v>12</v>
      </c>
      <c r="C361" s="463"/>
      <c r="D361" s="448">
        <v>4000</v>
      </c>
      <c r="E361" s="454"/>
      <c r="F361" s="911"/>
      <c r="G361" s="433"/>
      <c r="K361" s="433"/>
    </row>
    <row r="362" spans="2:11" s="497" customFormat="1" ht="18" customHeight="1" x14ac:dyDescent="0.2">
      <c r="B362" s="500"/>
      <c r="C362" s="463"/>
      <c r="D362" s="451"/>
      <c r="E362" s="452"/>
      <c r="F362" s="911"/>
      <c r="G362" s="433"/>
    </row>
    <row r="363" spans="2:11" s="497" customFormat="1" ht="18" customHeight="1" x14ac:dyDescent="0.2">
      <c r="B363" s="500"/>
      <c r="C363" s="463"/>
      <c r="D363" s="451"/>
      <c r="E363" s="452"/>
      <c r="F363" s="911"/>
      <c r="G363" s="433"/>
    </row>
    <row r="364" spans="2:11" s="497" customFormat="1" ht="18" customHeight="1" x14ac:dyDescent="0.2">
      <c r="B364" s="500"/>
      <c r="C364" s="463"/>
      <c r="D364" s="451"/>
      <c r="E364" s="452"/>
      <c r="F364" s="911"/>
      <c r="G364" s="433"/>
      <c r="K364" s="443"/>
    </row>
    <row r="365" spans="2:11" s="497" customFormat="1" ht="18" customHeight="1" x14ac:dyDescent="0.2">
      <c r="B365" s="500"/>
      <c r="C365" s="463"/>
      <c r="D365" s="451"/>
      <c r="E365" s="452"/>
      <c r="F365" s="450"/>
      <c r="G365" s="433"/>
      <c r="K365" s="443"/>
    </row>
    <row r="366" spans="2:11" s="497" customFormat="1" ht="18" customHeight="1" x14ac:dyDescent="0.2">
      <c r="B366" s="473" t="s">
        <v>552</v>
      </c>
      <c r="C366" s="463"/>
      <c r="D366" s="560">
        <v>284324</v>
      </c>
      <c r="E366" s="452"/>
      <c r="F366" s="483" t="s">
        <v>553</v>
      </c>
      <c r="G366" s="433"/>
      <c r="K366" s="433"/>
    </row>
    <row r="367" spans="2:11" s="497" customFormat="1" ht="18" customHeight="1" x14ac:dyDescent="0.2">
      <c r="B367" s="500"/>
      <c r="C367" s="463"/>
      <c r="D367" s="505" t="s">
        <v>9</v>
      </c>
      <c r="E367" s="452"/>
      <c r="F367" s="483" t="s">
        <v>137</v>
      </c>
      <c r="G367" s="433"/>
      <c r="K367" s="433"/>
    </row>
    <row r="368" spans="2:11" s="497" customFormat="1" ht="18" customHeight="1" x14ac:dyDescent="0.2">
      <c r="B368" s="500"/>
      <c r="C368" s="463"/>
      <c r="D368" s="448">
        <v>930630</v>
      </c>
      <c r="E368" s="454"/>
      <c r="F368" s="483" t="s">
        <v>138</v>
      </c>
      <c r="G368" s="433"/>
      <c r="K368" s="433"/>
    </row>
    <row r="369" spans="1:13" s="497" customFormat="1" ht="18" customHeight="1" x14ac:dyDescent="0.2">
      <c r="B369" s="500"/>
      <c r="C369" s="463"/>
      <c r="D369" s="451"/>
      <c r="E369" s="452"/>
      <c r="F369" s="449" t="s">
        <v>632</v>
      </c>
      <c r="G369" s="433"/>
    </row>
    <row r="370" spans="1:13" s="497" customFormat="1" ht="18" customHeight="1" x14ac:dyDescent="0.2">
      <c r="B370" s="500"/>
      <c r="C370" s="463"/>
      <c r="D370" s="451"/>
      <c r="E370" s="452"/>
      <c r="F370" s="449"/>
      <c r="G370" s="433"/>
    </row>
    <row r="371" spans="1:13" s="497" customFormat="1" ht="18" customHeight="1" x14ac:dyDescent="0.2">
      <c r="B371" s="500"/>
      <c r="C371" s="463"/>
      <c r="D371" s="451"/>
      <c r="E371" s="452"/>
      <c r="F371" s="449"/>
      <c r="G371" s="433"/>
    </row>
    <row r="372" spans="1:13" s="433" customFormat="1" ht="18" customHeight="1" x14ac:dyDescent="0.2">
      <c r="B372" s="447" t="s">
        <v>581</v>
      </c>
      <c r="C372" s="463"/>
      <c r="D372" s="445">
        <v>20497</v>
      </c>
      <c r="E372" s="451"/>
      <c r="F372" s="449" t="s">
        <v>738</v>
      </c>
      <c r="H372" s="433" t="s">
        <v>92</v>
      </c>
      <c r="K372" s="497"/>
    </row>
    <row r="373" spans="1:13" s="497" customFormat="1" ht="18" customHeight="1" x14ac:dyDescent="0.2">
      <c r="B373" s="447"/>
      <c r="C373" s="463"/>
      <c r="D373" s="446" t="s">
        <v>9</v>
      </c>
      <c r="E373" s="451"/>
      <c r="F373" s="449" t="s">
        <v>739</v>
      </c>
      <c r="G373" s="433" t="s">
        <v>0</v>
      </c>
      <c r="M373" s="433"/>
    </row>
    <row r="374" spans="1:13" s="497" customFormat="1" ht="18" customHeight="1" x14ac:dyDescent="0.2">
      <c r="B374" s="447"/>
      <c r="C374" s="463"/>
      <c r="D374" s="448">
        <v>36918</v>
      </c>
      <c r="E374" s="454"/>
      <c r="F374" s="449"/>
      <c r="G374" s="441" t="s">
        <v>0</v>
      </c>
      <c r="K374" s="432"/>
    </row>
    <row r="375" spans="1:13" s="433" customFormat="1" ht="18" customHeight="1" x14ac:dyDescent="0.2">
      <c r="B375" s="447"/>
      <c r="C375" s="463"/>
      <c r="D375" s="451"/>
      <c r="E375" s="451"/>
      <c r="F375" s="449"/>
      <c r="G375" s="521"/>
      <c r="H375" s="432"/>
      <c r="I375" s="432"/>
      <c r="J375" s="432"/>
      <c r="K375" s="432"/>
    </row>
    <row r="376" spans="1:13" s="433" customFormat="1" ht="18" customHeight="1" x14ac:dyDescent="0.2">
      <c r="B376" s="447"/>
      <c r="C376" s="463"/>
      <c r="D376" s="451"/>
      <c r="E376" s="451"/>
      <c r="F376" s="449"/>
      <c r="G376" s="521"/>
      <c r="H376" s="432"/>
      <c r="I376" s="432"/>
      <c r="J376" s="432"/>
      <c r="K376" s="432"/>
    </row>
    <row r="377" spans="1:13" s="452" customFormat="1" ht="18" customHeight="1" x14ac:dyDescent="0.2">
      <c r="B377" s="478" t="s">
        <v>141</v>
      </c>
      <c r="C377" s="463"/>
      <c r="D377" s="445">
        <f>I380</f>
        <v>24163</v>
      </c>
      <c r="E377" s="451"/>
      <c r="F377" s="561" t="s">
        <v>142</v>
      </c>
      <c r="G377" s="463"/>
      <c r="H377" s="522" t="s">
        <v>0</v>
      </c>
      <c r="I377" s="523" t="s">
        <v>708</v>
      </c>
      <c r="J377" s="523" t="s">
        <v>577</v>
      </c>
      <c r="K377" s="432"/>
      <c r="M377" s="433"/>
    </row>
    <row r="378" spans="1:13" s="497" customFormat="1" ht="18.75" customHeight="1" x14ac:dyDescent="0.2">
      <c r="B378" s="478"/>
      <c r="C378" s="463"/>
      <c r="D378" s="446" t="s">
        <v>9</v>
      </c>
      <c r="E378" s="451"/>
      <c r="F378" s="483" t="s">
        <v>143</v>
      </c>
      <c r="G378" s="463"/>
      <c r="H378" s="524" t="s">
        <v>144</v>
      </c>
      <c r="I378" s="524">
        <v>5479</v>
      </c>
      <c r="J378" s="522">
        <v>5479</v>
      </c>
      <c r="K378" s="432"/>
      <c r="M378" s="452"/>
    </row>
    <row r="379" spans="1:13" s="497" customFormat="1" ht="18" customHeight="1" x14ac:dyDescent="0.2">
      <c r="B379" s="447"/>
      <c r="C379" s="463"/>
      <c r="D379" s="448">
        <f>J380</f>
        <v>24163</v>
      </c>
      <c r="E379" s="454"/>
      <c r="F379" s="455" t="s">
        <v>145</v>
      </c>
      <c r="G379" s="463"/>
      <c r="H379" s="562" t="s">
        <v>146</v>
      </c>
      <c r="I379" s="562">
        <v>18684</v>
      </c>
      <c r="J379" s="563">
        <v>18684</v>
      </c>
      <c r="K379" s="432"/>
    </row>
    <row r="380" spans="1:13" s="497" customFormat="1" ht="18" customHeight="1" x14ac:dyDescent="0.2">
      <c r="B380" s="447"/>
      <c r="C380" s="463"/>
      <c r="D380" s="448"/>
      <c r="E380" s="448"/>
      <c r="F380" s="455"/>
      <c r="G380" s="463"/>
      <c r="H380" s="522"/>
      <c r="I380" s="522">
        <f>SUM(I378:I379)</f>
        <v>24163</v>
      </c>
      <c r="J380" s="522">
        <f>SUM(J378:J379)</f>
        <v>24163</v>
      </c>
      <c r="K380" s="432"/>
    </row>
    <row r="381" spans="1:13" s="528" customFormat="1" ht="15.75" customHeight="1" x14ac:dyDescent="0.2">
      <c r="A381" s="526"/>
      <c r="B381" s="457"/>
      <c r="C381" s="527"/>
      <c r="D381" s="465"/>
      <c r="E381" s="448"/>
      <c r="F381" s="450"/>
    </row>
    <row r="382" spans="1:13" s="497" customFormat="1" ht="18" customHeight="1" x14ac:dyDescent="0.2">
      <c r="B382" s="478" t="s">
        <v>158</v>
      </c>
      <c r="C382" s="463"/>
      <c r="D382" s="445">
        <v>4944</v>
      </c>
      <c r="E382" s="451"/>
      <c r="F382" s="886" t="s">
        <v>740</v>
      </c>
      <c r="G382" s="433"/>
    </row>
    <row r="383" spans="1:13" s="497" customFormat="1" ht="18" customHeight="1" x14ac:dyDescent="0.2">
      <c r="B383" s="564" t="s">
        <v>159</v>
      </c>
      <c r="C383" s="463"/>
      <c r="D383" s="446" t="s">
        <v>9</v>
      </c>
      <c r="E383" s="451"/>
      <c r="F383" s="886"/>
      <c r="G383" s="433"/>
    </row>
    <row r="384" spans="1:13" s="452" customFormat="1" ht="18" customHeight="1" x14ac:dyDescent="0.2">
      <c r="B384" s="458" t="s">
        <v>12</v>
      </c>
      <c r="C384" s="463"/>
      <c r="D384" s="448">
        <v>10148</v>
      </c>
      <c r="E384" s="454"/>
      <c r="F384" s="886"/>
      <c r="G384" s="433"/>
      <c r="K384" s="497"/>
      <c r="M384" s="497"/>
    </row>
    <row r="385" spans="2:11" s="497" customFormat="1" ht="18" customHeight="1" x14ac:dyDescent="0.2">
      <c r="B385" s="458"/>
      <c r="C385" s="463"/>
      <c r="D385" s="451"/>
      <c r="E385" s="452"/>
      <c r="F385" s="886"/>
      <c r="G385" s="433"/>
      <c r="K385" s="433"/>
    </row>
    <row r="386" spans="2:11" s="497" customFormat="1" ht="18" customHeight="1" x14ac:dyDescent="0.2">
      <c r="B386" s="458"/>
      <c r="C386" s="463"/>
      <c r="D386" s="451"/>
      <c r="E386" s="452"/>
      <c r="F386" s="886"/>
      <c r="G386" s="433"/>
      <c r="K386" s="433"/>
    </row>
    <row r="387" spans="2:11" s="497" customFormat="1" ht="18" customHeight="1" x14ac:dyDescent="0.2">
      <c r="B387" s="565"/>
      <c r="C387" s="441"/>
      <c r="D387" s="442"/>
      <c r="E387" s="443"/>
      <c r="F387" s="934" t="s">
        <v>741</v>
      </c>
      <c r="G387" s="433"/>
    </row>
    <row r="388" spans="2:11" s="497" customFormat="1" ht="18" customHeight="1" x14ac:dyDescent="0.2">
      <c r="B388" s="565"/>
      <c r="C388" s="441"/>
      <c r="D388" s="442"/>
      <c r="E388" s="443"/>
      <c r="F388" s="938"/>
      <c r="G388" s="433"/>
    </row>
    <row r="389" spans="2:11" s="497" customFormat="1" ht="18" customHeight="1" x14ac:dyDescent="0.2">
      <c r="B389" s="565"/>
      <c r="C389" s="441"/>
      <c r="D389" s="442"/>
      <c r="E389" s="443"/>
      <c r="F389" s="938"/>
      <c r="G389" s="433"/>
    </row>
    <row r="390" spans="2:11" s="497" customFormat="1" ht="18" customHeight="1" x14ac:dyDescent="0.2">
      <c r="B390" s="565"/>
      <c r="C390" s="441"/>
      <c r="D390" s="442"/>
      <c r="E390" s="443"/>
      <c r="F390" s="938"/>
      <c r="G390" s="433"/>
    </row>
    <row r="391" spans="2:11" s="497" customFormat="1" ht="18" customHeight="1" x14ac:dyDescent="0.2">
      <c r="B391" s="565"/>
      <c r="C391" s="441"/>
      <c r="D391" s="442"/>
      <c r="E391" s="443"/>
      <c r="F391" s="938"/>
      <c r="G391" s="433"/>
    </row>
    <row r="392" spans="2:11" s="497" customFormat="1" ht="18" customHeight="1" x14ac:dyDescent="0.2">
      <c r="B392" s="565"/>
      <c r="C392" s="441"/>
      <c r="D392" s="442"/>
      <c r="E392" s="443"/>
      <c r="F392" s="938"/>
      <c r="G392" s="433"/>
    </row>
    <row r="393" spans="2:11" s="497" customFormat="1" ht="18" customHeight="1" x14ac:dyDescent="0.2">
      <c r="B393" s="565"/>
      <c r="C393" s="441"/>
      <c r="D393" s="442"/>
      <c r="E393" s="443"/>
      <c r="F393" s="938"/>
      <c r="G393" s="433"/>
    </row>
    <row r="394" spans="2:11" s="497" customFormat="1" ht="18" customHeight="1" x14ac:dyDescent="0.2">
      <c r="B394" s="565"/>
      <c r="C394" s="441"/>
      <c r="D394" s="442"/>
      <c r="E394" s="443"/>
      <c r="F394" s="938"/>
      <c r="G394" s="433"/>
    </row>
    <row r="395" spans="2:11" s="497" customFormat="1" ht="18" customHeight="1" x14ac:dyDescent="0.2">
      <c r="B395" s="565"/>
      <c r="C395" s="441"/>
      <c r="D395" s="442"/>
      <c r="E395" s="443"/>
      <c r="F395" s="938"/>
      <c r="G395" s="433"/>
    </row>
    <row r="396" spans="2:11" s="497" customFormat="1" ht="18" customHeight="1" x14ac:dyDescent="0.2">
      <c r="B396" s="565"/>
      <c r="C396" s="441"/>
      <c r="D396" s="442"/>
      <c r="E396" s="443"/>
      <c r="F396" s="566"/>
      <c r="G396" s="433"/>
    </row>
    <row r="397" spans="2:11" s="497" customFormat="1" ht="18" customHeight="1" x14ac:dyDescent="0.2">
      <c r="B397" s="457" t="s">
        <v>161</v>
      </c>
      <c r="C397" s="463"/>
      <c r="D397" s="445">
        <v>18255</v>
      </c>
      <c r="E397" s="451"/>
      <c r="F397" s="886" t="s">
        <v>162</v>
      </c>
      <c r="G397" s="433" t="s">
        <v>0</v>
      </c>
      <c r="K397" s="452"/>
    </row>
    <row r="398" spans="2:11" s="497" customFormat="1" ht="18" customHeight="1" x14ac:dyDescent="0.2">
      <c r="B398" s="457" t="s">
        <v>163</v>
      </c>
      <c r="C398" s="463"/>
      <c r="D398" s="446" t="s">
        <v>9</v>
      </c>
      <c r="E398" s="451"/>
      <c r="F398" s="886"/>
      <c r="G398" s="433" t="s">
        <v>0</v>
      </c>
    </row>
    <row r="399" spans="2:11" s="497" customFormat="1" ht="18" customHeight="1" x14ac:dyDescent="0.2">
      <c r="B399" s="447"/>
      <c r="C399" s="463"/>
      <c r="D399" s="448">
        <v>18255</v>
      </c>
      <c r="E399" s="454"/>
      <c r="F399" s="455" t="s">
        <v>164</v>
      </c>
      <c r="G399" s="433" t="s">
        <v>0</v>
      </c>
    </row>
    <row r="400" spans="2:11" s="497" customFormat="1" ht="18" customHeight="1" x14ac:dyDescent="0.2">
      <c r="B400" s="447"/>
      <c r="C400" s="463"/>
      <c r="D400" s="451"/>
      <c r="E400" s="452"/>
      <c r="F400" s="455" t="s">
        <v>742</v>
      </c>
      <c r="G400" s="433" t="s">
        <v>0</v>
      </c>
    </row>
    <row r="401" spans="1:13" s="497" customFormat="1" ht="18" customHeight="1" x14ac:dyDescent="0.2">
      <c r="B401" s="534"/>
      <c r="C401" s="463"/>
      <c r="D401" s="451"/>
      <c r="E401" s="452"/>
      <c r="F401" s="455"/>
      <c r="G401" s="433"/>
    </row>
    <row r="402" spans="1:13" s="433" customFormat="1" ht="18" customHeight="1" x14ac:dyDescent="0.2">
      <c r="B402" s="441"/>
      <c r="C402" s="441"/>
      <c r="D402" s="442"/>
      <c r="E402" s="443"/>
      <c r="F402" s="476"/>
      <c r="H402" s="567"/>
      <c r="I402" s="528"/>
      <c r="J402" s="528"/>
      <c r="K402" s="497"/>
      <c r="L402" s="528"/>
      <c r="M402" s="497"/>
    </row>
    <row r="403" spans="1:13" s="497" customFormat="1" ht="18" customHeight="1" x14ac:dyDescent="0.2">
      <c r="B403" s="520" t="s">
        <v>56</v>
      </c>
      <c r="C403" s="463"/>
      <c r="D403" s="445">
        <v>866601</v>
      </c>
      <c r="E403" s="451"/>
      <c r="F403" s="890" t="s">
        <v>743</v>
      </c>
      <c r="G403" s="433" t="s">
        <v>0</v>
      </c>
      <c r="K403" s="452"/>
    </row>
    <row r="404" spans="1:13" s="497" customFormat="1" ht="18" customHeight="1" x14ac:dyDescent="0.2">
      <c r="B404" s="447"/>
      <c r="C404" s="463"/>
      <c r="D404" s="446" t="s">
        <v>9</v>
      </c>
      <c r="E404" s="451"/>
      <c r="F404" s="890"/>
      <c r="G404" s="433" t="s">
        <v>0</v>
      </c>
      <c r="K404" s="452"/>
    </row>
    <row r="405" spans="1:13" s="497" customFormat="1" ht="18" customHeight="1" x14ac:dyDescent="0.2">
      <c r="B405" s="458"/>
      <c r="C405" s="463"/>
      <c r="D405" s="448">
        <v>851986</v>
      </c>
      <c r="E405" s="454"/>
      <c r="F405" s="890"/>
      <c r="G405" s="433" t="s">
        <v>0</v>
      </c>
      <c r="K405" s="452"/>
    </row>
    <row r="406" spans="1:13" s="497" customFormat="1" ht="18" customHeight="1" x14ac:dyDescent="0.2">
      <c r="B406" s="461"/>
      <c r="C406" s="463"/>
      <c r="D406" s="451"/>
      <c r="E406" s="452"/>
      <c r="F406" s="455" t="s">
        <v>166</v>
      </c>
      <c r="G406" s="433" t="s">
        <v>611</v>
      </c>
      <c r="H406" s="567"/>
      <c r="I406" s="567"/>
      <c r="J406" s="567"/>
      <c r="K406" s="452"/>
      <c r="L406" s="567"/>
    </row>
    <row r="407" spans="1:13" s="433" customFormat="1" ht="18" customHeight="1" x14ac:dyDescent="0.2">
      <c r="A407" s="497"/>
      <c r="B407" s="500"/>
      <c r="C407" s="463"/>
      <c r="D407" s="451"/>
      <c r="E407" s="452"/>
      <c r="F407" s="455" t="s">
        <v>744</v>
      </c>
      <c r="G407" s="433" t="s">
        <v>167</v>
      </c>
      <c r="H407" s="567"/>
      <c r="I407" s="528"/>
      <c r="J407" s="528"/>
      <c r="K407" s="452"/>
      <c r="L407" s="528"/>
    </row>
    <row r="408" spans="1:13" s="433" customFormat="1" ht="18" customHeight="1" x14ac:dyDescent="0.2">
      <c r="A408" s="497"/>
      <c r="B408" s="500"/>
      <c r="C408" s="463"/>
      <c r="D408" s="451"/>
      <c r="E408" s="452"/>
      <c r="F408" s="455" t="s">
        <v>170</v>
      </c>
      <c r="G408" s="433" t="s">
        <v>168</v>
      </c>
      <c r="H408" s="567"/>
      <c r="I408" s="528"/>
      <c r="J408" s="528"/>
      <c r="K408" s="497"/>
      <c r="L408" s="528"/>
    </row>
    <row r="409" spans="1:13" s="433" customFormat="1" ht="18" customHeight="1" x14ac:dyDescent="0.2">
      <c r="A409" s="497"/>
      <c r="B409" s="500"/>
      <c r="C409" s="463"/>
      <c r="D409" s="451"/>
      <c r="E409" s="452"/>
      <c r="F409" s="455" t="s">
        <v>171</v>
      </c>
      <c r="G409" s="433" t="s">
        <v>551</v>
      </c>
      <c r="H409" s="567"/>
      <c r="I409" s="528"/>
      <c r="J409" s="528"/>
      <c r="K409" s="497"/>
      <c r="L409" s="528"/>
    </row>
    <row r="410" spans="1:13" s="433" customFormat="1" ht="18" customHeight="1" x14ac:dyDescent="0.2">
      <c r="A410" s="497"/>
      <c r="B410" s="447"/>
      <c r="C410" s="463"/>
      <c r="D410" s="451"/>
      <c r="E410" s="452"/>
      <c r="F410" s="455" t="s">
        <v>745</v>
      </c>
      <c r="G410" s="433" t="s">
        <v>169</v>
      </c>
      <c r="H410" s="567"/>
      <c r="I410" s="528"/>
      <c r="J410" s="528"/>
      <c r="K410" s="497"/>
      <c r="L410" s="528"/>
    </row>
    <row r="411" spans="1:13" s="497" customFormat="1" ht="18" customHeight="1" x14ac:dyDescent="0.2">
      <c r="B411" s="447"/>
      <c r="C411" s="463"/>
      <c r="D411" s="451"/>
      <c r="E411" s="452"/>
      <c r="F411" s="455" t="s">
        <v>746</v>
      </c>
      <c r="G411" s="433" t="s">
        <v>609</v>
      </c>
      <c r="H411" s="567"/>
      <c r="I411" s="528"/>
      <c r="J411" s="528"/>
      <c r="L411" s="567"/>
      <c r="M411" s="433"/>
    </row>
    <row r="412" spans="1:13" s="497" customFormat="1" ht="18" customHeight="1" x14ac:dyDescent="0.2">
      <c r="B412" s="447"/>
      <c r="C412" s="463"/>
      <c r="D412" s="568"/>
      <c r="E412" s="568"/>
      <c r="F412" s="455" t="s">
        <v>173</v>
      </c>
      <c r="G412" s="433" t="s">
        <v>0</v>
      </c>
      <c r="H412" s="567"/>
      <c r="I412" s="569"/>
      <c r="J412" s="569"/>
      <c r="K412" s="452"/>
      <c r="L412" s="569"/>
    </row>
    <row r="413" spans="1:13" s="497" customFormat="1" ht="18" customHeight="1" x14ac:dyDescent="0.2">
      <c r="B413" s="458"/>
      <c r="C413" s="463"/>
      <c r="D413" s="451"/>
      <c r="E413" s="452"/>
      <c r="F413" s="561" t="s">
        <v>519</v>
      </c>
      <c r="G413" s="433" t="s">
        <v>0</v>
      </c>
      <c r="H413" s="567"/>
      <c r="I413" s="567"/>
      <c r="J413" s="567"/>
      <c r="L413" s="567"/>
    </row>
    <row r="414" spans="1:13" s="497" customFormat="1" ht="18" customHeight="1" x14ac:dyDescent="0.2">
      <c r="B414" s="447"/>
      <c r="C414" s="463"/>
      <c r="D414" s="451"/>
      <c r="E414" s="452"/>
      <c r="F414" s="561" t="s">
        <v>174</v>
      </c>
      <c r="G414" s="433" t="s">
        <v>0</v>
      </c>
      <c r="H414" s="567"/>
      <c r="I414" s="567"/>
      <c r="J414" s="567"/>
      <c r="L414" s="567"/>
    </row>
    <row r="415" spans="1:13" s="497" customFormat="1" ht="18" customHeight="1" x14ac:dyDescent="0.2">
      <c r="B415" s="447"/>
      <c r="C415" s="463"/>
      <c r="D415" s="451"/>
      <c r="E415" s="452"/>
      <c r="F415" s="561"/>
      <c r="G415" s="433"/>
      <c r="H415" s="567"/>
      <c r="I415" s="567"/>
      <c r="J415" s="567"/>
      <c r="L415" s="567"/>
    </row>
    <row r="416" spans="1:13" s="497" customFormat="1" ht="18" customHeight="1" x14ac:dyDescent="0.2">
      <c r="B416" s="447"/>
      <c r="C416" s="463"/>
      <c r="D416" s="451"/>
      <c r="E416" s="452"/>
      <c r="F416" s="561"/>
      <c r="G416" s="433"/>
      <c r="H416" s="567"/>
      <c r="I416" s="567"/>
      <c r="J416" s="567"/>
      <c r="L416" s="567"/>
    </row>
    <row r="417" spans="1:14" s="497" customFormat="1" ht="18" customHeight="1" x14ac:dyDescent="0.2">
      <c r="B417" s="550"/>
      <c r="C417" s="508"/>
      <c r="D417" s="570"/>
      <c r="E417" s="469"/>
      <c r="F417" s="571"/>
      <c r="G417" s="433"/>
      <c r="H417" s="567"/>
      <c r="I417" s="567"/>
      <c r="J417" s="567"/>
      <c r="L417" s="567"/>
    </row>
    <row r="418" spans="1:14" s="497" customFormat="1" ht="18" customHeight="1" x14ac:dyDescent="0.2">
      <c r="B418" s="478" t="s">
        <v>236</v>
      </c>
      <c r="C418" s="463"/>
      <c r="D418" s="445">
        <v>40690</v>
      </c>
      <c r="E418" s="451"/>
      <c r="F418" s="886" t="s">
        <v>237</v>
      </c>
      <c r="G418" s="433" t="s">
        <v>0</v>
      </c>
    </row>
    <row r="419" spans="1:14" s="497" customFormat="1" ht="18" customHeight="1" x14ac:dyDescent="0.2">
      <c r="B419" s="447" t="s">
        <v>513</v>
      </c>
      <c r="C419" s="463"/>
      <c r="D419" s="552">
        <v>7332</v>
      </c>
      <c r="E419" s="451"/>
      <c r="F419" s="886"/>
      <c r="G419" s="433" t="s">
        <v>0</v>
      </c>
    </row>
    <row r="420" spans="1:14" s="497" customFormat="1" ht="18" customHeight="1" x14ac:dyDescent="0.2">
      <c r="B420" s="457"/>
      <c r="C420" s="463"/>
      <c r="D420" s="448">
        <v>40934</v>
      </c>
      <c r="E420" s="454"/>
      <c r="F420" s="886"/>
      <c r="G420" s="433"/>
    </row>
    <row r="421" spans="1:14" s="497" customFormat="1" ht="18" customHeight="1" x14ac:dyDescent="0.2">
      <c r="B421" s="447"/>
      <c r="C421" s="463"/>
      <c r="D421" s="479" t="s">
        <v>731</v>
      </c>
      <c r="E421" s="452"/>
      <c r="F421" s="483" t="s">
        <v>238</v>
      </c>
      <c r="G421" s="433"/>
    </row>
    <row r="422" spans="1:14" s="497" customFormat="1" ht="18" customHeight="1" x14ac:dyDescent="0.2">
      <c r="B422" s="458"/>
      <c r="C422" s="463"/>
      <c r="D422" s="451"/>
      <c r="E422" s="452"/>
      <c r="F422" s="502" t="s">
        <v>239</v>
      </c>
      <c r="G422" s="433" t="s">
        <v>0</v>
      </c>
      <c r="H422" s="497" t="s">
        <v>92</v>
      </c>
    </row>
    <row r="423" spans="1:14" s="497" customFormat="1" ht="18" customHeight="1" x14ac:dyDescent="0.2">
      <c r="B423" s="447"/>
      <c r="C423" s="463"/>
      <c r="D423" s="451"/>
      <c r="E423" s="452"/>
      <c r="F423" s="483" t="s">
        <v>240</v>
      </c>
      <c r="G423" s="433"/>
      <c r="K423" s="433"/>
    </row>
    <row r="424" spans="1:14" s="497" customFormat="1" ht="18" customHeight="1" x14ac:dyDescent="0.2">
      <c r="B424" s="447"/>
      <c r="C424" s="463"/>
      <c r="D424" s="451"/>
      <c r="E424" s="452"/>
      <c r="F424" s="455" t="s">
        <v>241</v>
      </c>
      <c r="G424" s="432"/>
      <c r="H424" s="432"/>
      <c r="I424" s="432"/>
      <c r="J424" s="432"/>
      <c r="K424" s="432"/>
    </row>
    <row r="425" spans="1:14" s="497" customFormat="1" ht="18" customHeight="1" x14ac:dyDescent="0.2">
      <c r="B425" s="447"/>
      <c r="C425" s="463"/>
      <c r="D425" s="451"/>
      <c r="E425" s="452"/>
      <c r="F425" s="455" t="s">
        <v>242</v>
      </c>
      <c r="G425" s="432" t="s">
        <v>0</v>
      </c>
      <c r="H425" s="432"/>
      <c r="I425" s="432"/>
      <c r="J425" s="432"/>
      <c r="K425" s="432"/>
    </row>
    <row r="426" spans="1:14" s="497" customFormat="1" ht="18" customHeight="1" x14ac:dyDescent="0.2">
      <c r="B426" s="447"/>
      <c r="C426" s="463"/>
      <c r="D426" s="451"/>
      <c r="E426" s="452"/>
      <c r="F426" s="455" t="s">
        <v>620</v>
      </c>
      <c r="G426" s="432" t="s">
        <v>0</v>
      </c>
      <c r="H426" s="432"/>
      <c r="I426" s="432"/>
      <c r="J426" s="432"/>
      <c r="K426" s="432"/>
    </row>
    <row r="427" spans="1:14" s="497" customFormat="1" ht="18" customHeight="1" x14ac:dyDescent="0.2">
      <c r="B427" s="447"/>
      <c r="C427" s="463"/>
      <c r="D427" s="451"/>
      <c r="E427" s="452"/>
      <c r="F427" s="455"/>
      <c r="G427" s="432"/>
      <c r="H427" s="432"/>
      <c r="I427" s="432"/>
      <c r="J427" s="432"/>
      <c r="K427" s="432"/>
    </row>
    <row r="428" spans="1:14" s="497" customFormat="1" ht="18" customHeight="1" x14ac:dyDescent="0.2">
      <c r="B428" s="447"/>
      <c r="C428" s="463"/>
      <c r="D428" s="451"/>
      <c r="E428" s="452"/>
      <c r="F428" s="455"/>
      <c r="G428" s="432"/>
      <c r="H428" s="432"/>
      <c r="I428" s="432"/>
      <c r="J428" s="432"/>
      <c r="K428" s="432"/>
    </row>
    <row r="429" spans="1:14" s="433" customFormat="1" ht="18" customHeight="1" x14ac:dyDescent="0.2">
      <c r="A429" s="497"/>
      <c r="B429" s="924" t="s">
        <v>747</v>
      </c>
      <c r="C429" s="538"/>
      <c r="D429" s="471">
        <v>67164</v>
      </c>
      <c r="E429" s="572"/>
      <c r="F429" s="926" t="s">
        <v>748</v>
      </c>
      <c r="G429" s="573"/>
      <c r="H429" s="443"/>
      <c r="L429" s="497"/>
      <c r="N429" s="443"/>
    </row>
    <row r="430" spans="1:14" s="433" customFormat="1" ht="18" customHeight="1" x14ac:dyDescent="0.2">
      <c r="A430" s="497"/>
      <c r="B430" s="925"/>
      <c r="C430" s="538"/>
      <c r="D430" s="574">
        <v>56238</v>
      </c>
      <c r="E430" s="572"/>
      <c r="F430" s="926"/>
      <c r="G430" s="575"/>
      <c r="H430" s="443"/>
      <c r="L430" s="497"/>
      <c r="N430" s="443"/>
    </row>
    <row r="431" spans="1:14" s="433" customFormat="1" ht="18" customHeight="1" x14ac:dyDescent="0.2">
      <c r="A431" s="497"/>
      <c r="B431" s="478" t="s">
        <v>693</v>
      </c>
      <c r="C431" s="538"/>
      <c r="D431" s="542">
        <v>35400</v>
      </c>
      <c r="E431" s="576"/>
      <c r="F431" s="926"/>
      <c r="G431" s="575"/>
      <c r="H431" s="443"/>
      <c r="L431" s="497"/>
      <c r="N431" s="443"/>
    </row>
    <row r="432" spans="1:14" s="433" customFormat="1" ht="18" customHeight="1" x14ac:dyDescent="0.2">
      <c r="A432" s="497"/>
      <c r="B432" s="458"/>
      <c r="C432" s="538"/>
      <c r="D432" s="479" t="s">
        <v>694</v>
      </c>
      <c r="E432" s="542"/>
      <c r="F432" s="926"/>
      <c r="G432" s="575"/>
      <c r="H432" s="443"/>
      <c r="L432" s="497"/>
      <c r="N432" s="443"/>
    </row>
    <row r="433" spans="1:13" s="497" customFormat="1" ht="18" customHeight="1" x14ac:dyDescent="0.2">
      <c r="B433" s="447"/>
      <c r="C433" s="463"/>
      <c r="D433" s="479"/>
      <c r="E433" s="452"/>
      <c r="F433" s="926" t="s">
        <v>749</v>
      </c>
      <c r="G433" s="432"/>
      <c r="H433" s="428"/>
      <c r="I433" s="432"/>
      <c r="J433" s="432"/>
      <c r="K433" s="432"/>
    </row>
    <row r="434" spans="1:13" s="497" customFormat="1" ht="18" customHeight="1" x14ac:dyDescent="0.2">
      <c r="B434" s="447"/>
      <c r="C434" s="463"/>
      <c r="D434" s="451"/>
      <c r="E434" s="452"/>
      <c r="F434" s="927"/>
      <c r="G434" s="432"/>
      <c r="H434" s="428"/>
      <c r="I434" s="432"/>
      <c r="J434" s="432"/>
      <c r="K434" s="432"/>
    </row>
    <row r="435" spans="1:13" s="497" customFormat="1" ht="18" customHeight="1" x14ac:dyDescent="0.2">
      <c r="B435" s="447"/>
      <c r="C435" s="463"/>
      <c r="D435" s="451"/>
      <c r="E435" s="452"/>
      <c r="F435" s="927"/>
      <c r="G435" s="432"/>
      <c r="H435" s="428"/>
      <c r="I435" s="432"/>
      <c r="J435" s="432"/>
      <c r="K435" s="432"/>
    </row>
    <row r="436" spans="1:13" s="497" customFormat="1" ht="18" customHeight="1" x14ac:dyDescent="0.2">
      <c r="B436" s="447"/>
      <c r="C436" s="463"/>
      <c r="D436" s="451"/>
      <c r="E436" s="452"/>
      <c r="F436" s="577"/>
      <c r="G436" s="432"/>
      <c r="H436" s="428"/>
      <c r="I436" s="432"/>
      <c r="J436" s="432"/>
      <c r="K436" s="432"/>
    </row>
    <row r="437" spans="1:13" s="433" customFormat="1" ht="18" customHeight="1" x14ac:dyDescent="0.2">
      <c r="A437" s="497"/>
      <c r="B437" s="924" t="s">
        <v>750</v>
      </c>
      <c r="C437" s="538"/>
      <c r="D437" s="471">
        <v>10952</v>
      </c>
      <c r="E437" s="572"/>
      <c r="F437" s="926" t="s">
        <v>751</v>
      </c>
      <c r="K437" s="497"/>
      <c r="M437" s="443"/>
    </row>
    <row r="438" spans="1:13" s="433" customFormat="1" ht="18" customHeight="1" x14ac:dyDescent="0.2">
      <c r="A438" s="497"/>
      <c r="B438" s="925"/>
      <c r="C438" s="538"/>
      <c r="D438" s="574">
        <v>10582</v>
      </c>
      <c r="E438" s="572"/>
      <c r="F438" s="926"/>
      <c r="K438" s="497"/>
      <c r="M438" s="443"/>
    </row>
    <row r="439" spans="1:13" s="433" customFormat="1" ht="18" customHeight="1" x14ac:dyDescent="0.2">
      <c r="A439" s="497"/>
      <c r="B439" s="478" t="s">
        <v>693</v>
      </c>
      <c r="C439" s="538"/>
      <c r="D439" s="542">
        <v>3689</v>
      </c>
      <c r="E439" s="576"/>
      <c r="F439" s="926"/>
      <c r="K439" s="497"/>
      <c r="M439" s="443"/>
    </row>
    <row r="440" spans="1:13" s="433" customFormat="1" ht="18" customHeight="1" x14ac:dyDescent="0.2">
      <c r="A440" s="497"/>
      <c r="B440" s="458"/>
      <c r="C440" s="538"/>
      <c r="D440" s="479" t="s">
        <v>694</v>
      </c>
      <c r="E440" s="542"/>
      <c r="F440" s="926"/>
      <c r="K440" s="497"/>
      <c r="M440" s="443"/>
    </row>
    <row r="441" spans="1:13" s="433" customFormat="1" ht="18" customHeight="1" x14ac:dyDescent="0.2">
      <c r="A441" s="497"/>
      <c r="B441" s="461"/>
      <c r="C441" s="463"/>
      <c r="D441" s="451"/>
      <c r="E441" s="452"/>
      <c r="F441" s="483" t="s">
        <v>752</v>
      </c>
      <c r="K441" s="497"/>
      <c r="M441" s="443"/>
    </row>
    <row r="442" spans="1:13" s="433" customFormat="1" ht="18" customHeight="1" x14ac:dyDescent="0.2">
      <c r="A442" s="497"/>
      <c r="B442" s="461"/>
      <c r="C442" s="463"/>
      <c r="D442" s="451"/>
      <c r="E442" s="452"/>
      <c r="F442" s="483"/>
      <c r="K442" s="497"/>
      <c r="M442" s="443"/>
    </row>
    <row r="443" spans="1:13" s="528" customFormat="1" ht="15.75" customHeight="1" x14ac:dyDescent="0.2">
      <c r="A443" s="526"/>
      <c r="B443" s="457"/>
      <c r="C443" s="527"/>
      <c r="D443" s="465"/>
      <c r="E443" s="448"/>
      <c r="F443" s="450"/>
      <c r="H443" s="578"/>
    </row>
    <row r="444" spans="1:13" s="528" customFormat="1" ht="15.75" customHeight="1" x14ac:dyDescent="0.2">
      <c r="A444" s="526"/>
      <c r="B444" s="467"/>
      <c r="C444" s="529"/>
      <c r="D444" s="445"/>
      <c r="E444" s="488"/>
      <c r="F444" s="470"/>
      <c r="H444" s="578"/>
    </row>
    <row r="445" spans="1:13" s="433" customFormat="1" ht="18" customHeight="1" x14ac:dyDescent="0.2">
      <c r="A445" s="466"/>
      <c r="B445" s="444" t="s">
        <v>753</v>
      </c>
      <c r="C445" s="441"/>
      <c r="D445" s="442"/>
      <c r="E445" s="443"/>
      <c r="F445" s="485"/>
      <c r="G445" s="433" t="s">
        <v>0</v>
      </c>
      <c r="H445" s="443"/>
      <c r="K445" s="497"/>
      <c r="M445" s="497"/>
    </row>
    <row r="446" spans="1:13" s="433" customFormat="1" ht="18" customHeight="1" x14ac:dyDescent="0.2">
      <c r="B446" s="507"/>
      <c r="C446" s="515"/>
      <c r="D446" s="516"/>
      <c r="E446" s="517"/>
      <c r="F446" s="518"/>
      <c r="G446" s="514"/>
      <c r="H446" s="443"/>
    </row>
    <row r="447" spans="1:13" s="433" customFormat="1" ht="18" customHeight="1" x14ac:dyDescent="0.2">
      <c r="B447" s="932" t="s">
        <v>521</v>
      </c>
      <c r="C447" s="441"/>
      <c r="D447" s="94">
        <v>27640</v>
      </c>
      <c r="E447" s="451"/>
      <c r="F447" s="911" t="s">
        <v>527</v>
      </c>
      <c r="G447" s="514"/>
      <c r="H447" s="443"/>
    </row>
    <row r="448" spans="1:13" s="433" customFormat="1" ht="18" customHeight="1" x14ac:dyDescent="0.2">
      <c r="B448" s="933"/>
      <c r="C448" s="441"/>
      <c r="D448" s="451" t="s">
        <v>9</v>
      </c>
      <c r="E448" s="451"/>
      <c r="F448" s="911"/>
      <c r="G448" s="514"/>
      <c r="H448" s="443"/>
    </row>
    <row r="449" spans="1:8" s="433" customFormat="1" ht="18" customHeight="1" x14ac:dyDescent="0.2">
      <c r="B449" s="447"/>
      <c r="C449" s="441"/>
      <c r="D449" s="479">
        <v>27657</v>
      </c>
      <c r="E449" s="451"/>
      <c r="F449" s="911"/>
      <c r="G449" s="514"/>
      <c r="H449" s="443"/>
    </row>
    <row r="450" spans="1:8" s="433" customFormat="1" ht="18" customHeight="1" x14ac:dyDescent="0.2">
      <c r="B450" s="447"/>
      <c r="C450" s="441"/>
      <c r="D450" s="451"/>
      <c r="E450" s="451"/>
      <c r="F450" s="911"/>
      <c r="G450" s="514"/>
      <c r="H450" s="443"/>
    </row>
    <row r="451" spans="1:8" s="433" customFormat="1" ht="18" customHeight="1" x14ac:dyDescent="0.2">
      <c r="B451" s="507"/>
      <c r="C451" s="515"/>
      <c r="D451" s="516"/>
      <c r="E451" s="517"/>
      <c r="F451" s="518"/>
      <c r="G451" s="514"/>
    </row>
    <row r="452" spans="1:8" s="433" customFormat="1" ht="18" customHeight="1" x14ac:dyDescent="0.2">
      <c r="B452" s="507"/>
      <c r="C452" s="515"/>
      <c r="D452" s="516"/>
      <c r="E452" s="517"/>
      <c r="F452" s="518"/>
      <c r="G452" s="514"/>
    </row>
    <row r="453" spans="1:8" s="433" customFormat="1" ht="18" customHeight="1" x14ac:dyDescent="0.2">
      <c r="B453" s="507"/>
      <c r="C453" s="515"/>
      <c r="D453" s="516"/>
      <c r="E453" s="517"/>
      <c r="F453" s="518"/>
      <c r="G453" s="514"/>
    </row>
    <row r="454" spans="1:8" s="433" customFormat="1" ht="18" customHeight="1" x14ac:dyDescent="0.2">
      <c r="B454" s="507"/>
      <c r="C454" s="515"/>
      <c r="D454" s="516"/>
      <c r="E454" s="517"/>
      <c r="F454" s="518"/>
      <c r="G454" s="514"/>
    </row>
    <row r="455" spans="1:8" s="433" customFormat="1" ht="18" customHeight="1" x14ac:dyDescent="0.2">
      <c r="B455" s="507"/>
      <c r="C455" s="515"/>
      <c r="D455" s="516"/>
      <c r="E455" s="517"/>
      <c r="F455" s="518"/>
      <c r="G455" s="514"/>
    </row>
    <row r="456" spans="1:8" s="433" customFormat="1" ht="18" customHeight="1" x14ac:dyDescent="0.2">
      <c r="B456" s="932" t="s">
        <v>754</v>
      </c>
      <c r="C456" s="441"/>
      <c r="D456" s="445">
        <v>800</v>
      </c>
      <c r="E456" s="452"/>
      <c r="F456" s="886" t="s">
        <v>755</v>
      </c>
      <c r="H456" s="443"/>
    </row>
    <row r="457" spans="1:8" s="433" customFormat="1" ht="18" customHeight="1" x14ac:dyDescent="0.2">
      <c r="B457" s="932"/>
      <c r="C457" s="441"/>
      <c r="D457" s="446" t="s">
        <v>506</v>
      </c>
      <c r="E457" s="452"/>
      <c r="F457" s="886"/>
      <c r="H457" s="443"/>
    </row>
    <row r="458" spans="1:8" s="433" customFormat="1" ht="18" customHeight="1" x14ac:dyDescent="0.2">
      <c r="B458" s="478" t="s">
        <v>715</v>
      </c>
      <c r="C458" s="441"/>
      <c r="D458" s="448">
        <v>0</v>
      </c>
      <c r="E458" s="452"/>
      <c r="F458" s="886"/>
      <c r="H458" s="443"/>
    </row>
    <row r="459" spans="1:8" s="433" customFormat="1" ht="18" customHeight="1" x14ac:dyDescent="0.2">
      <c r="B459" s="457"/>
      <c r="C459" s="441"/>
      <c r="D459" s="465"/>
      <c r="E459" s="452"/>
      <c r="F459" s="929"/>
      <c r="H459" s="443"/>
    </row>
    <row r="460" spans="1:8" s="433" customFormat="1" ht="18" customHeight="1" x14ac:dyDescent="0.2">
      <c r="B460" s="457"/>
      <c r="C460" s="441"/>
      <c r="D460" s="465"/>
      <c r="E460" s="452"/>
      <c r="F460" s="450"/>
      <c r="H460" s="443"/>
    </row>
    <row r="461" spans="1:8" s="433" customFormat="1" ht="18" customHeight="1" x14ac:dyDescent="0.2">
      <c r="B461" s="457"/>
      <c r="C461" s="441"/>
      <c r="D461" s="465"/>
      <c r="E461" s="452"/>
      <c r="F461" s="450"/>
      <c r="H461" s="443"/>
    </row>
    <row r="462" spans="1:8" s="433" customFormat="1" ht="18" customHeight="1" x14ac:dyDescent="0.2">
      <c r="B462" s="464"/>
      <c r="C462" s="441"/>
      <c r="D462" s="442"/>
      <c r="E462" s="443"/>
      <c r="F462" s="440"/>
      <c r="H462" s="443"/>
    </row>
    <row r="463" spans="1:8" s="497" customFormat="1" ht="18" customHeight="1" x14ac:dyDescent="0.2">
      <c r="A463" s="443"/>
      <c r="B463" s="924" t="s">
        <v>756</v>
      </c>
      <c r="C463" s="538"/>
      <c r="D463" s="471">
        <v>75033</v>
      </c>
      <c r="E463" s="572"/>
      <c r="F463" s="928" t="s">
        <v>757</v>
      </c>
      <c r="G463" s="575"/>
      <c r="H463" s="443"/>
    </row>
    <row r="464" spans="1:8" s="497" customFormat="1" ht="18" customHeight="1" x14ac:dyDescent="0.2">
      <c r="A464" s="443"/>
      <c r="B464" s="925"/>
      <c r="C464" s="538"/>
      <c r="D464" s="574">
        <v>131299</v>
      </c>
      <c r="E464" s="572"/>
      <c r="F464" s="928"/>
      <c r="G464" s="575"/>
      <c r="H464" s="443"/>
    </row>
    <row r="465" spans="1:16" s="433" customFormat="1" ht="18" customHeight="1" x14ac:dyDescent="0.2">
      <c r="B465" s="478" t="s">
        <v>693</v>
      </c>
      <c r="C465" s="538"/>
      <c r="D465" s="542">
        <v>43866</v>
      </c>
      <c r="E465" s="542"/>
      <c r="F465" s="928"/>
      <c r="G465" s="575"/>
      <c r="H465" s="443" t="s">
        <v>0</v>
      </c>
      <c r="L465" s="497"/>
      <c r="N465" s="497"/>
    </row>
    <row r="466" spans="1:16" s="433" customFormat="1" ht="18" customHeight="1" x14ac:dyDescent="0.2">
      <c r="B466" s="579"/>
      <c r="C466" s="538"/>
      <c r="D466" s="479" t="s">
        <v>694</v>
      </c>
      <c r="E466" s="542"/>
      <c r="F466" s="928"/>
      <c r="G466" s="575"/>
      <c r="H466" s="443" t="s">
        <v>0</v>
      </c>
      <c r="L466" s="497"/>
      <c r="N466" s="443"/>
    </row>
    <row r="467" spans="1:16" s="433" customFormat="1" ht="18" customHeight="1" x14ac:dyDescent="0.2">
      <c r="B467" s="579"/>
      <c r="C467" s="538"/>
      <c r="E467" s="542"/>
      <c r="F467" s="928" t="s">
        <v>758</v>
      </c>
      <c r="G467" s="575"/>
      <c r="H467" s="443"/>
      <c r="L467" s="497"/>
      <c r="N467" s="443"/>
    </row>
    <row r="468" spans="1:16" s="433" customFormat="1" ht="18" customHeight="1" x14ac:dyDescent="0.2">
      <c r="B468" s="579"/>
      <c r="C468" s="538"/>
      <c r="D468" s="542"/>
      <c r="E468" s="542"/>
      <c r="F468" s="929"/>
      <c r="G468" s="575"/>
      <c r="H468" s="443"/>
      <c r="L468" s="497"/>
      <c r="N468" s="443"/>
    </row>
    <row r="469" spans="1:16" s="433" customFormat="1" ht="18" customHeight="1" x14ac:dyDescent="0.2">
      <c r="A469" s="497"/>
      <c r="B469" s="579"/>
      <c r="C469" s="538"/>
      <c r="D469" s="572"/>
      <c r="E469" s="580"/>
      <c r="F469" s="929"/>
      <c r="G469" s="575"/>
      <c r="H469" s="443"/>
      <c r="L469" s="497"/>
      <c r="N469" s="443"/>
    </row>
    <row r="470" spans="1:16" s="433" customFormat="1" ht="18" customHeight="1" x14ac:dyDescent="0.2">
      <c r="A470" s="497"/>
      <c r="B470" s="581"/>
      <c r="C470" s="538"/>
      <c r="D470" s="572"/>
      <c r="E470" s="580"/>
      <c r="F470" s="582"/>
      <c r="G470" s="583"/>
      <c r="H470" s="443"/>
      <c r="L470" s="497"/>
      <c r="N470" s="443"/>
    </row>
    <row r="471" spans="1:16" s="433" customFormat="1" ht="18" customHeight="1" x14ac:dyDescent="0.2">
      <c r="A471" s="497"/>
      <c r="B471" s="581"/>
      <c r="C471" s="538"/>
      <c r="D471" s="572"/>
      <c r="E471" s="580"/>
      <c r="F471" s="582"/>
      <c r="G471" s="584"/>
      <c r="H471" s="443"/>
      <c r="L471" s="497"/>
      <c r="N471" s="443"/>
    </row>
    <row r="472" spans="1:16" s="433" customFormat="1" ht="18" customHeight="1" x14ac:dyDescent="0.2">
      <c r="A472" s="497"/>
      <c r="B472" s="581"/>
      <c r="C472" s="538"/>
      <c r="D472" s="572"/>
      <c r="E472" s="580"/>
      <c r="F472" s="582"/>
      <c r="G472" s="584"/>
      <c r="H472" s="443"/>
      <c r="L472" s="497"/>
      <c r="N472" s="443"/>
    </row>
    <row r="473" spans="1:16" s="433" customFormat="1" ht="18" customHeight="1" x14ac:dyDescent="0.2">
      <c r="A473" s="497"/>
      <c r="B473" s="581"/>
      <c r="C473" s="538"/>
      <c r="D473" s="572"/>
      <c r="E473" s="580"/>
      <c r="F473" s="582"/>
      <c r="G473" s="584"/>
      <c r="H473" s="443"/>
      <c r="L473" s="497"/>
      <c r="N473" s="443"/>
    </row>
    <row r="474" spans="1:16" s="433" customFormat="1" ht="18" customHeight="1" x14ac:dyDescent="0.2">
      <c r="A474" s="497"/>
      <c r="B474" s="581"/>
      <c r="C474" s="538"/>
      <c r="D474" s="572"/>
      <c r="E474" s="580"/>
      <c r="F474" s="582"/>
      <c r="G474" s="584"/>
      <c r="H474" s="443"/>
      <c r="L474" s="497"/>
      <c r="N474" s="443"/>
    </row>
    <row r="475" spans="1:16" s="433" customFormat="1" ht="18" customHeight="1" x14ac:dyDescent="0.2">
      <c r="A475" s="497"/>
      <c r="B475" s="581"/>
      <c r="C475" s="538"/>
      <c r="D475" s="572"/>
      <c r="E475" s="580"/>
      <c r="F475" s="582"/>
      <c r="G475" s="584"/>
      <c r="H475" s="443"/>
      <c r="L475" s="497"/>
      <c r="N475" s="443"/>
    </row>
    <row r="476" spans="1:16" s="433" customFormat="1" ht="18" customHeight="1" x14ac:dyDescent="0.2">
      <c r="A476" s="497"/>
      <c r="B476" s="581"/>
      <c r="C476" s="538"/>
      <c r="D476" s="572"/>
      <c r="E476" s="580"/>
      <c r="F476" s="582"/>
      <c r="G476" s="584"/>
      <c r="H476" s="443"/>
      <c r="L476" s="497"/>
      <c r="N476" s="443"/>
    </row>
    <row r="477" spans="1:16" s="433" customFormat="1" ht="18" customHeight="1" x14ac:dyDescent="0.2">
      <c r="B477" s="585"/>
      <c r="C477" s="586"/>
      <c r="D477" s="587"/>
      <c r="E477" s="588"/>
      <c r="F477" s="589"/>
      <c r="G477" s="514"/>
    </row>
    <row r="478" spans="1:16" s="433" customFormat="1" ht="21.75" customHeight="1" x14ac:dyDescent="0.2">
      <c r="B478" s="444" t="s">
        <v>759</v>
      </c>
      <c r="C478" s="463"/>
      <c r="D478" s="451"/>
      <c r="E478" s="452"/>
      <c r="F478" s="483"/>
    </row>
    <row r="479" spans="1:16" s="433" customFormat="1" ht="18" customHeight="1" x14ac:dyDescent="0.2">
      <c r="A479" s="466"/>
      <c r="B479" s="447"/>
      <c r="C479" s="441"/>
      <c r="D479" s="451"/>
      <c r="E479" s="451"/>
      <c r="F479" s="449"/>
      <c r="H479" s="898"/>
      <c r="I479" s="898"/>
      <c r="J479" s="935"/>
      <c r="K479" s="935"/>
      <c r="L479" s="935"/>
      <c r="M479" s="935"/>
      <c r="N479" s="443"/>
      <c r="O479" s="443"/>
      <c r="P479" s="443"/>
    </row>
    <row r="480" spans="1:16" s="497" customFormat="1" ht="17.25" customHeight="1" x14ac:dyDescent="0.2">
      <c r="A480" s="433"/>
      <c r="B480" s="932" t="s">
        <v>288</v>
      </c>
      <c r="C480" s="463"/>
      <c r="D480" s="445">
        <v>58084</v>
      </c>
      <c r="E480" s="451"/>
      <c r="F480" s="886" t="s">
        <v>760</v>
      </c>
      <c r="G480" s="433"/>
    </row>
    <row r="481" spans="1:16" s="497" customFormat="1" ht="17.25" customHeight="1" x14ac:dyDescent="0.2">
      <c r="A481" s="433"/>
      <c r="B481" s="932"/>
      <c r="C481" s="463"/>
      <c r="D481" s="446" t="s">
        <v>9</v>
      </c>
      <c r="E481" s="451"/>
      <c r="F481" s="886"/>
      <c r="G481" s="433"/>
    </row>
    <row r="482" spans="1:16" s="497" customFormat="1" ht="18" customHeight="1" x14ac:dyDescent="0.2">
      <c r="A482" s="433"/>
      <c r="B482" s="458"/>
      <c r="C482" s="463"/>
      <c r="D482" s="448">
        <v>58084</v>
      </c>
      <c r="E482" s="454"/>
      <c r="F482" s="886"/>
      <c r="G482" s="433"/>
      <c r="K482" s="433"/>
    </row>
    <row r="483" spans="1:16" s="497" customFormat="1" ht="18" customHeight="1" x14ac:dyDescent="0.2">
      <c r="A483" s="433"/>
      <c r="B483" s="458"/>
      <c r="C483" s="463"/>
      <c r="D483" s="448"/>
      <c r="E483" s="448"/>
      <c r="F483" s="886"/>
      <c r="G483" s="433"/>
      <c r="K483" s="433"/>
    </row>
    <row r="484" spans="1:16" s="497" customFormat="1" ht="18" customHeight="1" x14ac:dyDescent="0.2">
      <c r="A484" s="433"/>
      <c r="B484" s="458"/>
      <c r="C484" s="463"/>
      <c r="D484" s="448"/>
      <c r="E484" s="448"/>
      <c r="F484" s="886"/>
      <c r="G484" s="433"/>
      <c r="K484" s="433"/>
    </row>
    <row r="485" spans="1:16" s="433" customFormat="1" ht="18" customHeight="1" x14ac:dyDescent="0.2">
      <c r="B485" s="447" t="s">
        <v>48</v>
      </c>
      <c r="C485" s="463"/>
      <c r="D485" s="445">
        <v>13000</v>
      </c>
      <c r="E485" s="451"/>
      <c r="F485" s="911" t="s">
        <v>761</v>
      </c>
      <c r="G485" s="433" t="s">
        <v>0</v>
      </c>
      <c r="H485" s="898"/>
      <c r="I485" s="898"/>
      <c r="J485" s="935"/>
      <c r="K485" s="935"/>
      <c r="L485" s="935"/>
      <c r="M485" s="935"/>
      <c r="N485" s="443"/>
      <c r="O485" s="443"/>
      <c r="P485" s="443"/>
    </row>
    <row r="486" spans="1:16" s="433" customFormat="1" ht="18" customHeight="1" x14ac:dyDescent="0.2">
      <c r="B486" s="458" t="s">
        <v>23</v>
      </c>
      <c r="C486" s="463"/>
      <c r="D486" s="451" t="s">
        <v>9</v>
      </c>
      <c r="E486" s="451"/>
      <c r="F486" s="911"/>
      <c r="H486" s="898"/>
      <c r="I486" s="898"/>
      <c r="J486" s="935"/>
      <c r="K486" s="935"/>
      <c r="L486" s="935"/>
      <c r="M486" s="935"/>
      <c r="N486" s="443"/>
      <c r="O486" s="443"/>
      <c r="P486" s="443"/>
    </row>
    <row r="487" spans="1:16" s="433" customFormat="1" ht="18" customHeight="1" x14ac:dyDescent="0.2">
      <c r="B487" s="447" t="s">
        <v>0</v>
      </c>
      <c r="C487" s="463"/>
      <c r="D487" s="448">
        <v>13000</v>
      </c>
      <c r="E487" s="454"/>
      <c r="F487" s="911"/>
      <c r="H487" s="918"/>
      <c r="I487" s="918"/>
      <c r="J487" s="935"/>
      <c r="K487" s="935"/>
      <c r="L487" s="935"/>
      <c r="M487" s="935"/>
      <c r="N487" s="443"/>
      <c r="O487" s="443"/>
      <c r="P487" s="443"/>
    </row>
    <row r="488" spans="1:16" s="433" customFormat="1" ht="18" customHeight="1" x14ac:dyDescent="0.2">
      <c r="B488" s="447"/>
      <c r="C488" s="463"/>
      <c r="D488" s="448"/>
      <c r="E488" s="448"/>
      <c r="F488" s="450"/>
      <c r="H488" s="590"/>
      <c r="I488" s="590"/>
      <c r="J488" s="591"/>
      <c r="K488" s="591"/>
      <c r="L488" s="591"/>
      <c r="M488" s="591"/>
      <c r="N488" s="443"/>
      <c r="O488" s="443"/>
      <c r="P488" s="443"/>
    </row>
    <row r="489" spans="1:16" s="433" customFormat="1" ht="18" customHeight="1" x14ac:dyDescent="0.2">
      <c r="B489" s="447"/>
      <c r="C489" s="463"/>
      <c r="D489" s="448"/>
      <c r="E489" s="448"/>
      <c r="F489" s="450"/>
      <c r="H489" s="590"/>
      <c r="I489" s="590"/>
      <c r="J489" s="591"/>
      <c r="K489" s="591"/>
      <c r="L489" s="591"/>
      <c r="M489" s="591"/>
      <c r="N489" s="443"/>
      <c r="O489" s="443"/>
      <c r="P489" s="443"/>
    </row>
    <row r="490" spans="1:16" s="433" customFormat="1" ht="18" customHeight="1" x14ac:dyDescent="0.2">
      <c r="A490" s="466"/>
      <c r="B490" s="457" t="s">
        <v>60</v>
      </c>
      <c r="C490" s="463"/>
      <c r="D490" s="445">
        <f>I495</f>
        <v>124911</v>
      </c>
      <c r="E490" s="451"/>
      <c r="F490" s="886" t="s">
        <v>61</v>
      </c>
    </row>
    <row r="491" spans="1:16" s="433" customFormat="1" ht="18" customHeight="1" x14ac:dyDescent="0.2">
      <c r="A491" s="466"/>
      <c r="B491" s="447"/>
      <c r="C491" s="463"/>
      <c r="D491" s="451" t="s">
        <v>506</v>
      </c>
      <c r="E491" s="451"/>
      <c r="F491" s="886"/>
      <c r="G491" s="433" t="s">
        <v>0</v>
      </c>
      <c r="H491" s="432"/>
      <c r="I491" s="510" t="s">
        <v>762</v>
      </c>
      <c r="J491" s="510" t="s">
        <v>574</v>
      </c>
    </row>
    <row r="492" spans="1:16" s="433" customFormat="1" ht="18" customHeight="1" x14ac:dyDescent="0.2">
      <c r="A492" s="466"/>
      <c r="B492" s="458"/>
      <c r="C492" s="463"/>
      <c r="D492" s="448">
        <f>J495</f>
        <v>123634</v>
      </c>
      <c r="E492" s="454"/>
      <c r="F492" s="886"/>
      <c r="G492" s="433" t="s">
        <v>0</v>
      </c>
      <c r="H492" s="511" t="s">
        <v>54</v>
      </c>
      <c r="I492" s="512">
        <v>5596</v>
      </c>
      <c r="J492" s="512">
        <f>12875-7924</f>
        <v>4951</v>
      </c>
    </row>
    <row r="493" spans="1:16" s="433" customFormat="1" ht="18" customHeight="1" x14ac:dyDescent="0.2">
      <c r="A493" s="466"/>
      <c r="B493" s="461"/>
      <c r="C493" s="463"/>
      <c r="D493" s="451"/>
      <c r="E493" s="452"/>
      <c r="F493" s="455" t="s">
        <v>763</v>
      </c>
      <c r="G493" s="433" t="s">
        <v>0</v>
      </c>
      <c r="H493" s="511"/>
      <c r="I493" s="512">
        <v>116827</v>
      </c>
      <c r="J493" s="512">
        <v>116195</v>
      </c>
    </row>
    <row r="494" spans="1:16" s="497" customFormat="1" ht="18" customHeight="1" x14ac:dyDescent="0.2">
      <c r="A494" s="531"/>
      <c r="B494" s="500"/>
      <c r="C494" s="463"/>
      <c r="D494" s="451"/>
      <c r="E494" s="452"/>
      <c r="F494" s="455" t="s">
        <v>764</v>
      </c>
      <c r="G494" s="433" t="s">
        <v>0</v>
      </c>
      <c r="H494" s="511" t="s">
        <v>64</v>
      </c>
      <c r="I494" s="512">
        <v>2488</v>
      </c>
      <c r="J494" s="512">
        <v>2488</v>
      </c>
      <c r="K494" s="433"/>
      <c r="M494" s="433"/>
    </row>
    <row r="495" spans="1:16" s="497" customFormat="1" ht="18" customHeight="1" x14ac:dyDescent="0.2">
      <c r="A495" s="531"/>
      <c r="B495" s="500"/>
      <c r="C495" s="463"/>
      <c r="D495" s="451"/>
      <c r="E495" s="452"/>
      <c r="F495" s="455"/>
      <c r="G495" s="433"/>
      <c r="H495" s="592" t="s">
        <v>44</v>
      </c>
      <c r="I495" s="593">
        <f>SUM(I492:I494)</f>
        <v>124911</v>
      </c>
      <c r="J495" s="593">
        <f>SUM(J492:J494)</f>
        <v>123634</v>
      </c>
      <c r="K495" s="433"/>
      <c r="M495" s="433"/>
    </row>
    <row r="496" spans="1:16" s="497" customFormat="1" ht="18" customHeight="1" x14ac:dyDescent="0.2">
      <c r="A496" s="531"/>
      <c r="B496" s="500"/>
      <c r="C496" s="463"/>
      <c r="D496" s="451"/>
      <c r="E496" s="452"/>
      <c r="F496" s="455"/>
      <c r="G496" s="433"/>
      <c r="K496" s="433"/>
      <c r="M496" s="433"/>
    </row>
    <row r="497" spans="1:13" s="497" customFormat="1" ht="18" customHeight="1" x14ac:dyDescent="0.2">
      <c r="A497" s="531"/>
      <c r="B497" s="500"/>
      <c r="C497" s="463"/>
      <c r="D497" s="451"/>
      <c r="E497" s="452"/>
      <c r="F497" s="455"/>
      <c r="G497" s="433"/>
      <c r="H497" s="433"/>
      <c r="I497" s="433"/>
      <c r="J497" s="433"/>
      <c r="K497" s="433"/>
      <c r="M497" s="433"/>
    </row>
    <row r="498" spans="1:13" s="433" customFormat="1" ht="18" customHeight="1" x14ac:dyDescent="0.2">
      <c r="A498" s="466"/>
      <c r="B498" s="447"/>
      <c r="C498" s="463"/>
      <c r="D498" s="448"/>
      <c r="E498" s="451"/>
      <c r="F498" s="449"/>
    </row>
    <row r="499" spans="1:13" s="433" customFormat="1" ht="18" customHeight="1" x14ac:dyDescent="0.2">
      <c r="A499" s="466"/>
      <c r="B499" s="447"/>
      <c r="C499" s="463"/>
      <c r="D499" s="448"/>
      <c r="E499" s="451"/>
      <c r="F499" s="449"/>
    </row>
    <row r="500" spans="1:13" s="433" customFormat="1" ht="18" customHeight="1" x14ac:dyDescent="0.2">
      <c r="B500" s="936" t="s">
        <v>765</v>
      </c>
      <c r="C500" s="463"/>
      <c r="D500" s="445">
        <v>31044</v>
      </c>
      <c r="E500" s="451"/>
      <c r="F500" s="886" t="s">
        <v>733</v>
      </c>
    </row>
    <row r="501" spans="1:13" s="433" customFormat="1" ht="18" customHeight="1" x14ac:dyDescent="0.2">
      <c r="B501" s="936"/>
      <c r="C501" s="463"/>
      <c r="D501" s="446" t="s">
        <v>9</v>
      </c>
      <c r="E501" s="451"/>
      <c r="F501" s="886"/>
    </row>
    <row r="502" spans="1:13" s="433" customFormat="1" ht="18" customHeight="1" x14ac:dyDescent="0.2">
      <c r="B502" s="937"/>
      <c r="C502" s="463"/>
      <c r="D502" s="448">
        <v>31044</v>
      </c>
      <c r="E502" s="454"/>
      <c r="F502" s="886"/>
    </row>
    <row r="503" spans="1:13" s="433" customFormat="1" ht="18" customHeight="1" x14ac:dyDescent="0.2">
      <c r="B503" s="447"/>
      <c r="C503" s="463"/>
      <c r="D503" s="448"/>
      <c r="E503" s="448"/>
      <c r="F503" s="499"/>
    </row>
    <row r="504" spans="1:13" ht="18" customHeight="1" x14ac:dyDescent="0.2">
      <c r="B504" s="478"/>
      <c r="C504" s="463"/>
      <c r="D504" s="451"/>
      <c r="E504" s="452"/>
      <c r="F504" s="453"/>
      <c r="G504" s="433"/>
      <c r="K504" s="433"/>
    </row>
    <row r="505" spans="1:13" ht="18" customHeight="1" x14ac:dyDescent="0.2">
      <c r="B505" s="478"/>
      <c r="C505" s="463"/>
      <c r="D505" s="451"/>
      <c r="E505" s="452"/>
      <c r="F505" s="453"/>
      <c r="G505" s="433"/>
      <c r="K505" s="433"/>
    </row>
    <row r="506" spans="1:13" ht="18" customHeight="1" x14ac:dyDescent="0.2">
      <c r="B506" s="478"/>
      <c r="C506" s="463"/>
      <c r="D506" s="451"/>
      <c r="E506" s="452"/>
      <c r="F506" s="453"/>
      <c r="G506" s="433"/>
      <c r="K506" s="433"/>
    </row>
    <row r="507" spans="1:13" s="433" customFormat="1" ht="18" customHeight="1" x14ac:dyDescent="0.2">
      <c r="B507" s="936" t="s">
        <v>766</v>
      </c>
      <c r="C507" s="463"/>
      <c r="D507" s="445">
        <v>71288</v>
      </c>
      <c r="E507" s="451"/>
      <c r="F507" s="886" t="s">
        <v>678</v>
      </c>
    </row>
    <row r="508" spans="1:13" s="433" customFormat="1" ht="18" customHeight="1" x14ac:dyDescent="0.2">
      <c r="B508" s="936"/>
      <c r="C508" s="463"/>
      <c r="D508" s="446" t="s">
        <v>9</v>
      </c>
      <c r="E508" s="451"/>
      <c r="F508" s="886"/>
    </row>
    <row r="509" spans="1:13" s="433" customFormat="1" ht="18" customHeight="1" x14ac:dyDescent="0.2">
      <c r="B509" s="556"/>
      <c r="C509" s="463"/>
      <c r="D509" s="448">
        <v>71289</v>
      </c>
      <c r="E509" s="454"/>
      <c r="F509" s="886"/>
    </row>
    <row r="510" spans="1:13" s="497" customFormat="1" ht="18" customHeight="1" x14ac:dyDescent="0.2">
      <c r="B510" s="447"/>
      <c r="C510" s="463"/>
      <c r="D510" s="448"/>
      <c r="E510" s="448"/>
      <c r="F510" s="449"/>
      <c r="G510" s="433"/>
      <c r="K510" s="433"/>
    </row>
    <row r="511" spans="1:13" s="433" customFormat="1" ht="18" customHeight="1" x14ac:dyDescent="0.2">
      <c r="B511" s="498"/>
      <c r="C511" s="441"/>
      <c r="D511" s="451"/>
      <c r="E511" s="443"/>
      <c r="F511" s="449"/>
    </row>
    <row r="512" spans="1:13" ht="18" customHeight="1" x14ac:dyDescent="0.2">
      <c r="B512" s="457" t="s">
        <v>121</v>
      </c>
      <c r="C512" s="463"/>
      <c r="D512" s="445">
        <v>461647</v>
      </c>
      <c r="E512" s="451"/>
      <c r="F512" s="911" t="s">
        <v>571</v>
      </c>
      <c r="G512" s="433"/>
      <c r="K512" s="433"/>
    </row>
    <row r="513" spans="2:13" ht="18" customHeight="1" x14ac:dyDescent="0.2">
      <c r="B513" s="447" t="s">
        <v>767</v>
      </c>
      <c r="C513" s="463"/>
      <c r="D513" s="552">
        <v>169319</v>
      </c>
      <c r="E513" s="451"/>
      <c r="F513" s="911"/>
      <c r="G513" s="433" t="s">
        <v>0</v>
      </c>
      <c r="K513" s="433"/>
    </row>
    <row r="514" spans="2:13" s="452" customFormat="1" ht="18" customHeight="1" x14ac:dyDescent="0.2">
      <c r="B514" s="478" t="s">
        <v>735</v>
      </c>
      <c r="C514" s="463"/>
      <c r="D514" s="448">
        <v>460155</v>
      </c>
      <c r="E514" s="454"/>
      <c r="F514" s="911"/>
      <c r="G514" s="433" t="s">
        <v>0</v>
      </c>
      <c r="K514" s="497"/>
      <c r="M514" s="497"/>
    </row>
    <row r="515" spans="2:13" s="452" customFormat="1" ht="18" customHeight="1" x14ac:dyDescent="0.2">
      <c r="B515" s="458"/>
      <c r="C515" s="463"/>
      <c r="D515" s="479" t="s">
        <v>694</v>
      </c>
      <c r="E515" s="448"/>
      <c r="F515" s="911"/>
      <c r="G515" s="433"/>
      <c r="K515" s="497"/>
      <c r="M515" s="497"/>
    </row>
    <row r="516" spans="2:13" s="452" customFormat="1" ht="18" customHeight="1" x14ac:dyDescent="0.2">
      <c r="B516" s="458"/>
      <c r="C516" s="463"/>
      <c r="D516" s="448"/>
      <c r="E516" s="448"/>
      <c r="F516" s="911"/>
      <c r="G516" s="433"/>
      <c r="K516" s="497"/>
      <c r="M516" s="497"/>
    </row>
    <row r="517" spans="2:13" s="452" customFormat="1" ht="18" customHeight="1" x14ac:dyDescent="0.2">
      <c r="B517" s="458"/>
      <c r="C517" s="463"/>
      <c r="D517" s="448"/>
      <c r="E517" s="448"/>
      <c r="F517" s="911"/>
      <c r="G517" s="433"/>
      <c r="K517" s="497"/>
      <c r="M517" s="497"/>
    </row>
    <row r="518" spans="2:13" s="452" customFormat="1" ht="18" customHeight="1" x14ac:dyDescent="0.2">
      <c r="B518" s="458"/>
      <c r="C518" s="463"/>
      <c r="D518" s="448"/>
      <c r="E518" s="448"/>
      <c r="F518" s="911"/>
      <c r="G518" s="433"/>
      <c r="K518" s="497"/>
      <c r="M518" s="497"/>
    </row>
    <row r="519" spans="2:13" s="452" customFormat="1" ht="18" customHeight="1" x14ac:dyDescent="0.2">
      <c r="B519" s="458"/>
      <c r="C519" s="463"/>
      <c r="D519" s="448"/>
      <c r="E519" s="448"/>
      <c r="F519" s="911"/>
      <c r="G519" s="433"/>
      <c r="K519" s="497"/>
      <c r="M519" s="497"/>
    </row>
    <row r="520" spans="2:13" s="497" customFormat="1" ht="18" customHeight="1" x14ac:dyDescent="0.2">
      <c r="B520" s="447"/>
      <c r="C520" s="463"/>
      <c r="D520" s="451"/>
      <c r="E520" s="452"/>
      <c r="F520" s="913"/>
      <c r="G520" s="433" t="s">
        <v>0</v>
      </c>
      <c r="M520" s="452"/>
    </row>
    <row r="521" spans="2:13" ht="18" customHeight="1" x14ac:dyDescent="0.2">
      <c r="B521" s="447" t="s">
        <v>124</v>
      </c>
      <c r="C521" s="463"/>
      <c r="D521" s="445">
        <v>74632</v>
      </c>
      <c r="E521" s="451"/>
      <c r="F521" s="886" t="s">
        <v>653</v>
      </c>
      <c r="G521" s="433" t="s">
        <v>0</v>
      </c>
      <c r="K521" s="433"/>
    </row>
    <row r="522" spans="2:13" ht="18" customHeight="1" x14ac:dyDescent="0.2">
      <c r="B522" s="447" t="s">
        <v>768</v>
      </c>
      <c r="C522" s="463"/>
      <c r="D522" s="446" t="s">
        <v>9</v>
      </c>
      <c r="E522" s="451"/>
      <c r="F522" s="886"/>
      <c r="G522" s="433"/>
      <c r="K522" s="433"/>
    </row>
    <row r="523" spans="2:13" s="497" customFormat="1" ht="18" customHeight="1" x14ac:dyDescent="0.2">
      <c r="B523" s="447" t="s">
        <v>769</v>
      </c>
      <c r="C523" s="463"/>
      <c r="D523" s="448">
        <v>74632</v>
      </c>
      <c r="E523" s="454"/>
      <c r="F523" s="886"/>
      <c r="G523" s="433" t="s">
        <v>0</v>
      </c>
      <c r="K523" s="433"/>
    </row>
    <row r="524" spans="2:13" s="497" customFormat="1" ht="18" customHeight="1" x14ac:dyDescent="0.2">
      <c r="B524" s="447"/>
      <c r="C524" s="463"/>
      <c r="D524" s="448"/>
      <c r="E524" s="448"/>
      <c r="F524" s="886"/>
      <c r="G524" s="433"/>
      <c r="K524" s="433"/>
    </row>
    <row r="525" spans="2:13" s="497" customFormat="1" ht="18" customHeight="1" x14ac:dyDescent="0.2">
      <c r="B525" s="447"/>
      <c r="C525" s="463"/>
      <c r="D525" s="448"/>
      <c r="E525" s="448"/>
      <c r="F525" s="886"/>
      <c r="G525" s="433"/>
      <c r="K525" s="433"/>
    </row>
    <row r="526" spans="2:13" s="497" customFormat="1" ht="18" customHeight="1" x14ac:dyDescent="0.2">
      <c r="B526" s="447"/>
      <c r="C526" s="463"/>
      <c r="D526" s="448"/>
      <c r="E526" s="448"/>
      <c r="F526" s="886"/>
      <c r="G526" s="433"/>
      <c r="K526" s="433"/>
    </row>
    <row r="527" spans="2:13" s="497" customFormat="1" ht="18" customHeight="1" x14ac:dyDescent="0.2">
      <c r="B527" s="447"/>
      <c r="C527" s="463"/>
      <c r="D527" s="448"/>
      <c r="E527" s="448"/>
      <c r="F527" s="886"/>
      <c r="G527" s="433"/>
      <c r="K527" s="433"/>
    </row>
    <row r="528" spans="2:13" s="497" customFormat="1" ht="18" customHeight="1" x14ac:dyDescent="0.2">
      <c r="B528" s="447"/>
      <c r="C528" s="463"/>
      <c r="D528" s="451"/>
      <c r="E528" s="452"/>
      <c r="F528" s="491"/>
      <c r="G528" s="433"/>
      <c r="H528" s="433"/>
      <c r="I528" s="433"/>
      <c r="J528" s="497" t="s">
        <v>770</v>
      </c>
      <c r="K528" s="497" t="s">
        <v>705</v>
      </c>
    </row>
    <row r="529" spans="2:13" ht="18" customHeight="1" x14ac:dyDescent="0.2">
      <c r="B529" s="457" t="s">
        <v>156</v>
      </c>
      <c r="C529" s="463"/>
      <c r="D529" s="445">
        <v>63465</v>
      </c>
      <c r="E529" s="448"/>
      <c r="F529" s="886" t="s">
        <v>771</v>
      </c>
      <c r="H529" s="524"/>
      <c r="I529" s="522" t="s">
        <v>151</v>
      </c>
      <c r="J529" s="522">
        <v>63465</v>
      </c>
      <c r="K529" s="522">
        <v>65496</v>
      </c>
    </row>
    <row r="530" spans="2:13" ht="18" customHeight="1" x14ac:dyDescent="0.2">
      <c r="B530" s="458"/>
      <c r="C530" s="463"/>
      <c r="D530" s="446" t="s">
        <v>9</v>
      </c>
      <c r="E530" s="448"/>
      <c r="F530" s="886"/>
      <c r="H530" s="522"/>
      <c r="I530" s="522" t="s">
        <v>152</v>
      </c>
      <c r="J530" s="522">
        <v>0</v>
      </c>
      <c r="K530" s="522">
        <v>81965</v>
      </c>
    </row>
    <row r="531" spans="2:13" ht="18" customHeight="1" x14ac:dyDescent="0.2">
      <c r="B531" s="444"/>
      <c r="C531" s="452"/>
      <c r="D531" s="448">
        <v>147461</v>
      </c>
      <c r="E531" s="452"/>
      <c r="F531" s="886"/>
      <c r="H531" s="522"/>
      <c r="I531" s="525" t="s">
        <v>44</v>
      </c>
      <c r="J531" s="594">
        <f>SUM(J529:J530)</f>
        <v>63465</v>
      </c>
      <c r="K531" s="594">
        <f>SUM(K529:K530)</f>
        <v>147461</v>
      </c>
    </row>
    <row r="532" spans="2:13" ht="18" customHeight="1" x14ac:dyDescent="0.2">
      <c r="B532" s="444"/>
      <c r="C532" s="452"/>
      <c r="D532" s="451"/>
      <c r="E532" s="452"/>
      <c r="F532" s="491"/>
      <c r="H532" s="524"/>
      <c r="I532" s="595"/>
      <c r="J532" s="595"/>
      <c r="K532" s="595"/>
    </row>
    <row r="533" spans="2:13" ht="18" customHeight="1" x14ac:dyDescent="0.2">
      <c r="B533" s="444"/>
      <c r="C533" s="452"/>
      <c r="D533" s="451"/>
      <c r="E533" s="452"/>
      <c r="F533" s="547"/>
      <c r="H533" s="524"/>
      <c r="I533" s="595"/>
      <c r="J533" s="595"/>
      <c r="K533" s="595"/>
    </row>
    <row r="534" spans="2:13" ht="18" customHeight="1" x14ac:dyDescent="0.2">
      <c r="B534" s="444"/>
      <c r="C534" s="452"/>
      <c r="D534" s="451"/>
      <c r="E534" s="452"/>
      <c r="F534" s="547"/>
      <c r="H534" s="524"/>
    </row>
    <row r="535" spans="2:13" ht="18" customHeight="1" x14ac:dyDescent="0.2">
      <c r="B535" s="444"/>
      <c r="C535" s="452"/>
      <c r="D535" s="451"/>
      <c r="E535" s="452"/>
      <c r="F535" s="547"/>
      <c r="H535" s="524"/>
    </row>
    <row r="536" spans="2:13" ht="18" customHeight="1" x14ac:dyDescent="0.2">
      <c r="B536" s="444"/>
      <c r="C536" s="452"/>
      <c r="D536" s="451"/>
      <c r="E536" s="452"/>
      <c r="F536" s="547"/>
      <c r="H536" s="524"/>
    </row>
    <row r="537" spans="2:13" s="497" customFormat="1" ht="18" customHeight="1" x14ac:dyDescent="0.2">
      <c r="B537" s="550"/>
      <c r="C537" s="508"/>
      <c r="D537" s="570"/>
      <c r="E537" s="469"/>
      <c r="F537" s="571"/>
      <c r="G537" s="433" t="s">
        <v>0</v>
      </c>
      <c r="H537" s="567"/>
      <c r="I537" s="567"/>
      <c r="J537" s="567"/>
      <c r="L537" s="567"/>
    </row>
    <row r="538" spans="2:13" s="497" customFormat="1" ht="18" customHeight="1" x14ac:dyDescent="0.2">
      <c r="B538" s="444" t="s">
        <v>772</v>
      </c>
      <c r="C538" s="441"/>
      <c r="D538" s="442"/>
      <c r="E538" s="443"/>
      <c r="F538" s="485"/>
      <c r="G538" s="433" t="s">
        <v>0</v>
      </c>
      <c r="H538" s="567"/>
      <c r="I538" s="567"/>
      <c r="J538" s="567"/>
      <c r="L538" s="567"/>
    </row>
    <row r="539" spans="2:13" s="497" customFormat="1" ht="18" customHeight="1" x14ac:dyDescent="0.2">
      <c r="B539" s="498"/>
      <c r="C539" s="441"/>
      <c r="D539" s="442"/>
      <c r="E539" s="443"/>
      <c r="F539" s="596"/>
      <c r="G539" s="433"/>
      <c r="H539" s="567"/>
      <c r="I539" s="567"/>
      <c r="J539" s="567"/>
      <c r="L539" s="567"/>
    </row>
    <row r="540" spans="2:13" s="433" customFormat="1" ht="18" customHeight="1" x14ac:dyDescent="0.2">
      <c r="B540" s="478" t="s">
        <v>189</v>
      </c>
      <c r="C540" s="463"/>
      <c r="D540" s="445">
        <v>21357</v>
      </c>
      <c r="E540" s="451"/>
      <c r="F540" s="934" t="s">
        <v>190</v>
      </c>
      <c r="G540" s="433" t="s">
        <v>0</v>
      </c>
      <c r="K540" s="497"/>
      <c r="L540" s="528"/>
      <c r="M540" s="497"/>
    </row>
    <row r="541" spans="2:13" s="433" customFormat="1" ht="18" customHeight="1" x14ac:dyDescent="0.2">
      <c r="B541" s="478"/>
      <c r="C541" s="463"/>
      <c r="D541" s="446" t="s">
        <v>9</v>
      </c>
      <c r="E541" s="451"/>
      <c r="F541" s="934"/>
      <c r="H541" s="567"/>
      <c r="I541" s="528"/>
      <c r="J541" s="528"/>
      <c r="K541" s="497"/>
      <c r="L541" s="528"/>
      <c r="M541" s="497"/>
    </row>
    <row r="542" spans="2:13" s="433" customFormat="1" ht="18" customHeight="1" x14ac:dyDescent="0.2">
      <c r="B542" s="478"/>
      <c r="C542" s="463"/>
      <c r="D542" s="448">
        <v>21378</v>
      </c>
      <c r="E542" s="454"/>
      <c r="F542" s="934"/>
      <c r="G542" s="433" t="s">
        <v>0</v>
      </c>
      <c r="H542" s="567"/>
      <c r="I542" s="528"/>
      <c r="J542" s="528"/>
      <c r="L542" s="528"/>
      <c r="M542" s="497"/>
    </row>
    <row r="543" spans="2:13" s="433" customFormat="1" ht="18" customHeight="1" x14ac:dyDescent="0.2">
      <c r="B543" s="447"/>
      <c r="C543" s="463"/>
      <c r="D543" s="451"/>
      <c r="E543" s="452"/>
      <c r="F543" s="483" t="s">
        <v>191</v>
      </c>
      <c r="H543" s="567"/>
      <c r="I543" s="528"/>
      <c r="J543" s="528"/>
      <c r="L543" s="528"/>
      <c r="M543" s="497"/>
    </row>
    <row r="544" spans="2:13" s="433" customFormat="1" ht="18" customHeight="1" x14ac:dyDescent="0.2">
      <c r="B544" s="457"/>
      <c r="C544" s="463"/>
      <c r="D544" s="451"/>
      <c r="E544" s="452"/>
      <c r="F544" s="502" t="s">
        <v>193</v>
      </c>
      <c r="G544" s="433" t="s">
        <v>0</v>
      </c>
      <c r="H544" s="567" t="s">
        <v>92</v>
      </c>
      <c r="I544" s="528"/>
      <c r="J544" s="528"/>
      <c r="K544" s="497"/>
      <c r="L544" s="528"/>
      <c r="M544" s="497"/>
    </row>
    <row r="545" spans="1:13" s="433" customFormat="1" ht="18" customHeight="1" x14ac:dyDescent="0.2">
      <c r="A545" s="497"/>
      <c r="B545" s="447"/>
      <c r="C545" s="463"/>
      <c r="D545" s="451"/>
      <c r="E545" s="452"/>
      <c r="F545" s="483"/>
      <c r="H545" s="567"/>
      <c r="I545" s="528"/>
      <c r="J545" s="528"/>
      <c r="K545" s="497"/>
      <c r="L545" s="528"/>
      <c r="M545" s="497"/>
    </row>
    <row r="546" spans="1:13" s="433" customFormat="1" ht="18" customHeight="1" x14ac:dyDescent="0.2">
      <c r="B546" s="458"/>
      <c r="C546" s="463"/>
      <c r="D546" s="451"/>
      <c r="E546" s="452"/>
      <c r="F546" s="483"/>
      <c r="H546" s="567"/>
      <c r="I546" s="528"/>
      <c r="J546" s="528"/>
      <c r="K546" s="497"/>
      <c r="L546" s="528"/>
      <c r="M546" s="497"/>
    </row>
    <row r="547" spans="1:13" s="433" customFormat="1" ht="18" customHeight="1" x14ac:dyDescent="0.2">
      <c r="B547" s="498"/>
      <c r="C547" s="441"/>
      <c r="D547" s="442"/>
      <c r="E547" s="443"/>
      <c r="F547" s="596"/>
      <c r="G547" s="433" t="s">
        <v>192</v>
      </c>
      <c r="H547" s="567"/>
      <c r="I547" s="528"/>
      <c r="J547" s="528"/>
      <c r="K547" s="497"/>
      <c r="L547" s="528"/>
      <c r="M547" s="497"/>
    </row>
    <row r="548" spans="1:13" s="433" customFormat="1" ht="18" customHeight="1" x14ac:dyDescent="0.2">
      <c r="B548" s="498"/>
      <c r="C548" s="441"/>
      <c r="D548" s="442"/>
      <c r="E548" s="443"/>
      <c r="F548" s="596"/>
      <c r="H548" s="567"/>
      <c r="I548" s="528"/>
      <c r="J548" s="528"/>
      <c r="K548" s="497"/>
      <c r="L548" s="528"/>
      <c r="M548" s="497"/>
    </row>
    <row r="549" spans="1:13" s="497" customFormat="1" ht="18" customHeight="1" x14ac:dyDescent="0.2">
      <c r="A549" s="433"/>
      <c r="B549" s="447" t="s">
        <v>176</v>
      </c>
      <c r="C549" s="463"/>
      <c r="D549" s="445">
        <v>145471</v>
      </c>
      <c r="E549" s="451"/>
      <c r="F549" s="890" t="s">
        <v>177</v>
      </c>
      <c r="G549" s="433"/>
      <c r="H549" s="567"/>
      <c r="I549" s="567"/>
      <c r="J549" s="567"/>
      <c r="L549" s="567"/>
    </row>
    <row r="550" spans="1:13" s="497" customFormat="1" ht="18" customHeight="1" x14ac:dyDescent="0.2">
      <c r="B550" s="566" t="s">
        <v>0</v>
      </c>
      <c r="C550" s="463"/>
      <c r="D550" s="451" t="s">
        <v>9</v>
      </c>
      <c r="E550" s="451"/>
      <c r="F550" s="890"/>
      <c r="G550" s="433" t="s">
        <v>178</v>
      </c>
      <c r="H550" s="567"/>
      <c r="I550" s="528"/>
      <c r="J550" s="528"/>
      <c r="L550" s="567"/>
    </row>
    <row r="551" spans="1:13" s="497" customFormat="1" ht="18" customHeight="1" x14ac:dyDescent="0.2">
      <c r="B551" s="447"/>
      <c r="C551" s="463"/>
      <c r="D551" s="448">
        <v>126798</v>
      </c>
      <c r="E551" s="448"/>
      <c r="F551" s="890"/>
      <c r="H551" s="597"/>
      <c r="I551" s="598" t="s">
        <v>708</v>
      </c>
      <c r="J551" s="598" t="s">
        <v>577</v>
      </c>
      <c r="L551" s="567"/>
    </row>
    <row r="552" spans="1:13" s="497" customFormat="1" ht="18" customHeight="1" x14ac:dyDescent="0.2">
      <c r="B552" s="461"/>
      <c r="C552" s="463"/>
      <c r="D552" s="451"/>
      <c r="E552" s="452"/>
      <c r="F552" s="455" t="s">
        <v>773</v>
      </c>
      <c r="H552" s="599" t="s">
        <v>179</v>
      </c>
      <c r="I552" s="600">
        <f>SUM(I553:I559)</f>
        <v>63389</v>
      </c>
      <c r="J552" s="600">
        <f>SUM(J553:J559)</f>
        <v>65660</v>
      </c>
      <c r="L552" s="567"/>
    </row>
    <row r="553" spans="1:13" s="433" customFormat="1" ht="18" customHeight="1" x14ac:dyDescent="0.2">
      <c r="A553" s="497"/>
      <c r="B553" s="461"/>
      <c r="C553" s="463"/>
      <c r="D553" s="451"/>
      <c r="E553" s="452"/>
      <c r="F553" s="483" t="s">
        <v>774</v>
      </c>
      <c r="G553" s="497"/>
      <c r="H553" s="601" t="s">
        <v>180</v>
      </c>
      <c r="I553" s="602">
        <v>31409</v>
      </c>
      <c r="J553" s="603">
        <v>34093</v>
      </c>
      <c r="K553" s="497"/>
      <c r="L553" s="528"/>
      <c r="M553" s="497"/>
    </row>
    <row r="554" spans="1:13" s="497" customFormat="1" ht="18" customHeight="1" x14ac:dyDescent="0.2">
      <c r="B554" s="461"/>
      <c r="C554" s="463"/>
      <c r="D554" s="451"/>
      <c r="E554" s="452"/>
      <c r="F554" s="455" t="s">
        <v>775</v>
      </c>
      <c r="H554" s="601" t="s">
        <v>181</v>
      </c>
      <c r="I554" s="602">
        <v>2481</v>
      </c>
      <c r="J554" s="603">
        <v>2481</v>
      </c>
    </row>
    <row r="555" spans="1:13" s="497" customFormat="1" ht="18" customHeight="1" x14ac:dyDescent="0.2">
      <c r="B555" s="461"/>
      <c r="C555" s="463"/>
      <c r="D555" s="505"/>
      <c r="E555" s="452"/>
      <c r="F555" s="455" t="s">
        <v>776</v>
      </c>
      <c r="H555" s="601" t="s">
        <v>182</v>
      </c>
      <c r="I555" s="602">
        <v>4895</v>
      </c>
      <c r="J555" s="603">
        <v>4979</v>
      </c>
    </row>
    <row r="556" spans="1:13" s="497" customFormat="1" ht="18" customHeight="1" x14ac:dyDescent="0.2">
      <c r="B556" s="457"/>
      <c r="C556" s="463"/>
      <c r="D556" s="451"/>
      <c r="E556" s="452"/>
      <c r="F556" s="502"/>
      <c r="H556" s="601" t="s">
        <v>183</v>
      </c>
      <c r="I556" s="602">
        <v>4227</v>
      </c>
      <c r="J556" s="603">
        <v>4219</v>
      </c>
    </row>
    <row r="557" spans="1:13" s="497" customFormat="1" ht="18" customHeight="1" x14ac:dyDescent="0.2">
      <c r="B557" s="447"/>
      <c r="C557" s="463"/>
      <c r="D557" s="451"/>
      <c r="E557" s="452"/>
      <c r="F557" s="502"/>
      <c r="H557" s="601" t="s">
        <v>184</v>
      </c>
      <c r="I557" s="602">
        <v>16469</v>
      </c>
      <c r="J557" s="603">
        <v>15980</v>
      </c>
    </row>
    <row r="558" spans="1:13" s="497" customFormat="1" ht="18" customHeight="1" x14ac:dyDescent="0.2">
      <c r="A558" s="433"/>
      <c r="B558" s="458"/>
      <c r="C558" s="463"/>
      <c r="D558" s="451"/>
      <c r="E558" s="452"/>
      <c r="F558" s="455"/>
      <c r="H558" s="601" t="s">
        <v>185</v>
      </c>
      <c r="I558" s="602">
        <v>3558</v>
      </c>
      <c r="J558" s="603">
        <v>3558</v>
      </c>
    </row>
    <row r="559" spans="1:13" s="497" customFormat="1" ht="18" customHeight="1" x14ac:dyDescent="0.2">
      <c r="B559" s="458"/>
      <c r="C559" s="463"/>
      <c r="D559" s="451"/>
      <c r="E559" s="452"/>
      <c r="F559" s="455"/>
      <c r="G559" s="433"/>
      <c r="H559" s="601" t="s">
        <v>186</v>
      </c>
      <c r="I559" s="604">
        <v>350</v>
      </c>
      <c r="J559" s="605">
        <v>350</v>
      </c>
    </row>
    <row r="560" spans="1:13" s="497" customFormat="1" ht="18" customHeight="1" thickBot="1" x14ac:dyDescent="0.25">
      <c r="B560" s="498"/>
      <c r="C560" s="441"/>
      <c r="D560" s="442"/>
      <c r="E560" s="443"/>
      <c r="F560" s="596"/>
      <c r="H560" s="606" t="s">
        <v>187</v>
      </c>
      <c r="I560" s="607">
        <v>82082</v>
      </c>
      <c r="J560" s="607">
        <v>61138</v>
      </c>
    </row>
    <row r="561" spans="1:18" s="497" customFormat="1" ht="18" customHeight="1" thickTop="1" x14ac:dyDescent="0.2">
      <c r="A561" s="433"/>
      <c r="B561" s="458"/>
      <c r="C561" s="463"/>
      <c r="D561" s="451"/>
      <c r="E561" s="452"/>
      <c r="F561" s="608"/>
      <c r="H561" s="609" t="s">
        <v>188</v>
      </c>
      <c r="I561" s="610">
        <f>SUM(I552,I560)</f>
        <v>145471</v>
      </c>
      <c r="J561" s="610">
        <f>SUM(J552,J560)</f>
        <v>126798</v>
      </c>
    </row>
    <row r="562" spans="1:18" s="433" customFormat="1" ht="18" customHeight="1" x14ac:dyDescent="0.2">
      <c r="B562" s="457" t="s">
        <v>194</v>
      </c>
      <c r="C562" s="463"/>
      <c r="D562" s="445">
        <v>49422</v>
      </c>
      <c r="E562" s="451"/>
      <c r="F562" s="886" t="s">
        <v>195</v>
      </c>
      <c r="H562" s="567"/>
      <c r="I562" s="528"/>
      <c r="J562" s="528"/>
      <c r="K562" s="497"/>
      <c r="L562" s="528"/>
    </row>
    <row r="563" spans="1:18" s="497" customFormat="1" ht="18" customHeight="1" x14ac:dyDescent="0.2">
      <c r="A563" s="433"/>
      <c r="B563" s="447" t="s">
        <v>11</v>
      </c>
      <c r="C563" s="463"/>
      <c r="D563" s="446" t="s">
        <v>9</v>
      </c>
      <c r="E563" s="451"/>
      <c r="F563" s="886"/>
      <c r="G563" s="433"/>
      <c r="H563" s="567"/>
      <c r="I563" s="528"/>
      <c r="J563" s="528"/>
      <c r="L563" s="567"/>
      <c r="M563" s="433"/>
    </row>
    <row r="564" spans="1:18" s="433" customFormat="1" ht="18" customHeight="1" x14ac:dyDescent="0.2">
      <c r="B564" s="457"/>
      <c r="C564" s="463"/>
      <c r="D564" s="448">
        <v>49337</v>
      </c>
      <c r="E564" s="454"/>
      <c r="F564" s="886"/>
      <c r="G564" s="433" t="s">
        <v>0</v>
      </c>
      <c r="H564" s="567"/>
      <c r="I564" s="528"/>
      <c r="J564" s="528"/>
      <c r="K564" s="497"/>
      <c r="L564" s="528"/>
      <c r="M564" s="497"/>
    </row>
    <row r="565" spans="1:18" s="433" customFormat="1" ht="18" customHeight="1" x14ac:dyDescent="0.2">
      <c r="B565" s="447"/>
      <c r="C565" s="463"/>
      <c r="D565" s="451"/>
      <c r="E565" s="452"/>
      <c r="F565" s="886"/>
      <c r="H565" s="567"/>
      <c r="I565" s="528"/>
      <c r="J565" s="528"/>
      <c r="K565" s="497"/>
      <c r="L565" s="528"/>
      <c r="M565" s="497"/>
    </row>
    <row r="566" spans="1:18" s="433" customFormat="1" ht="18" customHeight="1" x14ac:dyDescent="0.2">
      <c r="A566" s="497"/>
      <c r="B566" s="473"/>
      <c r="C566" s="441"/>
      <c r="D566" s="442"/>
      <c r="E566" s="443"/>
      <c r="F566" s="611"/>
      <c r="H566" s="567"/>
      <c r="I566" s="528"/>
      <c r="J566" s="528"/>
      <c r="K566" s="497"/>
      <c r="L566" s="528"/>
      <c r="M566" s="497"/>
    </row>
    <row r="567" spans="1:18" s="433" customFormat="1" ht="18" customHeight="1" x14ac:dyDescent="0.2">
      <c r="A567" s="497"/>
      <c r="B567" s="612" t="s">
        <v>198</v>
      </c>
      <c r="C567" s="538"/>
      <c r="D567" s="471">
        <v>360157662</v>
      </c>
      <c r="E567" s="572"/>
      <c r="F567" s="613" t="s">
        <v>777</v>
      </c>
      <c r="H567" s="567"/>
      <c r="I567" s="528"/>
      <c r="J567" s="528"/>
      <c r="K567" s="497"/>
      <c r="L567" s="528"/>
      <c r="M567" s="497"/>
    </row>
    <row r="568" spans="1:18" s="497" customFormat="1" ht="18" customHeight="1" x14ac:dyDescent="0.2">
      <c r="A568" s="433"/>
      <c r="B568" s="612" t="s">
        <v>16</v>
      </c>
      <c r="C568" s="538"/>
      <c r="D568" s="541" t="s">
        <v>9</v>
      </c>
      <c r="E568" s="572"/>
      <c r="F568" s="614" t="s">
        <v>204</v>
      </c>
      <c r="G568" s="433" t="s">
        <v>0</v>
      </c>
    </row>
    <row r="569" spans="1:18" s="497" customFormat="1" ht="18" customHeight="1" x14ac:dyDescent="0.2">
      <c r="B569" s="579"/>
      <c r="C569" s="538"/>
      <c r="D569" s="542">
        <v>356378077</v>
      </c>
      <c r="E569" s="576"/>
      <c r="F569" s="614" t="s">
        <v>778</v>
      </c>
      <c r="G569" s="433" t="s">
        <v>0</v>
      </c>
      <c r="K569" s="433"/>
    </row>
    <row r="570" spans="1:18" s="497" customFormat="1" ht="18" customHeight="1" x14ac:dyDescent="0.2">
      <c r="B570" s="612"/>
      <c r="C570" s="538"/>
      <c r="D570" s="572"/>
      <c r="E570" s="580"/>
      <c r="F570" s="614" t="s">
        <v>207</v>
      </c>
      <c r="G570" s="433" t="s">
        <v>0</v>
      </c>
      <c r="H570" s="497" t="s">
        <v>197</v>
      </c>
      <c r="J570" s="437" t="s">
        <v>630</v>
      </c>
      <c r="K570" s="437"/>
      <c r="L570" s="437"/>
      <c r="M570" s="437"/>
      <c r="N570" s="930" t="s">
        <v>779</v>
      </c>
      <c r="O570" s="930"/>
      <c r="P570" s="930"/>
      <c r="Q570" s="930"/>
      <c r="R570" s="930"/>
    </row>
    <row r="571" spans="1:18" s="497" customFormat="1" ht="18" customHeight="1" x14ac:dyDescent="0.2">
      <c r="B571" s="612"/>
      <c r="C571" s="538"/>
      <c r="D571" s="572"/>
      <c r="E571" s="580"/>
      <c r="F571" s="614" t="s">
        <v>780</v>
      </c>
      <c r="G571" s="433" t="s">
        <v>0</v>
      </c>
      <c r="H571" s="615"/>
      <c r="I571" s="616" t="s">
        <v>781</v>
      </c>
      <c r="J571" s="617" t="s">
        <v>539</v>
      </c>
      <c r="K571" s="618" t="s">
        <v>200</v>
      </c>
      <c r="L571" s="618" t="s">
        <v>201</v>
      </c>
      <c r="M571" s="619" t="s">
        <v>44</v>
      </c>
      <c r="N571" s="620" t="s">
        <v>202</v>
      </c>
      <c r="O571" s="621" t="s">
        <v>504</v>
      </c>
      <c r="P571" s="622" t="s">
        <v>200</v>
      </c>
      <c r="Q571" s="622" t="s">
        <v>201</v>
      </c>
      <c r="R571" s="623" t="s">
        <v>44</v>
      </c>
    </row>
    <row r="572" spans="1:18" s="433" customFormat="1" ht="18" customHeight="1" x14ac:dyDescent="0.2">
      <c r="A572" s="497"/>
      <c r="B572" s="579"/>
      <c r="C572" s="538"/>
      <c r="D572" s="572" t="s">
        <v>0</v>
      </c>
      <c r="E572" s="580"/>
      <c r="F572" s="614" t="s">
        <v>782</v>
      </c>
      <c r="G572" s="433" t="s">
        <v>0</v>
      </c>
      <c r="H572" s="624" t="s">
        <v>205</v>
      </c>
      <c r="I572" s="625">
        <v>142308419</v>
      </c>
      <c r="J572" s="626">
        <v>144656712</v>
      </c>
      <c r="K572" s="627"/>
      <c r="L572" s="627">
        <v>325052</v>
      </c>
      <c r="M572" s="628">
        <f>J572+L572+K572</f>
        <v>144981764</v>
      </c>
      <c r="N572" s="625">
        <v>149339634</v>
      </c>
      <c r="O572" s="624">
        <v>964645</v>
      </c>
      <c r="P572" s="624"/>
      <c r="Q572" s="624">
        <v>317944</v>
      </c>
      <c r="R572" s="624">
        <f t="shared" ref="R572:R574" si="0">N572+O572+P572+Q572</f>
        <v>150622223</v>
      </c>
    </row>
    <row r="573" spans="1:18" s="497" customFormat="1" ht="18" customHeight="1" x14ac:dyDescent="0.2">
      <c r="B573" s="579"/>
      <c r="C573" s="538"/>
      <c r="D573" s="629"/>
      <c r="E573" s="580"/>
      <c r="F573" s="614" t="s">
        <v>783</v>
      </c>
      <c r="G573" s="433" t="s">
        <v>0</v>
      </c>
      <c r="H573" s="624" t="s">
        <v>206</v>
      </c>
      <c r="I573" s="625">
        <v>81855739</v>
      </c>
      <c r="J573" s="626">
        <v>82398837</v>
      </c>
      <c r="K573" s="627"/>
      <c r="L573" s="627">
        <v>280535</v>
      </c>
      <c r="M573" s="628">
        <f>J573+L573+K573</f>
        <v>82679372</v>
      </c>
      <c r="N573" s="625">
        <v>82020763</v>
      </c>
      <c r="O573" s="624">
        <v>549991</v>
      </c>
      <c r="P573" s="624"/>
      <c r="Q573" s="624">
        <v>280535</v>
      </c>
      <c r="R573" s="624">
        <f t="shared" si="0"/>
        <v>82851289</v>
      </c>
    </row>
    <row r="574" spans="1:18" s="497" customFormat="1" ht="18" customHeight="1" x14ac:dyDescent="0.2">
      <c r="B574" s="579"/>
      <c r="C574" s="538"/>
      <c r="D574" s="629"/>
      <c r="E574" s="580"/>
      <c r="F574" s="614" t="s">
        <v>784</v>
      </c>
      <c r="G574" s="433"/>
      <c r="H574" s="624" t="s">
        <v>208</v>
      </c>
      <c r="I574" s="625">
        <v>72701064</v>
      </c>
      <c r="J574" s="626">
        <v>82120221</v>
      </c>
      <c r="K574" s="627">
        <v>1015845</v>
      </c>
      <c r="L574" s="627">
        <v>306121</v>
      </c>
      <c r="M574" s="628">
        <f>J574+L574+K574</f>
        <v>83442187</v>
      </c>
      <c r="N574" s="625">
        <v>78251887</v>
      </c>
      <c r="O574" s="624">
        <v>1711222</v>
      </c>
      <c r="P574" s="624">
        <v>749195</v>
      </c>
      <c r="Q574" s="624">
        <v>301289</v>
      </c>
      <c r="R574" s="624">
        <f t="shared" si="0"/>
        <v>81013593</v>
      </c>
    </row>
    <row r="575" spans="1:18" s="497" customFormat="1" ht="18" customHeight="1" thickBot="1" x14ac:dyDescent="0.25">
      <c r="B575" s="579"/>
      <c r="C575" s="538"/>
      <c r="D575" s="572"/>
      <c r="E575" s="580"/>
      <c r="F575" s="614" t="s">
        <v>785</v>
      </c>
      <c r="G575" s="433" t="s">
        <v>0</v>
      </c>
      <c r="H575" s="630" t="s">
        <v>209</v>
      </c>
      <c r="I575" s="631">
        <v>44446528</v>
      </c>
      <c r="J575" s="632">
        <v>45153852</v>
      </c>
      <c r="K575" s="633"/>
      <c r="L575" s="633">
        <v>120902</v>
      </c>
      <c r="M575" s="634">
        <f>J575+L575+K575</f>
        <v>45274754</v>
      </c>
      <c r="N575" s="631">
        <v>44896225</v>
      </c>
      <c r="O575" s="630">
        <v>656190</v>
      </c>
      <c r="P575" s="630"/>
      <c r="Q575" s="630">
        <v>118142</v>
      </c>
      <c r="R575" s="630">
        <f>N575+O575+P575+Q575</f>
        <v>45670557</v>
      </c>
    </row>
    <row r="576" spans="1:18" s="497" customFormat="1" ht="18" customHeight="1" thickTop="1" x14ac:dyDescent="0.2">
      <c r="B576" s="579"/>
      <c r="C576" s="538"/>
      <c r="D576" s="572"/>
      <c r="E576" s="580"/>
      <c r="F576" s="614" t="s">
        <v>786</v>
      </c>
      <c r="G576" s="433" t="s">
        <v>0</v>
      </c>
      <c r="H576" s="635"/>
      <c r="I576" s="636">
        <f t="shared" ref="I576:Q576" si="1">SUM(I572:I575)</f>
        <v>341311750</v>
      </c>
      <c r="J576" s="637">
        <f t="shared" si="1"/>
        <v>354329622</v>
      </c>
      <c r="K576" s="638">
        <f t="shared" si="1"/>
        <v>1015845</v>
      </c>
      <c r="L576" s="638">
        <f t="shared" si="1"/>
        <v>1032610</v>
      </c>
      <c r="M576" s="639">
        <f t="shared" si="1"/>
        <v>356378077</v>
      </c>
      <c r="N576" s="636">
        <f>SUM(N572:N575)</f>
        <v>354508509</v>
      </c>
      <c r="O576" s="636">
        <f t="shared" si="1"/>
        <v>3882048</v>
      </c>
      <c r="P576" s="636">
        <f t="shared" si="1"/>
        <v>749195</v>
      </c>
      <c r="Q576" s="636">
        <f t="shared" si="1"/>
        <v>1017910</v>
      </c>
      <c r="R576" s="636">
        <f>SUM(R572:R575)</f>
        <v>360157662</v>
      </c>
    </row>
    <row r="577" spans="1:18" s="497" customFormat="1" ht="18" customHeight="1" x14ac:dyDescent="0.2">
      <c r="B577" s="612"/>
      <c r="C577" s="538"/>
      <c r="D577" s="572"/>
      <c r="E577" s="580"/>
      <c r="F577" s="581"/>
      <c r="G577" s="433" t="s">
        <v>0</v>
      </c>
      <c r="H577" s="640"/>
      <c r="I577" s="640"/>
      <c r="J577" s="640"/>
      <c r="K577" s="495"/>
      <c r="L577" s="640"/>
      <c r="M577" s="640"/>
      <c r="N577" s="641" t="s">
        <v>512</v>
      </c>
      <c r="O577" s="642" t="s">
        <v>787</v>
      </c>
      <c r="P577" s="642" t="s">
        <v>787</v>
      </c>
      <c r="Q577" s="642" t="s">
        <v>787</v>
      </c>
      <c r="R577" s="642"/>
    </row>
    <row r="578" spans="1:18" s="497" customFormat="1" ht="18" customHeight="1" x14ac:dyDescent="0.2">
      <c r="B578" s="579"/>
      <c r="C578" s="538"/>
      <c r="D578" s="572"/>
      <c r="E578" s="580"/>
      <c r="F578" s="643" t="s">
        <v>212</v>
      </c>
      <c r="G578" s="433"/>
      <c r="K578" s="433"/>
      <c r="N578" s="644" t="s">
        <v>541</v>
      </c>
      <c r="O578" s="644"/>
      <c r="P578" s="644"/>
    </row>
    <row r="579" spans="1:18" s="497" customFormat="1" ht="18" customHeight="1" x14ac:dyDescent="0.2">
      <c r="B579" s="612"/>
      <c r="C579" s="538"/>
      <c r="D579" s="572"/>
      <c r="E579" s="580"/>
      <c r="F579" s="931" t="s">
        <v>788</v>
      </c>
      <c r="G579" s="433" t="s">
        <v>0</v>
      </c>
      <c r="H579" s="497" t="s">
        <v>210</v>
      </c>
      <c r="K579" s="433"/>
    </row>
    <row r="580" spans="1:18" s="497" customFormat="1" ht="18" customHeight="1" x14ac:dyDescent="0.2">
      <c r="B580" s="581"/>
      <c r="C580" s="538"/>
      <c r="D580" s="572"/>
      <c r="E580" s="580"/>
      <c r="F580" s="931"/>
      <c r="G580" s="433" t="s">
        <v>0</v>
      </c>
      <c r="H580" s="645"/>
      <c r="I580" s="437" t="s">
        <v>789</v>
      </c>
      <c r="J580" s="646" t="s">
        <v>790</v>
      </c>
      <c r="K580" s="646" t="s">
        <v>791</v>
      </c>
      <c r="L580" s="437" t="s">
        <v>211</v>
      </c>
    </row>
    <row r="581" spans="1:18" s="497" customFormat="1" ht="18" customHeight="1" x14ac:dyDescent="0.2">
      <c r="B581" s="581"/>
      <c r="C581" s="538"/>
      <c r="D581" s="572"/>
      <c r="E581" s="580"/>
      <c r="F581" s="931"/>
      <c r="G581" s="433" t="s">
        <v>0</v>
      </c>
      <c r="H581" s="647" t="s">
        <v>205</v>
      </c>
      <c r="I581" s="648">
        <v>17807</v>
      </c>
      <c r="J581" s="648">
        <f>I597</f>
        <v>18073</v>
      </c>
      <c r="K581" s="645">
        <v>0</v>
      </c>
      <c r="L581" s="649">
        <f t="shared" ref="L581:L586" si="2">J581-I581+K581</f>
        <v>266</v>
      </c>
    </row>
    <row r="582" spans="1:18" s="497" customFormat="1" ht="18" customHeight="1" x14ac:dyDescent="0.2">
      <c r="B582" s="579"/>
      <c r="C582" s="538"/>
      <c r="D582" s="572"/>
      <c r="E582" s="580"/>
      <c r="F582" s="931" t="s">
        <v>216</v>
      </c>
      <c r="G582" s="433" t="s">
        <v>0</v>
      </c>
      <c r="H582" s="647" t="s">
        <v>206</v>
      </c>
      <c r="I582" s="650">
        <v>10267</v>
      </c>
      <c r="J582" s="648">
        <f>J597-K597</f>
        <v>10148</v>
      </c>
      <c r="K582" s="645">
        <v>0</v>
      </c>
      <c r="L582" s="649">
        <f t="shared" si="2"/>
        <v>-119</v>
      </c>
    </row>
    <row r="583" spans="1:18" s="497" customFormat="1" ht="18" customHeight="1" x14ac:dyDescent="0.2">
      <c r="B583" s="651"/>
      <c r="C583" s="652"/>
      <c r="D583" s="653"/>
      <c r="E583" s="654"/>
      <c r="F583" s="931"/>
      <c r="G583" s="433" t="s">
        <v>0</v>
      </c>
      <c r="H583" s="647" t="s">
        <v>213</v>
      </c>
      <c r="I583" s="650">
        <v>14</v>
      </c>
      <c r="J583" s="648">
        <f>M597</f>
        <v>14</v>
      </c>
      <c r="K583" s="645">
        <v>0</v>
      </c>
      <c r="L583" s="649">
        <f t="shared" si="2"/>
        <v>0</v>
      </c>
    </row>
    <row r="584" spans="1:18" s="497" customFormat="1" ht="18" customHeight="1" x14ac:dyDescent="0.2">
      <c r="A584" s="433"/>
      <c r="B584" s="655"/>
      <c r="C584" s="538"/>
      <c r="D584" s="572"/>
      <c r="E584" s="580"/>
      <c r="F584" s="643" t="s">
        <v>792</v>
      </c>
      <c r="G584" s="433" t="s">
        <v>0</v>
      </c>
      <c r="H584" s="647" t="s">
        <v>214</v>
      </c>
      <c r="I584" s="650">
        <v>37</v>
      </c>
      <c r="J584" s="648">
        <f>K597</f>
        <v>37</v>
      </c>
      <c r="K584" s="645">
        <v>0</v>
      </c>
      <c r="L584" s="649">
        <f t="shared" si="2"/>
        <v>0</v>
      </c>
    </row>
    <row r="585" spans="1:18" s="497" customFormat="1" ht="18" customHeight="1" x14ac:dyDescent="0.2">
      <c r="A585" s="433"/>
      <c r="B585" s="579"/>
      <c r="C585" s="538"/>
      <c r="D585" s="572"/>
      <c r="E585" s="580"/>
      <c r="F585" s="643" t="s">
        <v>220</v>
      </c>
      <c r="G585" s="433" t="s">
        <v>0</v>
      </c>
      <c r="H585" s="647" t="s">
        <v>215</v>
      </c>
      <c r="I585" s="650">
        <v>9699</v>
      </c>
      <c r="J585" s="648">
        <f>L597-M597</f>
        <v>9355</v>
      </c>
      <c r="K585" s="645">
        <v>0</v>
      </c>
      <c r="L585" s="649">
        <f t="shared" si="2"/>
        <v>-344</v>
      </c>
    </row>
    <row r="586" spans="1:18" s="497" customFormat="1" ht="18" customHeight="1" thickBot="1" x14ac:dyDescent="0.25">
      <c r="A586" s="433"/>
      <c r="B586" s="656"/>
      <c r="C586" s="538"/>
      <c r="D586" s="572"/>
      <c r="E586" s="580"/>
      <c r="F586" s="643" t="s">
        <v>221</v>
      </c>
      <c r="G586" s="433" t="s">
        <v>0</v>
      </c>
      <c r="H586" s="657" t="s">
        <v>64</v>
      </c>
      <c r="I586" s="658">
        <v>5513</v>
      </c>
      <c r="J586" s="658">
        <f>N597</f>
        <v>5430</v>
      </c>
      <c r="K586" s="659">
        <v>0</v>
      </c>
      <c r="L586" s="660">
        <f t="shared" si="2"/>
        <v>-83</v>
      </c>
    </row>
    <row r="587" spans="1:18" s="497" customFormat="1" ht="18" customHeight="1" thickTop="1" x14ac:dyDescent="0.2">
      <c r="A587" s="433"/>
      <c r="B587" s="581"/>
      <c r="C587" s="538"/>
      <c r="D587" s="572"/>
      <c r="E587" s="580"/>
      <c r="F587" s="643" t="s">
        <v>223</v>
      </c>
      <c r="G587" s="433" t="s">
        <v>0</v>
      </c>
      <c r="H587" s="661"/>
      <c r="I587" s="662">
        <f t="shared" ref="I587:L587" si="3">SUM(I581:I586)</f>
        <v>43337</v>
      </c>
      <c r="J587" s="662">
        <f t="shared" si="3"/>
        <v>43057</v>
      </c>
      <c r="K587" s="662">
        <f t="shared" si="3"/>
        <v>0</v>
      </c>
      <c r="L587" s="663">
        <f t="shared" si="3"/>
        <v>-280</v>
      </c>
    </row>
    <row r="588" spans="1:18" s="433" customFormat="1" ht="18.75" customHeight="1" x14ac:dyDescent="0.2">
      <c r="B588" s="581"/>
      <c r="C588" s="538"/>
      <c r="D588" s="572"/>
      <c r="E588" s="580"/>
      <c r="F588" s="643" t="s">
        <v>225</v>
      </c>
    </row>
    <row r="589" spans="1:18" s="433" customFormat="1" ht="18.75" customHeight="1" x14ac:dyDescent="0.2">
      <c r="B589" s="664"/>
      <c r="C589" s="538"/>
      <c r="D589" s="572"/>
      <c r="E589" s="580"/>
      <c r="F589" s="643" t="s">
        <v>227</v>
      </c>
      <c r="H589" s="665"/>
      <c r="I589" s="665" t="s">
        <v>205</v>
      </c>
      <c r="J589" s="665" t="s">
        <v>206</v>
      </c>
      <c r="K589" s="666" t="s">
        <v>218</v>
      </c>
      <c r="L589" s="665" t="s">
        <v>54</v>
      </c>
      <c r="M589" s="601" t="s">
        <v>219</v>
      </c>
      <c r="N589" s="665" t="s">
        <v>64</v>
      </c>
      <c r="O589" s="667" t="s">
        <v>44</v>
      </c>
    </row>
    <row r="590" spans="1:18" s="433" customFormat="1" ht="18.75" customHeight="1" x14ac:dyDescent="0.2">
      <c r="A590" s="497"/>
      <c r="B590" s="668"/>
      <c r="C590" s="538"/>
      <c r="D590" s="572"/>
      <c r="E590" s="580"/>
      <c r="F590" s="582" t="s">
        <v>229</v>
      </c>
      <c r="H590" s="669" t="s">
        <v>563</v>
      </c>
      <c r="I590" s="670">
        <f>16450+32</f>
        <v>16482</v>
      </c>
      <c r="J590" s="670">
        <f>9392+26</f>
        <v>9418</v>
      </c>
      <c r="K590" s="671">
        <v>32</v>
      </c>
      <c r="L590" s="670">
        <f>168+7775</f>
        <v>7943</v>
      </c>
      <c r="M590" s="672">
        <v>14</v>
      </c>
      <c r="N590" s="495">
        <f>54+4849+38</f>
        <v>4941</v>
      </c>
      <c r="O590" s="495">
        <f t="shared" ref="O590:O591" si="4">+I590+J590+L590+N590</f>
        <v>38784</v>
      </c>
    </row>
    <row r="591" spans="1:18" s="433" customFormat="1" ht="18.75" customHeight="1" x14ac:dyDescent="0.2">
      <c r="A591" s="497"/>
      <c r="B591" s="579"/>
      <c r="C591" s="538"/>
      <c r="D591" s="572"/>
      <c r="E591" s="580"/>
      <c r="F591" s="581"/>
      <c r="H591" s="669" t="s">
        <v>222</v>
      </c>
      <c r="I591" s="670">
        <v>628</v>
      </c>
      <c r="J591" s="670">
        <v>307</v>
      </c>
      <c r="K591" s="671">
        <v>2</v>
      </c>
      <c r="L591" s="670">
        <v>222</v>
      </c>
      <c r="M591" s="672"/>
      <c r="N591" s="495">
        <v>83</v>
      </c>
      <c r="O591" s="495">
        <f t="shared" si="4"/>
        <v>1240</v>
      </c>
    </row>
    <row r="592" spans="1:18" s="433" customFormat="1" ht="18.75" customHeight="1" x14ac:dyDescent="0.2">
      <c r="A592" s="497"/>
      <c r="B592" s="579"/>
      <c r="C592" s="538"/>
      <c r="D592" s="572"/>
      <c r="E592" s="580"/>
      <c r="F592" s="581"/>
      <c r="H592" s="669" t="s">
        <v>224</v>
      </c>
      <c r="I592" s="670">
        <v>736</v>
      </c>
      <c r="J592" s="670">
        <v>392</v>
      </c>
      <c r="K592" s="671">
        <v>2</v>
      </c>
      <c r="L592" s="670">
        <v>585</v>
      </c>
      <c r="M592" s="672"/>
      <c r="N592" s="495">
        <v>172</v>
      </c>
      <c r="O592" s="495">
        <f>+I592+J592+L592+N592</f>
        <v>1885</v>
      </c>
      <c r="P592" s="497"/>
    </row>
    <row r="593" spans="1:16" s="433" customFormat="1" ht="18.75" customHeight="1" x14ac:dyDescent="0.2">
      <c r="A593" s="497"/>
      <c r="B593" s="447" t="s">
        <v>232</v>
      </c>
      <c r="C593" s="463"/>
      <c r="D593" s="445">
        <v>22881</v>
      </c>
      <c r="E593" s="451"/>
      <c r="F593" s="911" t="s">
        <v>233</v>
      </c>
      <c r="H593" s="669" t="s">
        <v>226</v>
      </c>
      <c r="I593" s="670">
        <v>227</v>
      </c>
      <c r="J593" s="670">
        <v>68</v>
      </c>
      <c r="K593" s="671">
        <v>1</v>
      </c>
      <c r="L593" s="670"/>
      <c r="M593" s="672"/>
      <c r="N593" s="495">
        <v>38</v>
      </c>
      <c r="O593" s="495">
        <f>+I593+J593+L593+N593</f>
        <v>333</v>
      </c>
      <c r="P593" s="497"/>
    </row>
    <row r="594" spans="1:16" s="497" customFormat="1" ht="18" customHeight="1" x14ac:dyDescent="0.2">
      <c r="B594" s="447" t="s">
        <v>0</v>
      </c>
      <c r="C594" s="463"/>
      <c r="D594" s="446" t="s">
        <v>9</v>
      </c>
      <c r="E594" s="451"/>
      <c r="F594" s="911"/>
      <c r="G594" s="433" t="s">
        <v>0</v>
      </c>
      <c r="H594" s="673" t="s">
        <v>228</v>
      </c>
      <c r="I594" s="670"/>
      <c r="J594" s="670"/>
      <c r="K594" s="671"/>
      <c r="L594" s="674">
        <v>490</v>
      </c>
      <c r="M594" s="672"/>
      <c r="N594" s="495">
        <v>116</v>
      </c>
      <c r="O594" s="495">
        <f>+I594+J594+L594+N594</f>
        <v>606</v>
      </c>
    </row>
    <row r="595" spans="1:16" s="497" customFormat="1" ht="18" customHeight="1" x14ac:dyDescent="0.2">
      <c r="B595" s="458"/>
      <c r="C595" s="463"/>
      <c r="D595" s="448">
        <v>28595</v>
      </c>
      <c r="E595" s="454"/>
      <c r="F595" s="911"/>
      <c r="G595" s="433" t="s">
        <v>0</v>
      </c>
      <c r="H595" s="673" t="s">
        <v>230</v>
      </c>
      <c r="I595" s="670"/>
      <c r="J595" s="670"/>
      <c r="K595" s="671"/>
      <c r="L595" s="675"/>
      <c r="M595" s="672"/>
      <c r="N595" s="495">
        <v>42</v>
      </c>
      <c r="O595" s="495">
        <f>+I595+J595+L595+N595</f>
        <v>42</v>
      </c>
    </row>
    <row r="596" spans="1:16" s="497" customFormat="1" ht="18" customHeight="1" x14ac:dyDescent="0.2">
      <c r="B596" s="487"/>
      <c r="C596" s="508"/>
      <c r="D596" s="570"/>
      <c r="E596" s="570"/>
      <c r="F596" s="676" t="s">
        <v>33</v>
      </c>
      <c r="G596" s="433" t="s">
        <v>0</v>
      </c>
      <c r="H596" s="673" t="s">
        <v>231</v>
      </c>
      <c r="I596" s="670"/>
      <c r="J596" s="670"/>
      <c r="K596" s="671"/>
      <c r="L596" s="675">
        <v>129</v>
      </c>
      <c r="M596" s="672"/>
      <c r="N596" s="495">
        <v>38</v>
      </c>
      <c r="O596" s="495">
        <f>+I596+J596+L596+N596</f>
        <v>167</v>
      </c>
    </row>
    <row r="597" spans="1:16" s="497" customFormat="1" ht="18" customHeight="1" x14ac:dyDescent="0.2">
      <c r="B597" s="932" t="s">
        <v>234</v>
      </c>
      <c r="C597" s="463"/>
      <c r="D597" s="445">
        <v>214116</v>
      </c>
      <c r="E597" s="451"/>
      <c r="F597" s="886" t="s">
        <v>235</v>
      </c>
      <c r="G597" s="433"/>
      <c r="H597" s="432" t="s">
        <v>44</v>
      </c>
      <c r="I597" s="670">
        <f t="shared" ref="I597:O597" si="5">SUM(I590:I596)</f>
        <v>18073</v>
      </c>
      <c r="J597" s="670">
        <f t="shared" si="5"/>
        <v>10185</v>
      </c>
      <c r="K597" s="671">
        <f t="shared" si="5"/>
        <v>37</v>
      </c>
      <c r="L597" s="670">
        <f t="shared" si="5"/>
        <v>9369</v>
      </c>
      <c r="M597" s="672">
        <f t="shared" si="5"/>
        <v>14</v>
      </c>
      <c r="N597" s="670">
        <f t="shared" si="5"/>
        <v>5430</v>
      </c>
      <c r="O597" s="670">
        <f t="shared" si="5"/>
        <v>43057</v>
      </c>
    </row>
    <row r="598" spans="1:16" s="497" customFormat="1" ht="18" customHeight="1" x14ac:dyDescent="0.2">
      <c r="B598" s="933"/>
      <c r="C598" s="463"/>
      <c r="D598" s="446" t="s">
        <v>9</v>
      </c>
      <c r="E598" s="451"/>
      <c r="F598" s="886"/>
      <c r="G598" s="433" t="s">
        <v>0</v>
      </c>
      <c r="H598" s="597" t="s">
        <v>793</v>
      </c>
      <c r="I598" s="432"/>
      <c r="J598" s="432"/>
      <c r="K598" s="677"/>
      <c r="L598" s="432"/>
    </row>
    <row r="599" spans="1:16" s="497" customFormat="1" ht="18" customHeight="1" x14ac:dyDescent="0.2">
      <c r="B599" s="457"/>
      <c r="C599" s="463"/>
      <c r="D599" s="448">
        <v>214116</v>
      </c>
      <c r="E599" s="454"/>
      <c r="F599" s="886"/>
      <c r="G599" s="433" t="s">
        <v>0</v>
      </c>
      <c r="H599" s="432" t="s">
        <v>566</v>
      </c>
    </row>
    <row r="600" spans="1:16" s="497" customFormat="1" ht="18" customHeight="1" x14ac:dyDescent="0.2">
      <c r="B600" s="457"/>
      <c r="C600" s="463"/>
      <c r="D600" s="451"/>
      <c r="E600" s="452"/>
      <c r="F600" s="453" t="s">
        <v>33</v>
      </c>
      <c r="G600" s="433" t="s">
        <v>0</v>
      </c>
    </row>
    <row r="601" spans="1:16" s="497" customFormat="1" ht="18" customHeight="1" x14ac:dyDescent="0.2">
      <c r="B601" s="457"/>
      <c r="C601" s="463"/>
      <c r="D601" s="451"/>
      <c r="E601" s="452"/>
      <c r="F601" s="455"/>
      <c r="G601" s="433" t="s">
        <v>0</v>
      </c>
    </row>
    <row r="602" spans="1:16" s="497" customFormat="1" ht="18" customHeight="1" x14ac:dyDescent="0.2">
      <c r="B602" s="891" t="s">
        <v>243</v>
      </c>
      <c r="C602" s="463"/>
      <c r="D602" s="445">
        <v>1341925</v>
      </c>
      <c r="E602" s="451"/>
      <c r="F602" s="886" t="s">
        <v>794</v>
      </c>
      <c r="G602" s="432"/>
    </row>
    <row r="603" spans="1:16" s="497" customFormat="1" ht="18" customHeight="1" x14ac:dyDescent="0.2">
      <c r="B603" s="891"/>
      <c r="C603" s="463"/>
      <c r="D603" s="446" t="s">
        <v>9</v>
      </c>
      <c r="E603" s="451"/>
      <c r="F603" s="886"/>
      <c r="G603" s="432" t="s">
        <v>0</v>
      </c>
    </row>
    <row r="604" spans="1:16" s="497" customFormat="1" ht="18" customHeight="1" x14ac:dyDescent="0.2">
      <c r="B604" s="447" t="s">
        <v>0</v>
      </c>
      <c r="C604" s="463"/>
      <c r="D604" s="448">
        <v>1155255</v>
      </c>
      <c r="E604" s="454"/>
      <c r="F604" s="886"/>
      <c r="G604" s="432" t="s">
        <v>0</v>
      </c>
    </row>
    <row r="605" spans="1:16" s="497" customFormat="1" ht="18" customHeight="1" x14ac:dyDescent="0.2">
      <c r="B605" s="447"/>
      <c r="C605" s="463"/>
      <c r="D605" s="451"/>
      <c r="E605" s="452"/>
      <c r="F605" s="886"/>
      <c r="G605" s="432" t="s">
        <v>0</v>
      </c>
    </row>
    <row r="606" spans="1:16" s="497" customFormat="1" ht="18" customHeight="1" x14ac:dyDescent="0.2">
      <c r="B606" s="447"/>
      <c r="C606" s="463"/>
      <c r="D606" s="451"/>
      <c r="E606" s="452"/>
      <c r="F606" s="449"/>
      <c r="G606" s="432"/>
    </row>
    <row r="607" spans="1:16" s="497" customFormat="1" ht="18" customHeight="1" x14ac:dyDescent="0.2">
      <c r="B607" s="478" t="s">
        <v>245</v>
      </c>
      <c r="C607" s="463"/>
      <c r="D607" s="445">
        <v>110688</v>
      </c>
      <c r="E607" s="451"/>
      <c r="F607" s="886" t="s">
        <v>246</v>
      </c>
      <c r="G607" s="432" t="s">
        <v>0</v>
      </c>
    </row>
    <row r="608" spans="1:16" s="497" customFormat="1" ht="18" customHeight="1" x14ac:dyDescent="0.2">
      <c r="B608" s="447" t="s">
        <v>247</v>
      </c>
      <c r="C608" s="463"/>
      <c r="D608" s="446" t="s">
        <v>9</v>
      </c>
      <c r="E608" s="451"/>
      <c r="F608" s="886"/>
      <c r="G608" s="433" t="s">
        <v>0</v>
      </c>
    </row>
    <row r="609" spans="1:14" s="497" customFormat="1" ht="18" customHeight="1" x14ac:dyDescent="0.2">
      <c r="B609" s="447"/>
      <c r="C609" s="463"/>
      <c r="D609" s="448">
        <v>113199</v>
      </c>
      <c r="E609" s="454"/>
      <c r="F609" s="886"/>
      <c r="G609" s="433" t="s">
        <v>0</v>
      </c>
    </row>
    <row r="610" spans="1:14" s="497" customFormat="1" ht="18" customHeight="1" x14ac:dyDescent="0.2">
      <c r="B610" s="447"/>
      <c r="C610" s="463"/>
      <c r="D610" s="451"/>
      <c r="E610" s="452"/>
      <c r="F610" s="886"/>
      <c r="G610" s="433"/>
    </row>
    <row r="611" spans="1:14" s="497" customFormat="1" ht="18" customHeight="1" x14ac:dyDescent="0.2">
      <c r="A611" s="433"/>
      <c r="B611" s="447"/>
      <c r="C611" s="463"/>
      <c r="D611" s="451"/>
      <c r="E611" s="452"/>
      <c r="F611" s="886"/>
      <c r="G611" s="433" t="s">
        <v>0</v>
      </c>
    </row>
    <row r="612" spans="1:14" s="497" customFormat="1" ht="18" customHeight="1" x14ac:dyDescent="0.2">
      <c r="A612" s="433"/>
      <c r="B612" s="447"/>
      <c r="C612" s="463"/>
      <c r="D612" s="451"/>
      <c r="E612" s="452"/>
      <c r="F612" s="449"/>
      <c r="G612" s="433"/>
    </row>
    <row r="613" spans="1:14" s="497" customFormat="1" ht="18" customHeight="1" x14ac:dyDescent="0.2">
      <c r="A613" s="443"/>
      <c r="B613" s="924" t="s">
        <v>756</v>
      </c>
      <c r="C613" s="538"/>
      <c r="D613" s="471">
        <v>75033</v>
      </c>
      <c r="E613" s="572"/>
      <c r="F613" s="928" t="s">
        <v>757</v>
      </c>
      <c r="G613" s="575"/>
      <c r="H613" s="443"/>
    </row>
    <row r="614" spans="1:14" s="497" customFormat="1" ht="18" customHeight="1" x14ac:dyDescent="0.2">
      <c r="A614" s="443"/>
      <c r="B614" s="925"/>
      <c r="C614" s="538"/>
      <c r="D614" s="574">
        <v>131299</v>
      </c>
      <c r="E614" s="572"/>
      <c r="F614" s="928"/>
      <c r="G614" s="575"/>
      <c r="H614" s="443"/>
    </row>
    <row r="615" spans="1:14" s="433" customFormat="1" ht="18" customHeight="1" x14ac:dyDescent="0.2">
      <c r="B615" s="478" t="s">
        <v>693</v>
      </c>
      <c r="C615" s="538"/>
      <c r="D615" s="542">
        <v>43866</v>
      </c>
      <c r="E615" s="542"/>
      <c r="F615" s="928"/>
      <c r="G615" s="575"/>
      <c r="H615" s="443" t="s">
        <v>0</v>
      </c>
      <c r="L615" s="497"/>
      <c r="N615" s="497"/>
    </row>
    <row r="616" spans="1:14" s="433" customFormat="1" ht="18" customHeight="1" x14ac:dyDescent="0.2">
      <c r="B616" s="579"/>
      <c r="C616" s="538"/>
      <c r="D616" s="479" t="s">
        <v>694</v>
      </c>
      <c r="E616" s="542"/>
      <c r="F616" s="928"/>
      <c r="G616" s="575"/>
      <c r="H616" s="443" t="s">
        <v>0</v>
      </c>
      <c r="L616" s="497"/>
      <c r="N616" s="443"/>
    </row>
    <row r="617" spans="1:14" s="433" customFormat="1" ht="18" customHeight="1" x14ac:dyDescent="0.2">
      <c r="B617" s="579"/>
      <c r="C617" s="538"/>
      <c r="E617" s="542"/>
      <c r="F617" s="928" t="s">
        <v>795</v>
      </c>
      <c r="G617" s="575"/>
      <c r="H617" s="443"/>
      <c r="L617" s="497"/>
      <c r="N617" s="443"/>
    </row>
    <row r="618" spans="1:14" s="433" customFormat="1" ht="18" customHeight="1" x14ac:dyDescent="0.2">
      <c r="B618" s="579"/>
      <c r="C618" s="538"/>
      <c r="D618" s="542"/>
      <c r="E618" s="542"/>
      <c r="F618" s="929"/>
      <c r="G618" s="575"/>
      <c r="H618" s="443"/>
      <c r="L618" s="497"/>
      <c r="N618" s="443"/>
    </row>
    <row r="619" spans="1:14" s="433" customFormat="1" ht="18" customHeight="1" x14ac:dyDescent="0.2">
      <c r="A619" s="497"/>
      <c r="B619" s="579"/>
      <c r="C619" s="538"/>
      <c r="D619" s="572"/>
      <c r="E619" s="580"/>
      <c r="F619" s="929"/>
      <c r="G619" s="575"/>
      <c r="H619" s="443"/>
      <c r="L619" s="497"/>
      <c r="N619" s="443"/>
    </row>
    <row r="620" spans="1:14" s="433" customFormat="1" ht="18" customHeight="1" x14ac:dyDescent="0.2">
      <c r="A620" s="497"/>
      <c r="B620" s="581"/>
      <c r="C620" s="538"/>
      <c r="D620" s="572"/>
      <c r="E620" s="580"/>
      <c r="F620" s="582"/>
      <c r="G620" s="584"/>
      <c r="H620" s="443"/>
      <c r="L620" s="497"/>
      <c r="N620" s="443"/>
    </row>
    <row r="621" spans="1:14" s="433" customFormat="1" ht="18" customHeight="1" x14ac:dyDescent="0.2">
      <c r="A621" s="497"/>
      <c r="B621" s="581"/>
      <c r="C621" s="538"/>
      <c r="D621" s="572"/>
      <c r="E621" s="580"/>
      <c r="F621" s="582"/>
      <c r="G621" s="584"/>
      <c r="H621" s="443"/>
      <c r="L621" s="497"/>
      <c r="N621" s="443"/>
    </row>
    <row r="622" spans="1:14" s="433" customFormat="1" ht="18" customHeight="1" x14ac:dyDescent="0.2">
      <c r="A622" s="497"/>
      <c r="B622" s="924" t="s">
        <v>747</v>
      </c>
      <c r="C622" s="538"/>
      <c r="D622" s="471">
        <v>67164</v>
      </c>
      <c r="E622" s="572"/>
      <c r="F622" s="926" t="s">
        <v>748</v>
      </c>
      <c r="G622" s="573"/>
      <c r="H622" s="443"/>
      <c r="L622" s="497"/>
      <c r="N622" s="443"/>
    </row>
    <row r="623" spans="1:14" s="433" customFormat="1" ht="18" customHeight="1" x14ac:dyDescent="0.2">
      <c r="A623" s="497"/>
      <c r="B623" s="925"/>
      <c r="C623" s="538"/>
      <c r="D623" s="574">
        <v>56238</v>
      </c>
      <c r="E623" s="572"/>
      <c r="F623" s="926"/>
      <c r="G623" s="575"/>
      <c r="H623" s="443"/>
      <c r="L623" s="497"/>
      <c r="N623" s="443"/>
    </row>
    <row r="624" spans="1:14" s="433" customFormat="1" ht="18" customHeight="1" x14ac:dyDescent="0.2">
      <c r="A624" s="497"/>
      <c r="B624" s="478" t="s">
        <v>693</v>
      </c>
      <c r="C624" s="538"/>
      <c r="D624" s="542">
        <v>35400</v>
      </c>
      <c r="E624" s="576"/>
      <c r="F624" s="926"/>
      <c r="G624" s="575"/>
      <c r="H624" s="443"/>
      <c r="L624" s="497"/>
      <c r="N624" s="443"/>
    </row>
    <row r="625" spans="1:17" s="433" customFormat="1" ht="18" customHeight="1" x14ac:dyDescent="0.2">
      <c r="A625" s="497"/>
      <c r="B625" s="458"/>
      <c r="C625" s="538"/>
      <c r="D625" s="479"/>
      <c r="E625" s="542"/>
      <c r="F625" s="926"/>
      <c r="G625" s="575"/>
      <c r="H625" s="443"/>
      <c r="L625" s="497"/>
      <c r="N625" s="443"/>
    </row>
    <row r="626" spans="1:17" s="497" customFormat="1" ht="18" customHeight="1" x14ac:dyDescent="0.2">
      <c r="B626" s="447"/>
      <c r="C626" s="463"/>
      <c r="D626" s="479" t="s">
        <v>694</v>
      </c>
      <c r="E626" s="452"/>
      <c r="F626" s="926" t="s">
        <v>749</v>
      </c>
      <c r="G626" s="432"/>
      <c r="H626" s="428"/>
      <c r="I626" s="432"/>
      <c r="J626" s="432"/>
      <c r="K626" s="432"/>
    </row>
    <row r="627" spans="1:17" s="497" customFormat="1" ht="18" customHeight="1" x14ac:dyDescent="0.2">
      <c r="B627" s="447"/>
      <c r="C627" s="463"/>
      <c r="D627" s="451"/>
      <c r="E627" s="452"/>
      <c r="F627" s="927"/>
      <c r="G627" s="432"/>
      <c r="H627" s="428"/>
      <c r="I627" s="432"/>
      <c r="J627" s="432"/>
      <c r="K627" s="432"/>
    </row>
    <row r="628" spans="1:17" s="497" customFormat="1" ht="18" customHeight="1" x14ac:dyDescent="0.2">
      <c r="B628" s="447"/>
      <c r="C628" s="463"/>
      <c r="D628" s="451"/>
      <c r="E628" s="452"/>
      <c r="F628" s="927"/>
      <c r="G628" s="432"/>
      <c r="H628" s="428"/>
      <c r="I628" s="432"/>
      <c r="J628" s="432"/>
      <c r="K628" s="432"/>
    </row>
    <row r="629" spans="1:17" s="497" customFormat="1" ht="18" customHeight="1" x14ac:dyDescent="0.2">
      <c r="B629" s="447"/>
      <c r="C629" s="463"/>
      <c r="D629" s="451"/>
      <c r="E629" s="452"/>
      <c r="F629" s="678"/>
      <c r="G629" s="432"/>
      <c r="H629" s="428"/>
      <c r="I629" s="432"/>
      <c r="J629" s="432"/>
      <c r="K629" s="432"/>
    </row>
    <row r="630" spans="1:17" s="497" customFormat="1" ht="18" customHeight="1" x14ac:dyDescent="0.2">
      <c r="B630" s="447"/>
      <c r="C630" s="463"/>
      <c r="D630" s="451"/>
      <c r="E630" s="452"/>
      <c r="F630" s="577"/>
      <c r="G630" s="432"/>
      <c r="H630" s="428"/>
      <c r="I630" s="432"/>
      <c r="J630" s="432"/>
      <c r="K630" s="432"/>
    </row>
    <row r="631" spans="1:17" s="433" customFormat="1" ht="18" customHeight="1" x14ac:dyDescent="0.2">
      <c r="A631" s="497"/>
      <c r="B631" s="924" t="s">
        <v>750</v>
      </c>
      <c r="C631" s="538"/>
      <c r="D631" s="471">
        <v>10952</v>
      </c>
      <c r="E631" s="572"/>
      <c r="F631" s="926" t="s">
        <v>751</v>
      </c>
      <c r="K631" s="497"/>
      <c r="M631" s="443"/>
    </row>
    <row r="632" spans="1:17" s="433" customFormat="1" ht="18" customHeight="1" x14ac:dyDescent="0.2">
      <c r="A632" s="497"/>
      <c r="B632" s="925"/>
      <c r="C632" s="538"/>
      <c r="D632" s="574">
        <v>10582</v>
      </c>
      <c r="E632" s="572"/>
      <c r="F632" s="926"/>
      <c r="K632" s="497"/>
      <c r="M632" s="443"/>
    </row>
    <row r="633" spans="1:17" s="433" customFormat="1" ht="18" customHeight="1" x14ac:dyDescent="0.2">
      <c r="A633" s="497"/>
      <c r="B633" s="478" t="s">
        <v>693</v>
      </c>
      <c r="C633" s="538"/>
      <c r="D633" s="542">
        <v>3689</v>
      </c>
      <c r="E633" s="576"/>
      <c r="F633" s="926"/>
      <c r="K633" s="497"/>
      <c r="M633" s="443"/>
    </row>
    <row r="634" spans="1:17" s="433" customFormat="1" ht="18" customHeight="1" x14ac:dyDescent="0.2">
      <c r="A634" s="497"/>
      <c r="B634" s="458"/>
      <c r="C634" s="538"/>
      <c r="D634" s="479" t="s">
        <v>694</v>
      </c>
      <c r="E634" s="542"/>
      <c r="F634" s="926"/>
      <c r="K634" s="497"/>
      <c r="M634" s="443"/>
    </row>
    <row r="635" spans="1:17" s="433" customFormat="1" ht="18" customHeight="1" x14ac:dyDescent="0.2">
      <c r="A635" s="497"/>
      <c r="B635" s="461"/>
      <c r="C635" s="463"/>
      <c r="D635" s="451"/>
      <c r="E635" s="452"/>
      <c r="F635" s="483" t="s">
        <v>752</v>
      </c>
      <c r="K635" s="497"/>
      <c r="M635" s="443"/>
    </row>
    <row r="636" spans="1:17" s="433" customFormat="1" ht="18" customHeight="1" x14ac:dyDescent="0.2">
      <c r="B636" s="679"/>
      <c r="C636" s="468"/>
      <c r="D636" s="680"/>
      <c r="E636" s="555"/>
      <c r="F636" s="681"/>
      <c r="H636" s="567"/>
      <c r="I636" s="528"/>
      <c r="J636" s="528"/>
      <c r="K636" s="497"/>
      <c r="L636" s="528"/>
      <c r="M636" s="497"/>
    </row>
    <row r="637" spans="1:17" s="433" customFormat="1" ht="18" customHeight="1" x14ac:dyDescent="0.2">
      <c r="A637" s="497"/>
      <c r="B637" s="444" t="s">
        <v>796</v>
      </c>
      <c r="C637" s="441"/>
      <c r="D637" s="442"/>
      <c r="E637" s="443"/>
      <c r="F637" s="485"/>
      <c r="H637" s="567"/>
      <c r="I637" s="528"/>
      <c r="J637" s="528"/>
      <c r="K637" s="497"/>
      <c r="L637" s="528"/>
      <c r="M637" s="497"/>
    </row>
    <row r="638" spans="1:17" s="433" customFormat="1" ht="18" customHeight="1" x14ac:dyDescent="0.2">
      <c r="A638" s="497"/>
      <c r="B638" s="473"/>
      <c r="C638" s="441"/>
      <c r="D638" s="442"/>
      <c r="E638" s="443"/>
      <c r="F638" s="611"/>
      <c r="H638" s="567"/>
      <c r="I638" s="528"/>
      <c r="J638" s="528"/>
      <c r="K638" s="497"/>
      <c r="L638" s="528"/>
      <c r="M638" s="497"/>
    </row>
    <row r="639" spans="1:17" s="433" customFormat="1" ht="18" customHeight="1" x14ac:dyDescent="0.2">
      <c r="B639" s="887" t="s">
        <v>35</v>
      </c>
      <c r="C639" s="441"/>
      <c r="D639" s="445">
        <v>39606751</v>
      </c>
      <c r="E639" s="454"/>
      <c r="F639" s="450" t="s">
        <v>36</v>
      </c>
      <c r="G639" s="433" t="s">
        <v>0</v>
      </c>
      <c r="J639" s="923" t="s">
        <v>704</v>
      </c>
      <c r="K639" s="923"/>
      <c r="L639" s="923" t="s">
        <v>705</v>
      </c>
      <c r="M639" s="923"/>
      <c r="P639" s="682"/>
      <c r="Q639" s="682"/>
    </row>
    <row r="640" spans="1:17" s="433" customFormat="1" ht="18" customHeight="1" x14ac:dyDescent="0.2">
      <c r="B640" s="887"/>
      <c r="C640" s="441"/>
      <c r="D640" s="451" t="s">
        <v>9</v>
      </c>
      <c r="E640" s="451"/>
      <c r="F640" s="886" t="s">
        <v>38</v>
      </c>
      <c r="H640" s="922" t="s">
        <v>34</v>
      </c>
      <c r="I640" s="922"/>
      <c r="J640" s="917">
        <f>10877620</f>
        <v>10877620</v>
      </c>
      <c r="K640" s="917"/>
      <c r="L640" s="917">
        <v>11593164</v>
      </c>
      <c r="M640" s="917"/>
      <c r="P640" s="682"/>
      <c r="Q640" s="682"/>
    </row>
    <row r="641" spans="1:17" s="433" customFormat="1" ht="18" customHeight="1" x14ac:dyDescent="0.2">
      <c r="B641" s="457"/>
      <c r="C641" s="441"/>
      <c r="D641" s="448">
        <v>40589952</v>
      </c>
      <c r="E641" s="451"/>
      <c r="F641" s="886"/>
      <c r="H641" s="922" t="s">
        <v>37</v>
      </c>
      <c r="I641" s="922"/>
      <c r="J641" s="917">
        <v>300034</v>
      </c>
      <c r="K641" s="917"/>
      <c r="L641" s="917">
        <v>297985</v>
      </c>
      <c r="M641" s="917"/>
      <c r="O641" s="917"/>
      <c r="P641" s="917"/>
      <c r="Q641" s="682"/>
    </row>
    <row r="642" spans="1:17" s="433" customFormat="1" ht="18" customHeight="1" x14ac:dyDescent="0.2">
      <c r="B642" s="457"/>
      <c r="C642" s="441"/>
      <c r="D642" s="451"/>
      <c r="E642" s="451"/>
      <c r="F642" s="886"/>
      <c r="H642" s="922" t="s">
        <v>39</v>
      </c>
      <c r="I642" s="922"/>
      <c r="J642" s="917">
        <f>2478855+36537</f>
        <v>2515392</v>
      </c>
      <c r="K642" s="917"/>
      <c r="L642" s="917">
        <v>2626345</v>
      </c>
      <c r="M642" s="917"/>
      <c r="P642" s="682"/>
      <c r="Q642" s="682"/>
    </row>
    <row r="643" spans="1:17" s="433" customFormat="1" ht="18" customHeight="1" x14ac:dyDescent="0.2">
      <c r="B643" s="457"/>
      <c r="C643" s="441"/>
      <c r="D643" s="451"/>
      <c r="E643" s="451"/>
      <c r="F643" s="886"/>
      <c r="H643" s="922" t="s">
        <v>37</v>
      </c>
      <c r="I643" s="922"/>
      <c r="J643" s="917">
        <v>9988</v>
      </c>
      <c r="K643" s="917"/>
      <c r="L643" s="917">
        <v>9910</v>
      </c>
      <c r="M643" s="917"/>
      <c r="O643" s="917"/>
      <c r="P643" s="917"/>
      <c r="Q643" s="682"/>
    </row>
    <row r="644" spans="1:17" s="433" customFormat="1" ht="17.25" customHeight="1" x14ac:dyDescent="0.2">
      <c r="B644" s="447"/>
      <c r="C644" s="441"/>
      <c r="D644" s="443"/>
      <c r="E644" s="451"/>
      <c r="F644" s="886"/>
      <c r="H644" s="918" t="s">
        <v>40</v>
      </c>
      <c r="I644" s="918"/>
      <c r="J644" s="917">
        <v>23665142</v>
      </c>
      <c r="K644" s="917"/>
      <c r="L644" s="917">
        <v>23592851</v>
      </c>
      <c r="M644" s="917"/>
      <c r="P644" s="682"/>
      <c r="Q644" s="682"/>
    </row>
    <row r="645" spans="1:17" s="433" customFormat="1" ht="19.5" customHeight="1" x14ac:dyDescent="0.2">
      <c r="B645" s="447"/>
      <c r="C645" s="441"/>
      <c r="D645" s="451"/>
      <c r="E645" s="451"/>
      <c r="F645" s="502" t="s">
        <v>43</v>
      </c>
      <c r="H645" s="918" t="s">
        <v>41</v>
      </c>
      <c r="I645" s="918"/>
      <c r="J645" s="917">
        <f>1836166+22896</f>
        <v>1859062</v>
      </c>
      <c r="K645" s="917"/>
      <c r="L645" s="917">
        <v>2112106</v>
      </c>
      <c r="M645" s="917"/>
      <c r="P645" s="682"/>
      <c r="Q645" s="682"/>
    </row>
    <row r="646" spans="1:17" s="433" customFormat="1" ht="18" customHeight="1" x14ac:dyDescent="0.2">
      <c r="B646" s="447"/>
      <c r="C646" s="441"/>
      <c r="D646" s="451"/>
      <c r="E646" s="451"/>
      <c r="F646" s="886" t="s">
        <v>45</v>
      </c>
      <c r="H646" s="919" t="s">
        <v>42</v>
      </c>
      <c r="I646" s="919"/>
      <c r="J646" s="920">
        <v>379513</v>
      </c>
      <c r="K646" s="920"/>
      <c r="L646" s="920">
        <v>357591</v>
      </c>
      <c r="M646" s="920"/>
      <c r="P646" s="682"/>
      <c r="Q646" s="682"/>
    </row>
    <row r="647" spans="1:17" s="433" customFormat="1" ht="21.75" customHeight="1" x14ac:dyDescent="0.2">
      <c r="B647" s="447"/>
      <c r="C647" s="441"/>
      <c r="D647" s="451"/>
      <c r="E647" s="451"/>
      <c r="F647" s="886"/>
      <c r="H647" s="921" t="s">
        <v>44</v>
      </c>
      <c r="I647" s="921"/>
      <c r="J647" s="914">
        <f>SUM(J640:J646)</f>
        <v>39606751</v>
      </c>
      <c r="K647" s="914"/>
      <c r="L647" s="914">
        <f>SUM(L640:L646)</f>
        <v>40589952</v>
      </c>
      <c r="M647" s="914"/>
      <c r="P647" s="682"/>
      <c r="Q647" s="682"/>
    </row>
    <row r="648" spans="1:17" s="433" customFormat="1" ht="18" customHeight="1" x14ac:dyDescent="0.2">
      <c r="B648" s="447"/>
      <c r="C648" s="441"/>
      <c r="D648" s="451"/>
      <c r="E648" s="451"/>
      <c r="F648" s="502" t="s">
        <v>46</v>
      </c>
      <c r="H648" s="494"/>
    </row>
    <row r="649" spans="1:17" s="433" customFormat="1" ht="18" customHeight="1" x14ac:dyDescent="0.2">
      <c r="B649" s="447"/>
      <c r="C649" s="441"/>
      <c r="D649" s="451"/>
      <c r="E649" s="451"/>
      <c r="F649" s="886" t="s">
        <v>47</v>
      </c>
      <c r="H649" s="915" t="s">
        <v>797</v>
      </c>
      <c r="I649" s="915"/>
      <c r="J649" s="915"/>
      <c r="K649" s="915"/>
      <c r="L649" s="915"/>
      <c r="M649" s="915"/>
      <c r="N649" s="915"/>
      <c r="O649" s="915"/>
      <c r="P649" s="915"/>
    </row>
    <row r="650" spans="1:17" s="433" customFormat="1" ht="18" customHeight="1" x14ac:dyDescent="0.2">
      <c r="B650" s="447"/>
      <c r="C650" s="441"/>
      <c r="D650" s="451"/>
      <c r="E650" s="451"/>
      <c r="F650" s="886"/>
      <c r="H650" s="915"/>
      <c r="I650" s="915"/>
      <c r="J650" s="915"/>
      <c r="K650" s="915"/>
      <c r="L650" s="915"/>
      <c r="M650" s="915"/>
      <c r="N650" s="915"/>
      <c r="O650" s="915"/>
      <c r="P650" s="915"/>
    </row>
    <row r="651" spans="1:17" s="433" customFormat="1" ht="18" customHeight="1" x14ac:dyDescent="0.2">
      <c r="B651" s="447"/>
      <c r="C651" s="441"/>
      <c r="D651" s="451"/>
      <c r="E651" s="451"/>
      <c r="F651" s="449"/>
    </row>
    <row r="652" spans="1:17" s="433" customFormat="1" ht="18" customHeight="1" x14ac:dyDescent="0.2">
      <c r="B652" s="447"/>
      <c r="C652" s="441"/>
      <c r="D652" s="451"/>
      <c r="E652" s="451"/>
      <c r="F652" s="449"/>
    </row>
    <row r="653" spans="1:17" s="433" customFormat="1" ht="18" customHeight="1" x14ac:dyDescent="0.2">
      <c r="B653" s="447"/>
      <c r="C653" s="441"/>
      <c r="D653" s="451"/>
      <c r="E653" s="451"/>
      <c r="F653" s="449"/>
    </row>
    <row r="654" spans="1:17" s="433" customFormat="1" ht="18" customHeight="1" x14ac:dyDescent="0.2">
      <c r="B654" s="447"/>
      <c r="C654" s="441"/>
      <c r="D654" s="451"/>
      <c r="E654" s="451"/>
      <c r="F654" s="449"/>
    </row>
    <row r="655" spans="1:17" s="433" customFormat="1" ht="18" customHeight="1" x14ac:dyDescent="0.2">
      <c r="B655" s="550"/>
      <c r="C655" s="468"/>
      <c r="D655" s="570"/>
      <c r="E655" s="570"/>
      <c r="F655" s="683"/>
    </row>
    <row r="656" spans="1:17" s="433" customFormat="1" ht="18" customHeight="1" x14ac:dyDescent="0.2">
      <c r="A656" s="466"/>
      <c r="B656" s="891" t="s">
        <v>548</v>
      </c>
      <c r="C656" s="463"/>
      <c r="D656" s="445">
        <v>3909389</v>
      </c>
      <c r="E656" s="451"/>
      <c r="F656" s="890" t="s">
        <v>680</v>
      </c>
      <c r="G656" s="684"/>
      <c r="H656" s="685" t="s">
        <v>798</v>
      </c>
      <c r="K656" s="497"/>
      <c r="M656" s="497"/>
    </row>
    <row r="657" spans="1:14" s="433" customFormat="1" ht="18" customHeight="1" x14ac:dyDescent="0.2">
      <c r="A657" s="466"/>
      <c r="B657" s="916"/>
      <c r="C657" s="463"/>
      <c r="D657" s="465">
        <v>104677</v>
      </c>
      <c r="E657" s="451"/>
      <c r="F657" s="890"/>
      <c r="G657" s="684"/>
      <c r="H657" s="432" t="s">
        <v>799</v>
      </c>
      <c r="K657" s="497"/>
      <c r="M657" s="497"/>
    </row>
    <row r="658" spans="1:14" s="433" customFormat="1" ht="18" customHeight="1" x14ac:dyDescent="0.2">
      <c r="A658" s="466"/>
      <c r="B658" s="478" t="s">
        <v>735</v>
      </c>
      <c r="C658" s="463"/>
      <c r="D658" s="448">
        <v>136207</v>
      </c>
      <c r="E658" s="454"/>
      <c r="F658" s="890"/>
      <c r="G658" s="684"/>
      <c r="H658" s="432" t="s">
        <v>800</v>
      </c>
      <c r="K658" s="497"/>
      <c r="M658" s="497"/>
    </row>
    <row r="659" spans="1:14" s="433" customFormat="1" ht="18" customHeight="1" x14ac:dyDescent="0.2">
      <c r="A659" s="466"/>
      <c r="B659" s="458"/>
      <c r="C659" s="463"/>
      <c r="D659" s="479" t="s">
        <v>694</v>
      </c>
      <c r="E659" s="448"/>
      <c r="F659" s="686"/>
      <c r="G659" s="684"/>
      <c r="H659" s="685" t="s">
        <v>801</v>
      </c>
      <c r="K659" s="497"/>
      <c r="M659" s="497"/>
    </row>
    <row r="660" spans="1:14" s="433" customFormat="1" ht="18" customHeight="1" x14ac:dyDescent="0.2">
      <c r="A660" s="466"/>
      <c r="B660" s="447"/>
      <c r="C660" s="463"/>
      <c r="D660" s="448"/>
      <c r="E660" s="448"/>
      <c r="F660" s="686"/>
      <c r="G660" s="684"/>
      <c r="H660" s="432" t="s">
        <v>802</v>
      </c>
      <c r="K660" s="497"/>
      <c r="M660" s="497"/>
    </row>
    <row r="661" spans="1:14" s="433" customFormat="1" ht="18" customHeight="1" x14ac:dyDescent="0.2">
      <c r="A661" s="466"/>
      <c r="B661" s="447"/>
      <c r="C661" s="463"/>
      <c r="D661" s="448"/>
      <c r="E661" s="448"/>
      <c r="F661" s="449"/>
      <c r="G661" s="475"/>
      <c r="H661" s="432" t="s">
        <v>803</v>
      </c>
      <c r="K661" s="497"/>
      <c r="M661" s="497"/>
    </row>
    <row r="662" spans="1:14" s="433" customFormat="1" ht="18" customHeight="1" x14ac:dyDescent="0.2">
      <c r="A662" s="466"/>
      <c r="B662" s="447"/>
      <c r="C662" s="463"/>
      <c r="D662" s="448"/>
      <c r="E662" s="448"/>
      <c r="F662" s="449"/>
      <c r="G662" s="475"/>
      <c r="H662" s="685" t="s">
        <v>804</v>
      </c>
      <c r="K662" s="497"/>
      <c r="M662" s="497"/>
    </row>
    <row r="663" spans="1:14" s="433" customFormat="1" ht="18" customHeight="1" x14ac:dyDescent="0.2">
      <c r="A663" s="466"/>
      <c r="B663" s="447"/>
      <c r="C663" s="463"/>
      <c r="D663" s="448"/>
      <c r="E663" s="448"/>
      <c r="F663" s="449"/>
      <c r="G663" s="475"/>
      <c r="H663" s="432" t="s">
        <v>805</v>
      </c>
      <c r="I663" s="497"/>
      <c r="K663" s="497"/>
      <c r="M663" s="497"/>
    </row>
    <row r="664" spans="1:14" s="433" customFormat="1" ht="18" customHeight="1" x14ac:dyDescent="0.2">
      <c r="A664" s="466"/>
      <c r="B664" s="447"/>
      <c r="C664" s="463"/>
      <c r="D664" s="448"/>
      <c r="E664" s="448"/>
      <c r="F664" s="449"/>
      <c r="G664" s="475"/>
      <c r="H664" s="432" t="s">
        <v>806</v>
      </c>
      <c r="I664" s="497"/>
      <c r="K664" s="497"/>
      <c r="M664" s="497"/>
    </row>
    <row r="665" spans="1:14" s="433" customFormat="1" ht="18" customHeight="1" x14ac:dyDescent="0.2">
      <c r="A665" s="466"/>
      <c r="B665" s="447"/>
      <c r="C665" s="463"/>
      <c r="D665" s="448"/>
      <c r="E665" s="448"/>
      <c r="F665" s="449"/>
      <c r="G665" s="475"/>
    </row>
    <row r="666" spans="1:14" s="433" customFormat="1" ht="18" customHeight="1" x14ac:dyDescent="0.2">
      <c r="A666" s="466"/>
      <c r="B666" s="447"/>
      <c r="C666" s="463"/>
      <c r="D666" s="448"/>
      <c r="E666" s="448"/>
      <c r="F666" s="686"/>
      <c r="G666" s="684"/>
    </row>
    <row r="667" spans="1:14" s="433" customFormat="1" ht="18" customHeight="1" x14ac:dyDescent="0.2">
      <c r="A667" s="466"/>
      <c r="B667" s="444"/>
      <c r="C667" s="441"/>
      <c r="D667" s="442"/>
      <c r="E667" s="443"/>
      <c r="F667" s="449"/>
      <c r="G667" s="475"/>
      <c r="J667" s="497"/>
      <c r="L667" s="497"/>
      <c r="N667" s="497"/>
    </row>
    <row r="668" spans="1:14" s="433" customFormat="1" ht="18" customHeight="1" x14ac:dyDescent="0.2">
      <c r="A668" s="466"/>
      <c r="B668" s="444"/>
      <c r="C668" s="441"/>
      <c r="D668" s="442"/>
      <c r="E668" s="443"/>
      <c r="F668" s="449"/>
      <c r="G668" s="475"/>
      <c r="I668" s="687"/>
      <c r="L668" s="497"/>
      <c r="N668" s="497"/>
    </row>
    <row r="669" spans="1:14" s="433" customFormat="1" ht="18" customHeight="1" x14ac:dyDescent="0.2">
      <c r="A669" s="466"/>
      <c r="B669" s="444"/>
      <c r="C669" s="441"/>
      <c r="D669" s="442"/>
      <c r="E669" s="443"/>
      <c r="F669" s="449"/>
      <c r="G669" s="475"/>
      <c r="I669" s="687"/>
      <c r="L669" s="497"/>
      <c r="N669" s="497"/>
    </row>
    <row r="670" spans="1:14" s="433" customFormat="1" ht="18" customHeight="1" x14ac:dyDescent="0.2">
      <c r="A670" s="466"/>
      <c r="B670" s="444"/>
      <c r="C670" s="441"/>
      <c r="D670" s="442"/>
      <c r="E670" s="443"/>
      <c r="F670" s="449"/>
      <c r="G670" s="475"/>
      <c r="I670" s="687"/>
      <c r="L670" s="497"/>
      <c r="N670" s="497"/>
    </row>
    <row r="671" spans="1:14" s="497" customFormat="1" ht="18" customHeight="1" x14ac:dyDescent="0.2">
      <c r="A671" s="531"/>
      <c r="B671" s="478" t="s">
        <v>66</v>
      </c>
      <c r="C671" s="463"/>
      <c r="D671" s="445">
        <v>3072198</v>
      </c>
      <c r="E671" s="451"/>
      <c r="F671" s="688" t="s">
        <v>67</v>
      </c>
      <c r="G671" s="459"/>
      <c r="H671" s="433" t="s">
        <v>0</v>
      </c>
      <c r="I671" s="687"/>
    </row>
    <row r="672" spans="1:14" s="497" customFormat="1" ht="18" customHeight="1" x14ac:dyDescent="0.2">
      <c r="A672" s="531"/>
      <c r="B672" s="478" t="s">
        <v>68</v>
      </c>
      <c r="C672" s="463"/>
      <c r="D672" s="451" t="s">
        <v>9</v>
      </c>
      <c r="E672" s="451"/>
      <c r="F672" s="483" t="s">
        <v>807</v>
      </c>
      <c r="G672" s="689"/>
      <c r="H672" s="433"/>
      <c r="I672" s="432"/>
    </row>
    <row r="673" spans="1:13" s="497" customFormat="1" ht="18" customHeight="1" x14ac:dyDescent="0.2">
      <c r="A673" s="531"/>
      <c r="B673" s="690"/>
      <c r="C673" s="463"/>
      <c r="D673" s="448">
        <v>2946842</v>
      </c>
      <c r="E673" s="454"/>
      <c r="F673" s="455"/>
      <c r="G673" s="691"/>
      <c r="H673" s="433"/>
      <c r="I673" s="432"/>
      <c r="K673" s="692"/>
      <c r="L673" s="692"/>
    </row>
    <row r="674" spans="1:13" s="497" customFormat="1" ht="18" customHeight="1" x14ac:dyDescent="0.2">
      <c r="A674" s="531"/>
      <c r="B674" s="458"/>
      <c r="C674" s="463"/>
      <c r="D674" s="448"/>
      <c r="E674" s="448"/>
      <c r="F674" s="455"/>
      <c r="G674" s="691"/>
      <c r="H674" s="433"/>
      <c r="K674" s="692"/>
      <c r="L674" s="692"/>
    </row>
    <row r="675" spans="1:13" s="433" customFormat="1" ht="18" customHeight="1" x14ac:dyDescent="0.2">
      <c r="A675" s="466"/>
      <c r="B675" s="461"/>
      <c r="C675" s="463"/>
      <c r="D675" s="451"/>
      <c r="E675" s="452"/>
      <c r="F675" s="483"/>
      <c r="G675" s="689"/>
      <c r="K675" s="693"/>
      <c r="L675" s="693"/>
      <c r="M675" s="693"/>
    </row>
    <row r="676" spans="1:13" s="497" customFormat="1" ht="18" customHeight="1" x14ac:dyDescent="0.2">
      <c r="A676" s="531"/>
      <c r="B676" s="447"/>
      <c r="C676" s="463"/>
      <c r="D676" s="479"/>
      <c r="E676" s="479"/>
      <c r="F676" s="476"/>
      <c r="G676" s="472"/>
      <c r="H676" s="433"/>
      <c r="I676" s="433"/>
      <c r="L676" s="433"/>
    </row>
    <row r="677" spans="1:13" s="497" customFormat="1" ht="18" customHeight="1" x14ac:dyDescent="0.2">
      <c r="A677" s="531"/>
      <c r="B677" s="447"/>
      <c r="C677" s="463"/>
      <c r="D677" s="479"/>
      <c r="E677" s="479"/>
      <c r="F677" s="476"/>
      <c r="G677" s="433"/>
      <c r="H677" s="433"/>
      <c r="K677" s="433"/>
    </row>
    <row r="678" spans="1:13" s="497" customFormat="1" ht="18" customHeight="1" x14ac:dyDescent="0.2">
      <c r="A678" s="531"/>
      <c r="B678" s="447" t="s">
        <v>531</v>
      </c>
      <c r="C678" s="441"/>
      <c r="D678" s="560">
        <v>63034</v>
      </c>
      <c r="E678" s="443"/>
      <c r="F678" s="911" t="s">
        <v>808</v>
      </c>
      <c r="G678" s="506"/>
      <c r="H678" s="433"/>
      <c r="L678" s="433"/>
    </row>
    <row r="679" spans="1:13" s="497" customFormat="1" ht="18" customHeight="1" x14ac:dyDescent="0.2">
      <c r="A679" s="531"/>
      <c r="B679" s="447" t="s">
        <v>72</v>
      </c>
      <c r="C679" s="441"/>
      <c r="D679" s="451" t="s">
        <v>9</v>
      </c>
      <c r="E679" s="443"/>
      <c r="F679" s="911"/>
      <c r="G679" s="506"/>
      <c r="H679" s="433"/>
      <c r="L679" s="433"/>
    </row>
    <row r="680" spans="1:13" s="497" customFormat="1" ht="18" customHeight="1" x14ac:dyDescent="0.2">
      <c r="A680" s="531"/>
      <c r="B680" s="447"/>
      <c r="C680" s="441"/>
      <c r="D680" s="479">
        <v>63034</v>
      </c>
      <c r="E680" s="443"/>
      <c r="F680" s="911"/>
      <c r="G680" s="694"/>
      <c r="H680" s="433"/>
      <c r="L680" s="433"/>
    </row>
    <row r="681" spans="1:13" s="497" customFormat="1" ht="18" customHeight="1" x14ac:dyDescent="0.2">
      <c r="A681" s="531"/>
      <c r="B681" s="447"/>
      <c r="C681" s="441"/>
      <c r="D681" s="479"/>
      <c r="E681" s="443"/>
      <c r="F681" s="911"/>
      <c r="G681" s="694"/>
      <c r="H681" s="433"/>
      <c r="L681" s="433"/>
    </row>
    <row r="682" spans="1:13" s="433" customFormat="1" ht="18" customHeight="1" x14ac:dyDescent="0.2">
      <c r="A682" s="466"/>
      <c r="B682" s="447"/>
      <c r="C682" s="441"/>
      <c r="D682" s="448"/>
      <c r="E682" s="448"/>
      <c r="F682" s="453"/>
      <c r="K682" s="497"/>
    </row>
    <row r="683" spans="1:13" s="433" customFormat="1" ht="18" customHeight="1" x14ac:dyDescent="0.2">
      <c r="A683" s="466"/>
      <c r="B683" s="447"/>
      <c r="C683" s="441"/>
      <c r="D683" s="448"/>
      <c r="E683" s="448"/>
      <c r="F683" s="453"/>
      <c r="K683" s="497"/>
    </row>
    <row r="684" spans="1:13" s="497" customFormat="1" ht="18" customHeight="1" x14ac:dyDescent="0.2">
      <c r="A684" s="531"/>
      <c r="B684" s="457" t="s">
        <v>73</v>
      </c>
      <c r="C684" s="463"/>
      <c r="D684" s="560">
        <v>2948</v>
      </c>
      <c r="E684" s="452"/>
      <c r="F684" s="886" t="s">
        <v>74</v>
      </c>
      <c r="G684" s="506"/>
      <c r="H684" s="433"/>
      <c r="L684" s="433"/>
    </row>
    <row r="685" spans="1:13" s="497" customFormat="1" ht="18" customHeight="1" x14ac:dyDescent="0.2">
      <c r="A685" s="531"/>
      <c r="B685" s="447" t="s">
        <v>75</v>
      </c>
      <c r="C685" s="463"/>
      <c r="D685" s="446" t="s">
        <v>9</v>
      </c>
      <c r="E685" s="452"/>
      <c r="F685" s="886"/>
      <c r="G685" s="506"/>
      <c r="H685" s="433"/>
      <c r="L685" s="433"/>
    </row>
    <row r="686" spans="1:13" s="497" customFormat="1" ht="18" customHeight="1" x14ac:dyDescent="0.2">
      <c r="A686" s="531"/>
      <c r="B686" s="447"/>
      <c r="C686" s="463"/>
      <c r="D686" s="448">
        <v>2948</v>
      </c>
      <c r="E686" s="452"/>
      <c r="F686" s="886"/>
      <c r="G686" s="506"/>
      <c r="H686" s="433"/>
      <c r="L686" s="433"/>
    </row>
    <row r="687" spans="1:13" s="497" customFormat="1" ht="18" customHeight="1" x14ac:dyDescent="0.2">
      <c r="A687" s="531"/>
      <c r="B687" s="447"/>
      <c r="C687" s="463"/>
      <c r="D687" s="448"/>
      <c r="E687" s="452"/>
      <c r="F687" s="449"/>
      <c r="G687" s="506"/>
      <c r="H687" s="433"/>
      <c r="L687" s="433"/>
    </row>
    <row r="688" spans="1:13" s="497" customFormat="1" ht="18" customHeight="1" x14ac:dyDescent="0.2">
      <c r="A688" s="531"/>
      <c r="B688" s="447"/>
      <c r="C688" s="463"/>
      <c r="D688" s="448"/>
      <c r="E688" s="452"/>
      <c r="F688" s="449"/>
      <c r="G688" s="506"/>
      <c r="H688" s="433"/>
      <c r="L688" s="433"/>
    </row>
    <row r="689" spans="1:13" s="497" customFormat="1" ht="18" customHeight="1" x14ac:dyDescent="0.2">
      <c r="A689" s="531"/>
      <c r="B689" s="447"/>
      <c r="C689" s="463"/>
      <c r="D689" s="448"/>
      <c r="E689" s="452"/>
      <c r="F689" s="449"/>
      <c r="G689" s="506"/>
      <c r="H689" s="433"/>
      <c r="L689" s="433"/>
    </row>
    <row r="690" spans="1:13" s="497" customFormat="1" ht="18" customHeight="1" x14ac:dyDescent="0.2">
      <c r="A690" s="531"/>
      <c r="B690" s="912" t="s">
        <v>76</v>
      </c>
      <c r="C690" s="463"/>
      <c r="D690" s="560">
        <v>496131</v>
      </c>
      <c r="E690" s="452"/>
      <c r="F690" s="886" t="s">
        <v>809</v>
      </c>
      <c r="G690" s="506"/>
      <c r="H690" s="433"/>
      <c r="L690" s="433"/>
    </row>
    <row r="691" spans="1:13" s="497" customFormat="1" ht="18" customHeight="1" x14ac:dyDescent="0.2">
      <c r="A691" s="531"/>
      <c r="B691" s="912"/>
      <c r="C691" s="463"/>
      <c r="D691" s="446" t="s">
        <v>9</v>
      </c>
      <c r="E691" s="452"/>
      <c r="F691" s="886"/>
      <c r="G691" s="506"/>
      <c r="H691" s="433"/>
      <c r="L691" s="433"/>
    </row>
    <row r="692" spans="1:13" s="497" customFormat="1" ht="18" customHeight="1" x14ac:dyDescent="0.2">
      <c r="A692" s="531"/>
      <c r="B692" s="447"/>
      <c r="C692" s="463"/>
      <c r="D692" s="448">
        <v>496287</v>
      </c>
      <c r="E692" s="452"/>
      <c r="F692" s="886"/>
      <c r="G692" s="506"/>
      <c r="H692" s="433"/>
      <c r="L692" s="433"/>
    </row>
    <row r="693" spans="1:13" s="497" customFormat="1" ht="18" customHeight="1" x14ac:dyDescent="0.2">
      <c r="A693" s="531"/>
      <c r="B693" s="447"/>
      <c r="C693" s="463"/>
      <c r="D693" s="448"/>
      <c r="E693" s="452"/>
      <c r="F693" s="886"/>
      <c r="G693" s="506"/>
      <c r="H693" s="433"/>
      <c r="L693" s="433"/>
    </row>
    <row r="694" spans="1:13" s="497" customFormat="1" ht="18" customHeight="1" x14ac:dyDescent="0.2">
      <c r="A694" s="531"/>
      <c r="B694" s="447"/>
      <c r="C694" s="463"/>
      <c r="D694" s="448"/>
      <c r="E694" s="531"/>
      <c r="F694" s="449"/>
      <c r="G694" s="506"/>
      <c r="H694" s="433"/>
      <c r="L694" s="433"/>
    </row>
    <row r="695" spans="1:13" s="497" customFormat="1" ht="18" customHeight="1" x14ac:dyDescent="0.2">
      <c r="A695" s="531"/>
      <c r="B695" s="447"/>
      <c r="C695" s="463"/>
      <c r="D695" s="451"/>
      <c r="E695" s="452"/>
      <c r="F695" s="449"/>
      <c r="G695" s="506"/>
      <c r="H695" s="433"/>
      <c r="L695" s="433"/>
    </row>
    <row r="696" spans="1:13" s="497" customFormat="1" ht="18" customHeight="1" x14ac:dyDescent="0.2">
      <c r="B696" s="447"/>
      <c r="C696" s="463"/>
      <c r="D696" s="451"/>
      <c r="E696" s="452"/>
      <c r="F696" s="449"/>
      <c r="G696" s="432" t="s">
        <v>0</v>
      </c>
      <c r="H696" s="432"/>
      <c r="I696" s="432"/>
      <c r="J696" s="432"/>
      <c r="K696" s="432"/>
    </row>
    <row r="697" spans="1:13" s="497" customFormat="1" ht="18" customHeight="1" x14ac:dyDescent="0.2">
      <c r="B697" s="447"/>
      <c r="C697" s="463"/>
      <c r="D697" s="451"/>
      <c r="E697" s="452"/>
      <c r="F697" s="449"/>
      <c r="G697" s="432"/>
      <c r="H697" s="432"/>
      <c r="I697" s="432"/>
      <c r="J697" s="432"/>
      <c r="K697" s="432"/>
    </row>
    <row r="698" spans="1:13" s="497" customFormat="1" ht="17.25" customHeight="1" x14ac:dyDescent="0.2">
      <c r="B698" s="566" t="s">
        <v>253</v>
      </c>
      <c r="C698" s="463"/>
      <c r="D698" s="445">
        <v>12383</v>
      </c>
      <c r="E698" s="451"/>
      <c r="F698" s="889" t="s">
        <v>254</v>
      </c>
      <c r="G698" s="433"/>
      <c r="M698" s="433"/>
    </row>
    <row r="699" spans="1:13" s="497" customFormat="1" ht="17.25" customHeight="1" x14ac:dyDescent="0.2">
      <c r="B699" s="447" t="s">
        <v>255</v>
      </c>
      <c r="C699" s="463"/>
      <c r="D699" s="446" t="s">
        <v>9</v>
      </c>
      <c r="E699" s="451"/>
      <c r="F699" s="889"/>
      <c r="G699" s="433"/>
      <c r="M699" s="433"/>
    </row>
    <row r="700" spans="1:13" s="497" customFormat="1" ht="18" customHeight="1" x14ac:dyDescent="0.2">
      <c r="B700" s="458"/>
      <c r="C700" s="463"/>
      <c r="D700" s="448">
        <v>12383</v>
      </c>
      <c r="E700" s="454"/>
      <c r="F700" s="889"/>
      <c r="G700" s="433"/>
      <c r="M700" s="433"/>
    </row>
    <row r="701" spans="1:13" s="497" customFormat="1" ht="18" customHeight="1" x14ac:dyDescent="0.2">
      <c r="B701" s="484" t="s">
        <v>0</v>
      </c>
      <c r="C701" s="463"/>
      <c r="D701" s="451"/>
      <c r="E701" s="452"/>
      <c r="F701" s="455"/>
      <c r="G701" s="433"/>
      <c r="M701" s="433"/>
    </row>
    <row r="702" spans="1:13" s="497" customFormat="1" ht="18" customHeight="1" x14ac:dyDescent="0.2">
      <c r="B702" s="484"/>
      <c r="C702" s="463"/>
      <c r="D702" s="451"/>
      <c r="E702" s="452"/>
      <c r="F702" s="455"/>
      <c r="G702" s="433"/>
    </row>
    <row r="703" spans="1:13" s="497" customFormat="1" ht="18" customHeight="1" x14ac:dyDescent="0.2">
      <c r="B703" s="484"/>
      <c r="C703" s="463"/>
      <c r="D703" s="451"/>
      <c r="E703" s="452"/>
      <c r="F703" s="455"/>
      <c r="G703" s="433"/>
      <c r="K703" s="433"/>
    </row>
    <row r="704" spans="1:13" s="497" customFormat="1" ht="18" customHeight="1" x14ac:dyDescent="0.2">
      <c r="B704" s="447" t="s">
        <v>0</v>
      </c>
      <c r="C704" s="463"/>
      <c r="D704" s="505"/>
      <c r="E704" s="452"/>
      <c r="F704" s="455"/>
      <c r="G704" s="433"/>
      <c r="K704" s="433"/>
    </row>
    <row r="705" spans="2:11" s="497" customFormat="1" ht="18" customHeight="1" x14ac:dyDescent="0.2">
      <c r="B705" s="440"/>
      <c r="C705" s="441"/>
      <c r="D705" s="492"/>
      <c r="E705" s="443"/>
      <c r="F705" s="440"/>
      <c r="G705" s="433"/>
      <c r="K705" s="433"/>
    </row>
    <row r="706" spans="2:11" s="497" customFormat="1" ht="18" customHeight="1" x14ac:dyDescent="0.2">
      <c r="B706" s="447" t="s">
        <v>256</v>
      </c>
      <c r="C706" s="441"/>
      <c r="D706" s="445">
        <v>1200047</v>
      </c>
      <c r="E706" s="451"/>
      <c r="F706" s="911" t="s">
        <v>810</v>
      </c>
      <c r="G706" s="433"/>
      <c r="K706" s="433"/>
    </row>
    <row r="707" spans="2:11" s="497" customFormat="1" ht="18" customHeight="1" x14ac:dyDescent="0.2">
      <c r="B707" s="447" t="s">
        <v>0</v>
      </c>
      <c r="C707" s="441"/>
      <c r="D707" s="695" t="s">
        <v>9</v>
      </c>
      <c r="E707" s="451"/>
      <c r="F707" s="911"/>
      <c r="G707" s="433"/>
      <c r="K707" s="433"/>
    </row>
    <row r="708" spans="2:11" s="497" customFormat="1" ht="18" customHeight="1" x14ac:dyDescent="0.2">
      <c r="B708" s="440"/>
      <c r="C708" s="441"/>
      <c r="D708" s="448">
        <v>590888</v>
      </c>
      <c r="E708" s="454"/>
      <c r="F708" s="911"/>
      <c r="G708" s="433"/>
      <c r="K708" s="433"/>
    </row>
    <row r="709" spans="2:11" s="497" customFormat="1" ht="18" customHeight="1" x14ac:dyDescent="0.2">
      <c r="B709" s="440"/>
      <c r="C709" s="441"/>
      <c r="D709" s="451"/>
      <c r="E709" s="443"/>
      <c r="F709" s="911"/>
      <c r="G709" s="433" t="s">
        <v>0</v>
      </c>
      <c r="K709" s="433"/>
    </row>
    <row r="710" spans="2:11" s="497" customFormat="1" ht="18" customHeight="1" x14ac:dyDescent="0.2">
      <c r="B710" s="440"/>
      <c r="C710" s="441"/>
      <c r="D710" s="492"/>
      <c r="E710" s="443"/>
      <c r="F710" s="911"/>
      <c r="G710" s="433" t="s">
        <v>0</v>
      </c>
    </row>
    <row r="711" spans="2:11" s="497" customFormat="1" ht="18" customHeight="1" x14ac:dyDescent="0.2">
      <c r="B711" s="440"/>
      <c r="C711" s="441"/>
      <c r="D711" s="492"/>
      <c r="E711" s="443"/>
      <c r="F711" s="911"/>
      <c r="G711" s="433" t="s">
        <v>0</v>
      </c>
    </row>
    <row r="712" spans="2:11" s="497" customFormat="1" ht="18" customHeight="1" x14ac:dyDescent="0.2">
      <c r="B712" s="440"/>
      <c r="C712" s="441"/>
      <c r="D712" s="492"/>
      <c r="E712" s="443"/>
      <c r="F712" s="911"/>
      <c r="G712" s="433"/>
    </row>
    <row r="713" spans="2:11" s="497" customFormat="1" ht="18" customHeight="1" x14ac:dyDescent="0.2">
      <c r="B713" s="440"/>
      <c r="C713" s="441"/>
      <c r="D713" s="492"/>
      <c r="E713" s="443"/>
      <c r="F713" s="913"/>
      <c r="G713" s="433"/>
    </row>
    <row r="714" spans="2:11" s="497" customFormat="1" ht="18" customHeight="1" x14ac:dyDescent="0.2">
      <c r="B714" s="696"/>
      <c r="C714" s="441"/>
      <c r="D714" s="442"/>
      <c r="E714" s="443"/>
      <c r="F714" s="440"/>
      <c r="G714" s="433"/>
    </row>
    <row r="715" spans="2:11" s="497" customFormat="1" ht="18" customHeight="1" x14ac:dyDescent="0.2">
      <c r="B715" s="697"/>
      <c r="C715" s="508"/>
      <c r="D715" s="570"/>
      <c r="E715" s="698"/>
      <c r="F715" s="699"/>
      <c r="G715" s="433"/>
      <c r="K715" s="433"/>
    </row>
    <row r="716" spans="2:11" s="497" customFormat="1" ht="18" customHeight="1" x14ac:dyDescent="0.2">
      <c r="B716" s="447" t="s">
        <v>258</v>
      </c>
      <c r="C716" s="463"/>
      <c r="D716" s="445">
        <v>811133</v>
      </c>
      <c r="E716" s="451"/>
      <c r="F716" s="890" t="s">
        <v>259</v>
      </c>
      <c r="G716" s="433" t="s">
        <v>0</v>
      </c>
      <c r="H716" s="432" t="s">
        <v>260</v>
      </c>
      <c r="J716" s="510" t="s">
        <v>708</v>
      </c>
      <c r="K716" s="510" t="s">
        <v>577</v>
      </c>
    </row>
    <row r="717" spans="2:11" s="497" customFormat="1" ht="18" customHeight="1" x14ac:dyDescent="0.2">
      <c r="B717" s="478" t="s">
        <v>261</v>
      </c>
      <c r="C717" s="463"/>
      <c r="D717" s="446" t="s">
        <v>9</v>
      </c>
      <c r="E717" s="451"/>
      <c r="F717" s="890"/>
      <c r="G717" s="433"/>
      <c r="H717" s="906" t="s">
        <v>262</v>
      </c>
      <c r="I717" s="906"/>
      <c r="J717" s="522">
        <v>180457</v>
      </c>
      <c r="K717" s="522">
        <v>92211</v>
      </c>
    </row>
    <row r="718" spans="2:11" s="497" customFormat="1" ht="18" customHeight="1" x14ac:dyDescent="0.2">
      <c r="B718" s="447"/>
      <c r="C718" s="463"/>
      <c r="D718" s="448">
        <v>834026</v>
      </c>
      <c r="E718" s="454"/>
      <c r="F718" s="561" t="s">
        <v>263</v>
      </c>
      <c r="G718" s="433"/>
      <c r="H718" s="906" t="s">
        <v>264</v>
      </c>
      <c r="I718" s="906"/>
      <c r="J718" s="522">
        <v>3425</v>
      </c>
      <c r="K718" s="522">
        <v>84536</v>
      </c>
    </row>
    <row r="719" spans="2:11" s="497" customFormat="1" ht="18" customHeight="1" x14ac:dyDescent="0.2">
      <c r="B719" s="457"/>
      <c r="C719" s="463"/>
      <c r="D719" s="451"/>
      <c r="E719" s="452"/>
      <c r="F719" s="455" t="s">
        <v>265</v>
      </c>
      <c r="G719" s="433"/>
      <c r="H719" s="906" t="s">
        <v>266</v>
      </c>
      <c r="I719" s="906"/>
      <c r="J719" s="522">
        <v>476563</v>
      </c>
      <c r="K719" s="522">
        <v>506624</v>
      </c>
    </row>
    <row r="720" spans="2:11" s="497" customFormat="1" ht="18" customHeight="1" x14ac:dyDescent="0.2">
      <c r="B720" s="447"/>
      <c r="C720" s="463"/>
      <c r="D720" s="451"/>
      <c r="E720" s="452"/>
      <c r="F720" s="455" t="s">
        <v>267</v>
      </c>
      <c r="G720" s="433"/>
      <c r="H720" s="432" t="s">
        <v>268</v>
      </c>
      <c r="J720" s="522"/>
      <c r="K720" s="522"/>
    </row>
    <row r="721" spans="2:13" s="497" customFormat="1" ht="18" customHeight="1" x14ac:dyDescent="0.2">
      <c r="B721" s="457"/>
      <c r="C721" s="463"/>
      <c r="D721" s="451"/>
      <c r="E721" s="452"/>
      <c r="F721" s="483"/>
      <c r="G721" s="433" t="s">
        <v>0</v>
      </c>
      <c r="H721" s="906" t="s">
        <v>262</v>
      </c>
      <c r="I721" s="906"/>
      <c r="J721" s="522">
        <v>53845</v>
      </c>
      <c r="K721" s="522">
        <v>53845</v>
      </c>
    </row>
    <row r="722" spans="2:13" s="497" customFormat="1" ht="18" customHeight="1" x14ac:dyDescent="0.2">
      <c r="B722" s="457"/>
      <c r="C722" s="463"/>
      <c r="D722" s="451"/>
      <c r="E722" s="531"/>
      <c r="F722" s="483"/>
      <c r="G722" s="433" t="s">
        <v>0</v>
      </c>
      <c r="H722" s="906" t="s">
        <v>264</v>
      </c>
      <c r="I722" s="906"/>
      <c r="J722" s="522">
        <v>0</v>
      </c>
      <c r="K722" s="522">
        <v>0</v>
      </c>
    </row>
    <row r="723" spans="2:13" s="497" customFormat="1" ht="18" customHeight="1" x14ac:dyDescent="0.2">
      <c r="B723" s="447"/>
      <c r="C723" s="463"/>
      <c r="D723" s="451"/>
      <c r="E723" s="452"/>
      <c r="F723" s="455"/>
      <c r="G723" s="433" t="s">
        <v>0</v>
      </c>
      <c r="H723" s="906" t="s">
        <v>266</v>
      </c>
      <c r="I723" s="906"/>
      <c r="J723" s="522">
        <v>96843</v>
      </c>
      <c r="K723" s="522">
        <v>96810</v>
      </c>
    </row>
    <row r="724" spans="2:13" s="497" customFormat="1" ht="18" customHeight="1" x14ac:dyDescent="0.2">
      <c r="B724" s="447"/>
      <c r="C724" s="463"/>
      <c r="D724" s="451"/>
      <c r="E724" s="452"/>
      <c r="F724" s="483"/>
      <c r="G724" s="433" t="s">
        <v>0</v>
      </c>
      <c r="H724" s="511" t="s">
        <v>44</v>
      </c>
      <c r="J724" s="522">
        <f>SUM(J717:J723)</f>
        <v>811133</v>
      </c>
      <c r="K724" s="522">
        <f>SUM(K717:K723)</f>
        <v>834026</v>
      </c>
    </row>
    <row r="725" spans="2:13" s="497" customFormat="1" ht="18" customHeight="1" x14ac:dyDescent="0.2">
      <c r="B725" s="484"/>
      <c r="C725" s="463"/>
      <c r="D725" s="505"/>
      <c r="E725" s="452"/>
      <c r="F725" s="688"/>
      <c r="G725" s="433" t="s">
        <v>0</v>
      </c>
    </row>
    <row r="726" spans="2:13" s="497" customFormat="1" ht="18" customHeight="1" x14ac:dyDescent="0.2">
      <c r="B726" s="484"/>
      <c r="C726" s="463"/>
      <c r="D726" s="505"/>
      <c r="E726" s="452"/>
      <c r="F726" s="688"/>
      <c r="G726" s="433" t="s">
        <v>0</v>
      </c>
    </row>
    <row r="727" spans="2:13" s="497" customFormat="1" ht="18" customHeight="1" x14ac:dyDescent="0.2">
      <c r="B727" s="484"/>
      <c r="C727" s="463"/>
      <c r="D727" s="505"/>
      <c r="E727" s="452"/>
      <c r="F727" s="688"/>
      <c r="G727" s="433"/>
    </row>
    <row r="728" spans="2:13" s="497" customFormat="1" ht="18" customHeight="1" x14ac:dyDescent="0.2">
      <c r="B728" s="484"/>
      <c r="C728" s="463"/>
      <c r="D728" s="505"/>
      <c r="E728" s="452"/>
      <c r="F728" s="688"/>
      <c r="G728" s="433"/>
    </row>
    <row r="729" spans="2:13" s="497" customFormat="1" ht="18" customHeight="1" x14ac:dyDescent="0.2">
      <c r="B729" s="447" t="s">
        <v>269</v>
      </c>
      <c r="C729" s="463"/>
      <c r="D729" s="445">
        <v>901084</v>
      </c>
      <c r="E729" s="451"/>
      <c r="F729" s="890" t="s">
        <v>270</v>
      </c>
      <c r="G729" s="433" t="s">
        <v>0</v>
      </c>
      <c r="H729" s="700"/>
      <c r="I729" s="567"/>
      <c r="J729" s="701" t="s">
        <v>54</v>
      </c>
      <c r="K729" s="702"/>
      <c r="L729" s="703" t="s">
        <v>64</v>
      </c>
      <c r="M729" s="704"/>
    </row>
    <row r="730" spans="2:13" s="497" customFormat="1" ht="18" customHeight="1" x14ac:dyDescent="0.2">
      <c r="B730" s="478" t="s">
        <v>271</v>
      </c>
      <c r="C730" s="463"/>
      <c r="D730" s="446" t="s">
        <v>9</v>
      </c>
      <c r="E730" s="451"/>
      <c r="F730" s="890"/>
      <c r="G730" s="433" t="s">
        <v>0</v>
      </c>
      <c r="H730" s="907" t="s">
        <v>586</v>
      </c>
      <c r="I730" s="908"/>
      <c r="J730" s="705" t="s">
        <v>811</v>
      </c>
      <c r="K730" s="706"/>
      <c r="L730" s="707"/>
      <c r="M730" s="599"/>
    </row>
    <row r="731" spans="2:13" s="497" customFormat="1" ht="18" customHeight="1" x14ac:dyDescent="0.2">
      <c r="B731" s="447"/>
      <c r="C731" s="463"/>
      <c r="D731" s="448">
        <v>829645</v>
      </c>
      <c r="E731" s="454"/>
      <c r="F731" s="686" t="s">
        <v>812</v>
      </c>
      <c r="G731" s="433" t="s">
        <v>0</v>
      </c>
      <c r="H731" s="898" t="s">
        <v>588</v>
      </c>
      <c r="I731" s="899"/>
      <c r="J731" s="909" t="s">
        <v>813</v>
      </c>
      <c r="K731" s="910"/>
      <c r="L731" s="707" t="s">
        <v>814</v>
      </c>
      <c r="M731" s="599"/>
    </row>
    <row r="732" spans="2:13" s="497" customFormat="1" ht="18" customHeight="1" x14ac:dyDescent="0.2">
      <c r="B732" s="447"/>
      <c r="C732" s="463"/>
      <c r="D732" s="448"/>
      <c r="E732" s="448"/>
      <c r="F732" s="455" t="s">
        <v>815</v>
      </c>
      <c r="G732" s="433"/>
      <c r="H732" s="898" t="s">
        <v>591</v>
      </c>
      <c r="I732" s="899"/>
      <c r="J732" s="705"/>
      <c r="K732" s="706"/>
      <c r="L732" s="708" t="s">
        <v>592</v>
      </c>
      <c r="M732" s="709"/>
    </row>
    <row r="733" spans="2:13" s="497" customFormat="1" ht="18" customHeight="1" x14ac:dyDescent="0.2">
      <c r="B733" s="457"/>
      <c r="C733" s="463"/>
      <c r="D733" s="451"/>
      <c r="E733" s="452"/>
      <c r="F733" s="688"/>
      <c r="G733" s="433"/>
      <c r="H733" s="898" t="s">
        <v>593</v>
      </c>
      <c r="I733" s="899"/>
      <c r="J733" s="705" t="s">
        <v>816</v>
      </c>
      <c r="K733" s="706"/>
      <c r="L733" s="707"/>
      <c r="M733" s="709"/>
    </row>
    <row r="734" spans="2:13" s="497" customFormat="1" ht="18" customHeight="1" x14ac:dyDescent="0.2">
      <c r="B734" s="447"/>
      <c r="C734" s="463"/>
      <c r="D734" s="451"/>
      <c r="E734" s="452"/>
      <c r="F734" s="483"/>
      <c r="G734" s="433" t="s">
        <v>0</v>
      </c>
      <c r="H734" s="898" t="s">
        <v>594</v>
      </c>
      <c r="I734" s="899"/>
      <c r="J734" s="710"/>
      <c r="K734" s="711"/>
      <c r="L734" s="707"/>
      <c r="M734" s="709"/>
    </row>
    <row r="735" spans="2:13" s="497" customFormat="1" ht="18" customHeight="1" x14ac:dyDescent="0.2">
      <c r="B735" s="457"/>
      <c r="C735" s="463"/>
      <c r="D735" s="451"/>
      <c r="E735" s="452"/>
      <c r="F735" s="461"/>
      <c r="G735" s="441" t="s">
        <v>0</v>
      </c>
      <c r="H735" s="709"/>
      <c r="I735" s="706"/>
      <c r="J735" s="705"/>
      <c r="K735" s="706"/>
      <c r="L735" s="707"/>
      <c r="M735" s="709"/>
    </row>
    <row r="736" spans="2:13" s="497" customFormat="1" ht="18" customHeight="1" x14ac:dyDescent="0.2">
      <c r="B736" s="457"/>
      <c r="C736" s="463"/>
      <c r="D736" s="451"/>
      <c r="E736" s="452"/>
      <c r="F736" s="483"/>
      <c r="H736" s="709"/>
      <c r="I736" s="706"/>
      <c r="J736" s="705"/>
      <c r="K736" s="706"/>
      <c r="L736" s="707"/>
      <c r="M736" s="709"/>
    </row>
    <row r="737" spans="2:19" s="497" customFormat="1" ht="18" customHeight="1" x14ac:dyDescent="0.2">
      <c r="B737" s="457"/>
      <c r="C737" s="463"/>
      <c r="D737" s="451"/>
      <c r="E737" s="452"/>
      <c r="F737" s="483"/>
    </row>
    <row r="738" spans="2:19" s="497" customFormat="1" ht="18" customHeight="1" x14ac:dyDescent="0.2">
      <c r="B738" s="457"/>
      <c r="C738" s="463"/>
      <c r="D738" s="451"/>
      <c r="E738" s="452"/>
      <c r="F738" s="483"/>
    </row>
    <row r="739" spans="2:19" s="497" customFormat="1" ht="18" customHeight="1" x14ac:dyDescent="0.2">
      <c r="B739" s="457"/>
      <c r="C739" s="463"/>
      <c r="D739" s="451"/>
      <c r="E739" s="452"/>
      <c r="F739" s="483"/>
    </row>
    <row r="740" spans="2:19" s="497" customFormat="1" ht="18" customHeight="1" x14ac:dyDescent="0.2">
      <c r="B740" s="484"/>
      <c r="C740" s="463"/>
      <c r="D740" s="505"/>
      <c r="E740" s="452"/>
      <c r="F740" s="688"/>
    </row>
    <row r="741" spans="2:19" s="497" customFormat="1" ht="18" customHeight="1" x14ac:dyDescent="0.2">
      <c r="B741" s="484"/>
      <c r="C741" s="463"/>
      <c r="D741" s="505"/>
      <c r="E741" s="452"/>
      <c r="F741" s="688"/>
    </row>
    <row r="742" spans="2:19" s="497" customFormat="1" ht="18" customHeight="1" x14ac:dyDescent="0.2">
      <c r="B742" s="484"/>
      <c r="C742" s="463"/>
      <c r="D742" s="505"/>
      <c r="E742" s="452"/>
      <c r="F742" s="688"/>
    </row>
    <row r="743" spans="2:19" s="497" customFormat="1" ht="18" customHeight="1" x14ac:dyDescent="0.2">
      <c r="B743" s="484"/>
      <c r="C743" s="463"/>
      <c r="D743" s="505"/>
      <c r="E743" s="452"/>
      <c r="F743" s="688"/>
    </row>
    <row r="744" spans="2:19" s="497" customFormat="1" ht="18" customHeight="1" x14ac:dyDescent="0.2">
      <c r="B744" s="447" t="s">
        <v>272</v>
      </c>
      <c r="C744" s="463"/>
      <c r="D744" s="445">
        <v>4538481</v>
      </c>
      <c r="E744" s="451"/>
      <c r="F744" s="886" t="s">
        <v>817</v>
      </c>
      <c r="G744" s="712"/>
      <c r="H744" s="713"/>
      <c r="I744" s="713"/>
      <c r="J744" s="714" t="s">
        <v>54</v>
      </c>
      <c r="K744" s="714"/>
      <c r="L744" s="900" t="s">
        <v>64</v>
      </c>
      <c r="M744" s="900"/>
    </row>
    <row r="745" spans="2:19" s="497" customFormat="1" ht="18" customHeight="1" x14ac:dyDescent="0.2">
      <c r="B745" s="447" t="s">
        <v>81</v>
      </c>
      <c r="C745" s="463"/>
      <c r="D745" s="446" t="s">
        <v>9</v>
      </c>
      <c r="E745" s="451"/>
      <c r="F745" s="886"/>
      <c r="G745" s="712"/>
      <c r="H745" s="901" t="s">
        <v>273</v>
      </c>
      <c r="I745" s="901"/>
      <c r="J745" s="902" t="s">
        <v>818</v>
      </c>
      <c r="K745" s="903"/>
      <c r="L745" s="904" t="s">
        <v>819</v>
      </c>
      <c r="M745" s="904"/>
    </row>
    <row r="746" spans="2:19" s="497" customFormat="1" ht="18" customHeight="1" x14ac:dyDescent="0.2">
      <c r="B746" s="447"/>
      <c r="C746" s="463"/>
      <c r="D746" s="448">
        <v>6035484</v>
      </c>
      <c r="E746" s="454"/>
      <c r="F746" s="886"/>
      <c r="G746" s="709"/>
      <c r="H746" s="901" t="s">
        <v>603</v>
      </c>
      <c r="I746" s="893"/>
      <c r="J746" s="715" t="s">
        <v>820</v>
      </c>
      <c r="K746" s="716"/>
      <c r="L746" s="905" t="s">
        <v>821</v>
      </c>
      <c r="M746" s="905"/>
      <c r="N746" s="717"/>
      <c r="O746" s="892"/>
      <c r="P746" s="892"/>
      <c r="Q746" s="718"/>
      <c r="R746" s="718"/>
      <c r="S746" s="718"/>
    </row>
    <row r="747" spans="2:19" s="497" customFormat="1" ht="18" customHeight="1" x14ac:dyDescent="0.2">
      <c r="B747" s="447"/>
      <c r="C747" s="463"/>
      <c r="D747" s="448"/>
      <c r="E747" s="448"/>
      <c r="F747" s="886"/>
      <c r="G747" s="709"/>
      <c r="H747" s="893" t="s">
        <v>274</v>
      </c>
      <c r="I747" s="893"/>
      <c r="J747" s="894" t="s">
        <v>822</v>
      </c>
      <c r="K747" s="895"/>
      <c r="L747" s="896" t="s">
        <v>823</v>
      </c>
      <c r="M747" s="896"/>
    </row>
    <row r="748" spans="2:19" s="497" customFormat="1" ht="18" customHeight="1" x14ac:dyDescent="0.2">
      <c r="B748" s="447"/>
      <c r="C748" s="463"/>
      <c r="D748" s="448"/>
      <c r="E748" s="448"/>
      <c r="F748" s="886"/>
      <c r="G748" s="709"/>
      <c r="H748" s="893" t="s">
        <v>275</v>
      </c>
      <c r="I748" s="893"/>
      <c r="J748" s="897" t="s">
        <v>824</v>
      </c>
      <c r="K748" s="895"/>
      <c r="L748" s="896" t="s">
        <v>590</v>
      </c>
      <c r="M748" s="896"/>
    </row>
    <row r="749" spans="2:19" s="497" customFormat="1" ht="18" customHeight="1" x14ac:dyDescent="0.2">
      <c r="B749" s="447"/>
      <c r="C749" s="463"/>
      <c r="D749" s="448"/>
      <c r="E749" s="448"/>
      <c r="F749" s="688"/>
      <c r="G749" s="709"/>
      <c r="H749" s="669"/>
      <c r="I749" s="669"/>
      <c r="J749" s="669"/>
      <c r="K749" s="511"/>
    </row>
    <row r="750" spans="2:19" s="497" customFormat="1" ht="18" customHeight="1" x14ac:dyDescent="0.2">
      <c r="B750" s="447"/>
      <c r="C750" s="463"/>
      <c r="D750" s="448"/>
      <c r="E750" s="448"/>
      <c r="F750" s="688"/>
      <c r="G750" s="709"/>
      <c r="H750" s="669"/>
      <c r="I750" s="669"/>
      <c r="J750" s="669"/>
      <c r="K750" s="511"/>
    </row>
    <row r="751" spans="2:19" s="497" customFormat="1" ht="18" customHeight="1" x14ac:dyDescent="0.2">
      <c r="B751" s="447"/>
      <c r="C751" s="463"/>
      <c r="D751" s="448"/>
      <c r="E751" s="448"/>
      <c r="F751" s="688"/>
      <c r="G751" s="709"/>
      <c r="H751" s="669"/>
      <c r="I751" s="669"/>
      <c r="J751" s="669"/>
      <c r="K751" s="511"/>
    </row>
    <row r="752" spans="2:19" s="497" customFormat="1" ht="18" customHeight="1" x14ac:dyDescent="0.2">
      <c r="B752" s="447"/>
      <c r="C752" s="463"/>
      <c r="D752" s="448"/>
      <c r="E752" s="448"/>
      <c r="F752" s="688"/>
      <c r="G752" s="709"/>
      <c r="H752" s="669"/>
      <c r="I752" s="669"/>
      <c r="J752" s="669"/>
      <c r="K752" s="511"/>
    </row>
    <row r="753" spans="2:16" s="497" customFormat="1" ht="18" customHeight="1" x14ac:dyDescent="0.2">
      <c r="B753" s="484"/>
      <c r="C753" s="463"/>
      <c r="D753" s="505"/>
      <c r="E753" s="452"/>
      <c r="F753" s="688"/>
      <c r="G753" s="709"/>
    </row>
    <row r="754" spans="2:16" s="497" customFormat="1" ht="22.5" customHeight="1" x14ac:dyDescent="0.2">
      <c r="B754" s="484"/>
      <c r="C754" s="463"/>
      <c r="D754" s="505"/>
      <c r="E754" s="452"/>
      <c r="F754" s="688"/>
      <c r="G754" s="709"/>
    </row>
    <row r="755" spans="2:16" s="497" customFormat="1" ht="22.5" customHeight="1" x14ac:dyDescent="0.2">
      <c r="B755" s="484"/>
      <c r="C755" s="463"/>
      <c r="D755" s="505"/>
      <c r="E755" s="452"/>
      <c r="F755" s="688"/>
      <c r="G755" s="709"/>
    </row>
    <row r="756" spans="2:16" s="497" customFormat="1" ht="22.5" customHeight="1" x14ac:dyDescent="0.2">
      <c r="B756" s="484"/>
      <c r="C756" s="463"/>
      <c r="D756" s="505"/>
      <c r="E756" s="452"/>
      <c r="F756" s="688"/>
      <c r="G756" s="709"/>
    </row>
    <row r="757" spans="2:16" s="497" customFormat="1" ht="26.25" customHeight="1" x14ac:dyDescent="0.2">
      <c r="B757" s="447" t="s">
        <v>276</v>
      </c>
      <c r="C757" s="463"/>
      <c r="D757" s="445">
        <v>1573187</v>
      </c>
      <c r="E757" s="451"/>
      <c r="F757" s="890" t="s">
        <v>825</v>
      </c>
      <c r="G757" s="709"/>
    </row>
    <row r="758" spans="2:16" s="497" customFormat="1" ht="18" customHeight="1" x14ac:dyDescent="0.2">
      <c r="B758" s="478" t="s">
        <v>277</v>
      </c>
      <c r="C758" s="463"/>
      <c r="D758" s="446" t="s">
        <v>9</v>
      </c>
      <c r="E758" s="451"/>
      <c r="F758" s="890"/>
      <c r="G758" s="709"/>
    </row>
    <row r="759" spans="2:16" s="497" customFormat="1" ht="18" customHeight="1" x14ac:dyDescent="0.2">
      <c r="B759" s="447"/>
      <c r="C759" s="463"/>
      <c r="D759" s="448">
        <v>1620417</v>
      </c>
      <c r="E759" s="448"/>
      <c r="F759" s="890"/>
      <c r="G759" s="709"/>
    </row>
    <row r="760" spans="2:16" s="497" customFormat="1" ht="18" customHeight="1" x14ac:dyDescent="0.2">
      <c r="B760" s="447"/>
      <c r="C760" s="463"/>
      <c r="D760" s="448"/>
      <c r="E760" s="448"/>
      <c r="F760" s="890"/>
      <c r="G760" s="709"/>
      <c r="H760" s="599"/>
      <c r="I760" s="599"/>
      <c r="J760" s="599"/>
      <c r="K760" s="599"/>
      <c r="L760" s="599"/>
      <c r="M760" s="599"/>
      <c r="N760" s="599"/>
      <c r="O760" s="599"/>
      <c r="P760" s="599"/>
    </row>
    <row r="761" spans="2:16" s="497" customFormat="1" ht="18" customHeight="1" x14ac:dyDescent="0.2">
      <c r="B761" s="447"/>
      <c r="C761" s="463"/>
      <c r="D761" s="448"/>
      <c r="E761" s="448"/>
      <c r="F761" s="890"/>
      <c r="G761" s="433"/>
      <c r="H761" s="432"/>
      <c r="I761" s="510"/>
      <c r="J761" s="510"/>
    </row>
    <row r="762" spans="2:16" s="497" customFormat="1" ht="18" customHeight="1" x14ac:dyDescent="0.2">
      <c r="B762" s="457"/>
      <c r="C762" s="463"/>
      <c r="D762" s="451"/>
      <c r="E762" s="452"/>
      <c r="F762" s="890"/>
      <c r="G762" s="433" t="s">
        <v>0</v>
      </c>
    </row>
    <row r="763" spans="2:16" s="497" customFormat="1" ht="18" customHeight="1" x14ac:dyDescent="0.2">
      <c r="B763" s="457"/>
      <c r="C763" s="463"/>
      <c r="D763" s="451"/>
      <c r="E763" s="452"/>
      <c r="F763" s="890"/>
      <c r="G763" s="433" t="s">
        <v>0</v>
      </c>
    </row>
    <row r="764" spans="2:16" s="497" customFormat="1" ht="18" customHeight="1" x14ac:dyDescent="0.2">
      <c r="B764" s="457"/>
      <c r="C764" s="463"/>
      <c r="D764" s="451"/>
      <c r="E764" s="452"/>
      <c r="F764" s="455"/>
      <c r="G764" s="433"/>
    </row>
    <row r="765" spans="2:16" s="497" customFormat="1" ht="18" customHeight="1" x14ac:dyDescent="0.2">
      <c r="B765" s="447"/>
      <c r="C765" s="463"/>
      <c r="D765" s="451"/>
      <c r="E765" s="452"/>
      <c r="F765" s="449"/>
      <c r="G765" s="433"/>
    </row>
    <row r="766" spans="2:16" s="497" customFormat="1" ht="18" customHeight="1" x14ac:dyDescent="0.2">
      <c r="B766" s="447"/>
      <c r="C766" s="463"/>
      <c r="D766" s="451"/>
      <c r="E766" s="452"/>
      <c r="F766" s="449"/>
      <c r="G766" s="433"/>
    </row>
    <row r="767" spans="2:16" s="497" customFormat="1" ht="18" customHeight="1" x14ac:dyDescent="0.2">
      <c r="B767" s="447"/>
      <c r="C767" s="463"/>
      <c r="D767" s="451"/>
      <c r="E767" s="452"/>
      <c r="F767" s="449"/>
      <c r="G767" s="433"/>
    </row>
    <row r="768" spans="2:16" s="497" customFormat="1" ht="18" customHeight="1" x14ac:dyDescent="0.2">
      <c r="B768" s="447"/>
      <c r="C768" s="463"/>
      <c r="D768" s="451"/>
      <c r="E768" s="452"/>
      <c r="F768" s="449"/>
      <c r="G768" s="433"/>
    </row>
    <row r="769" spans="1:11" s="497" customFormat="1" ht="18" customHeight="1" x14ac:dyDescent="0.2">
      <c r="B769" s="447"/>
      <c r="C769" s="463"/>
      <c r="D769" s="451"/>
      <c r="E769" s="452"/>
      <c r="F769" s="449"/>
      <c r="G769" s="433"/>
    </row>
    <row r="770" spans="1:11" s="497" customFormat="1" ht="18" customHeight="1" x14ac:dyDescent="0.2">
      <c r="B770" s="447"/>
      <c r="C770" s="463"/>
      <c r="D770" s="451"/>
      <c r="E770" s="452"/>
      <c r="F770" s="449"/>
      <c r="G770" s="433"/>
    </row>
    <row r="771" spans="1:11" s="497" customFormat="1" ht="18" customHeight="1" x14ac:dyDescent="0.2">
      <c r="B771" s="447"/>
      <c r="C771" s="463"/>
      <c r="D771" s="451"/>
      <c r="E771" s="452"/>
      <c r="F771" s="449"/>
      <c r="G771" s="433"/>
    </row>
    <row r="772" spans="1:11" s="497" customFormat="1" ht="18" customHeight="1" x14ac:dyDescent="0.2">
      <c r="B772" s="447"/>
      <c r="C772" s="463"/>
      <c r="D772" s="451"/>
      <c r="E772" s="452"/>
      <c r="F772" s="449"/>
      <c r="G772" s="433"/>
    </row>
    <row r="773" spans="1:11" s="497" customFormat="1" ht="18" customHeight="1" x14ac:dyDescent="0.2">
      <c r="B773" s="550"/>
      <c r="C773" s="508"/>
      <c r="D773" s="570"/>
      <c r="E773" s="469"/>
      <c r="F773" s="683"/>
      <c r="G773" s="433"/>
    </row>
    <row r="774" spans="1:11" s="497" customFormat="1" ht="18" customHeight="1" x14ac:dyDescent="0.2">
      <c r="A774" s="433"/>
      <c r="B774" s="457" t="s">
        <v>278</v>
      </c>
      <c r="C774" s="463"/>
      <c r="D774" s="445">
        <v>1056062</v>
      </c>
      <c r="E774" s="451"/>
      <c r="F774" s="886" t="s">
        <v>826</v>
      </c>
      <c r="G774" s="433"/>
    </row>
    <row r="775" spans="1:11" s="497" customFormat="1" ht="18" customHeight="1" x14ac:dyDescent="0.2">
      <c r="A775" s="433"/>
      <c r="B775" s="447" t="s">
        <v>279</v>
      </c>
      <c r="C775" s="463"/>
      <c r="D775" s="446" t="s">
        <v>9</v>
      </c>
      <c r="E775" s="451"/>
      <c r="F775" s="886"/>
      <c r="G775" s="433" t="s">
        <v>0</v>
      </c>
      <c r="I775" s="719"/>
    </row>
    <row r="776" spans="1:11" s="497" customFormat="1" ht="18" customHeight="1" x14ac:dyDescent="0.2">
      <c r="A776" s="433"/>
      <c r="B776" s="447"/>
      <c r="C776" s="463"/>
      <c r="D776" s="448">
        <v>1110118</v>
      </c>
      <c r="E776" s="454"/>
      <c r="F776" s="886"/>
      <c r="G776" s="433"/>
      <c r="I776" s="719"/>
    </row>
    <row r="777" spans="1:11" s="497" customFormat="1" ht="18" customHeight="1" x14ac:dyDescent="0.2">
      <c r="A777" s="433"/>
      <c r="B777" s="447"/>
      <c r="C777" s="463"/>
      <c r="D777" s="720"/>
      <c r="E777" s="452"/>
      <c r="F777" s="886"/>
      <c r="G777" s="433"/>
    </row>
    <row r="778" spans="1:11" s="433" customFormat="1" ht="18" customHeight="1" x14ac:dyDescent="0.2">
      <c r="B778" s="458"/>
      <c r="C778" s="463"/>
      <c r="D778" s="452"/>
      <c r="E778" s="452"/>
      <c r="F778" s="886"/>
      <c r="G778" s="433" t="s">
        <v>0</v>
      </c>
    </row>
    <row r="779" spans="1:11" s="433" customFormat="1" ht="18" customHeight="1" x14ac:dyDescent="0.2">
      <c r="B779" s="458"/>
      <c r="C779" s="463"/>
      <c r="D779" s="452"/>
      <c r="E779" s="452"/>
      <c r="F779" s="449"/>
    </row>
    <row r="780" spans="1:11" s="433" customFormat="1" ht="18" customHeight="1" x14ac:dyDescent="0.2">
      <c r="A780" s="497"/>
      <c r="B780" s="461"/>
      <c r="C780" s="463"/>
      <c r="D780" s="451"/>
      <c r="E780" s="452"/>
      <c r="F780" s="449"/>
    </row>
    <row r="781" spans="1:11" s="433" customFormat="1" ht="18" customHeight="1" x14ac:dyDescent="0.2">
      <c r="B781" s="478" t="s">
        <v>281</v>
      </c>
      <c r="C781" s="463"/>
      <c r="D781" s="445">
        <v>8064053</v>
      </c>
      <c r="E781" s="451"/>
      <c r="F781" s="455" t="s">
        <v>282</v>
      </c>
      <c r="K781" s="497"/>
    </row>
    <row r="782" spans="1:11" s="433" customFormat="1" ht="18" customHeight="1" x14ac:dyDescent="0.2">
      <c r="B782" s="447"/>
      <c r="C782" s="463"/>
      <c r="D782" s="446" t="s">
        <v>9</v>
      </c>
      <c r="E782" s="451"/>
      <c r="F782" s="455" t="s">
        <v>827</v>
      </c>
      <c r="K782" s="497"/>
    </row>
    <row r="783" spans="1:11" s="433" customFormat="1" ht="18" customHeight="1" x14ac:dyDescent="0.2">
      <c r="B783" s="457"/>
      <c r="C783" s="463"/>
      <c r="D783" s="448">
        <v>5469097</v>
      </c>
      <c r="E783" s="454"/>
      <c r="F783" s="561" t="s">
        <v>283</v>
      </c>
      <c r="K783" s="497"/>
    </row>
    <row r="784" spans="1:11" s="497" customFormat="1" ht="18" customHeight="1" x14ac:dyDescent="0.2">
      <c r="A784" s="433"/>
      <c r="B784" s="457"/>
      <c r="C784" s="463"/>
      <c r="D784" s="451"/>
      <c r="E784" s="452"/>
      <c r="F784" s="461"/>
      <c r="G784" s="433"/>
      <c r="I784" s="514"/>
    </row>
    <row r="785" spans="1:12" s="497" customFormat="1" ht="18" customHeight="1" x14ac:dyDescent="0.2">
      <c r="A785" s="433"/>
      <c r="B785" s="457"/>
      <c r="C785" s="463"/>
      <c r="D785" s="451"/>
      <c r="E785" s="452"/>
      <c r="F785" s="461"/>
      <c r="G785" s="433"/>
      <c r="I785" s="514"/>
    </row>
    <row r="786" spans="1:12" s="433" customFormat="1" ht="18" customHeight="1" x14ac:dyDescent="0.2">
      <c r="B786" s="447"/>
      <c r="C786" s="463"/>
      <c r="D786" s="451"/>
      <c r="E786" s="452"/>
      <c r="F786" s="688"/>
      <c r="K786" s="497"/>
    </row>
    <row r="787" spans="1:12" s="433" customFormat="1" ht="18" customHeight="1" x14ac:dyDescent="0.2">
      <c r="A787" s="497"/>
      <c r="B787" s="447"/>
      <c r="C787" s="463"/>
      <c r="D787" s="451"/>
      <c r="E787" s="452"/>
      <c r="F787" s="688"/>
      <c r="H787" s="433" t="s">
        <v>92</v>
      </c>
      <c r="K787" s="497"/>
    </row>
    <row r="788" spans="1:12" s="433" customFormat="1" ht="18" customHeight="1" x14ac:dyDescent="0.2">
      <c r="A788" s="497"/>
      <c r="B788" s="447"/>
      <c r="C788" s="463"/>
      <c r="D788" s="451"/>
      <c r="E788" s="452"/>
      <c r="F788" s="688"/>
      <c r="H788" s="432"/>
      <c r="I788" s="510" t="s">
        <v>708</v>
      </c>
      <c r="J788" s="510" t="s">
        <v>577</v>
      </c>
      <c r="K788" s="497"/>
    </row>
    <row r="789" spans="1:12" s="433" customFormat="1" ht="18" customHeight="1" x14ac:dyDescent="0.2">
      <c r="A789" s="497"/>
      <c r="B789" s="478" t="s">
        <v>285</v>
      </c>
      <c r="C789" s="463"/>
      <c r="D789" s="445">
        <v>114154</v>
      </c>
      <c r="E789" s="451"/>
      <c r="F789" s="886" t="s">
        <v>286</v>
      </c>
      <c r="H789" s="432" t="s">
        <v>54</v>
      </c>
      <c r="I789" s="721">
        <v>6383556</v>
      </c>
      <c r="J789" s="522">
        <v>4336235</v>
      </c>
      <c r="K789" s="497"/>
    </row>
    <row r="790" spans="1:12" s="433" customFormat="1" ht="18" customHeight="1" x14ac:dyDescent="0.2">
      <c r="A790" s="497"/>
      <c r="B790" s="447"/>
      <c r="C790" s="463"/>
      <c r="D790" s="446" t="s">
        <v>9</v>
      </c>
      <c r="E790" s="451"/>
      <c r="F790" s="886"/>
      <c r="H790" s="601" t="s">
        <v>284</v>
      </c>
      <c r="I790" s="522">
        <v>41723</v>
      </c>
      <c r="J790" s="722">
        <v>28341</v>
      </c>
      <c r="K790" s="497"/>
    </row>
    <row r="791" spans="1:12" s="433" customFormat="1" ht="18" customHeight="1" x14ac:dyDescent="0.2">
      <c r="A791" s="497"/>
      <c r="B791" s="457"/>
      <c r="C791" s="463"/>
      <c r="D791" s="448">
        <v>142913</v>
      </c>
      <c r="E791" s="454"/>
      <c r="F791" s="886"/>
      <c r="H791" s="432" t="s">
        <v>64</v>
      </c>
      <c r="I791" s="721">
        <v>1680497</v>
      </c>
      <c r="J791" s="522">
        <v>1132862</v>
      </c>
      <c r="K791" s="497"/>
    </row>
    <row r="792" spans="1:12" s="433" customFormat="1" ht="18" customHeight="1" x14ac:dyDescent="0.2">
      <c r="A792" s="497"/>
      <c r="B792" s="457"/>
      <c r="C792" s="463"/>
      <c r="D792" s="448"/>
      <c r="E792" s="448"/>
      <c r="F792" s="449"/>
      <c r="H792" s="601" t="s">
        <v>284</v>
      </c>
      <c r="I792" s="522">
        <v>36533</v>
      </c>
      <c r="J792" s="722">
        <v>24627</v>
      </c>
      <c r="K792" s="497"/>
    </row>
    <row r="793" spans="1:12" s="433" customFormat="1" ht="18" customHeight="1" x14ac:dyDescent="0.2">
      <c r="A793" s="497"/>
      <c r="B793" s="457"/>
      <c r="C793" s="463"/>
      <c r="D793" s="448"/>
      <c r="E793" s="448"/>
      <c r="F793" s="449"/>
      <c r="H793" s="601"/>
      <c r="I793" s="522"/>
      <c r="J793" s="722"/>
      <c r="K793" s="497"/>
    </row>
    <row r="794" spans="1:12" s="433" customFormat="1" ht="18" customHeight="1" x14ac:dyDescent="0.2">
      <c r="A794" s="497"/>
      <c r="B794" s="457"/>
      <c r="C794" s="463"/>
      <c r="D794" s="448"/>
      <c r="E794" s="448"/>
      <c r="F794" s="449"/>
      <c r="H794" s="601"/>
      <c r="I794" s="522"/>
      <c r="J794" s="722"/>
      <c r="K794" s="497"/>
    </row>
    <row r="795" spans="1:12" s="497" customFormat="1" ht="18" customHeight="1" x14ac:dyDescent="0.2">
      <c r="B795" s="891" t="s">
        <v>648</v>
      </c>
      <c r="C795" s="463"/>
      <c r="D795" s="445">
        <v>411856</v>
      </c>
      <c r="E795" s="451"/>
      <c r="F795" s="886" t="s">
        <v>828</v>
      </c>
      <c r="G795" s="433" t="s">
        <v>0</v>
      </c>
    </row>
    <row r="796" spans="1:12" s="497" customFormat="1" ht="18" customHeight="1" x14ac:dyDescent="0.2">
      <c r="B796" s="891"/>
      <c r="C796" s="463"/>
      <c r="D796" s="446" t="s">
        <v>9</v>
      </c>
      <c r="E796" s="451"/>
      <c r="F796" s="886"/>
      <c r="G796" s="433"/>
    </row>
    <row r="797" spans="1:12" s="497" customFormat="1" ht="18" customHeight="1" x14ac:dyDescent="0.2">
      <c r="B797" s="891"/>
      <c r="C797" s="463"/>
      <c r="D797" s="448">
        <v>414219</v>
      </c>
      <c r="E797" s="454"/>
      <c r="F797" s="886"/>
      <c r="G797" s="433"/>
    </row>
    <row r="798" spans="1:12" s="497" customFormat="1" ht="18" customHeight="1" x14ac:dyDescent="0.2">
      <c r="B798" s="723"/>
      <c r="C798" s="463"/>
      <c r="D798" s="448"/>
      <c r="E798" s="448"/>
      <c r="F798" s="886"/>
      <c r="G798" s="433"/>
      <c r="I798" s="497" t="s">
        <v>829</v>
      </c>
      <c r="K798" s="497" t="s">
        <v>830</v>
      </c>
    </row>
    <row r="799" spans="1:12" s="497" customFormat="1" ht="18" customHeight="1" x14ac:dyDescent="0.2">
      <c r="B799" s="457"/>
      <c r="C799" s="463"/>
      <c r="D799" s="448"/>
      <c r="E799" s="448"/>
      <c r="F799" s="886"/>
      <c r="G799" s="433"/>
      <c r="H799" s="432"/>
      <c r="I799" s="724" t="s">
        <v>560</v>
      </c>
      <c r="J799" s="724" t="s">
        <v>561</v>
      </c>
      <c r="K799" s="724" t="s">
        <v>560</v>
      </c>
      <c r="L799" s="724" t="s">
        <v>561</v>
      </c>
    </row>
    <row r="800" spans="1:12" s="497" customFormat="1" ht="18" customHeight="1" x14ac:dyDescent="0.2">
      <c r="B800" s="457"/>
      <c r="C800" s="463"/>
      <c r="D800" s="448"/>
      <c r="E800" s="448"/>
      <c r="F800" s="886"/>
      <c r="G800" s="433" t="s">
        <v>0</v>
      </c>
      <c r="H800" s="511" t="s">
        <v>558</v>
      </c>
      <c r="I800" s="330">
        <v>81637</v>
      </c>
      <c r="J800" s="330">
        <v>180366</v>
      </c>
      <c r="K800" s="330">
        <v>68335</v>
      </c>
      <c r="L800" s="330">
        <v>196031</v>
      </c>
    </row>
    <row r="801" spans="2:12" s="497" customFormat="1" ht="18" customHeight="1" x14ac:dyDescent="0.2">
      <c r="B801" s="457"/>
      <c r="C801" s="463"/>
      <c r="D801" s="448"/>
      <c r="E801" s="448"/>
      <c r="F801" s="886"/>
      <c r="G801" s="433"/>
      <c r="H801" s="511" t="s">
        <v>559</v>
      </c>
      <c r="I801" s="330">
        <v>149853</v>
      </c>
      <c r="J801" s="330"/>
      <c r="K801" s="330">
        <v>149853</v>
      </c>
      <c r="L801" s="330"/>
    </row>
    <row r="802" spans="2:12" s="497" customFormat="1" ht="18" customHeight="1" x14ac:dyDescent="0.2">
      <c r="B802" s="457"/>
      <c r="C802" s="463"/>
      <c r="D802" s="448"/>
      <c r="E802" s="448"/>
      <c r="F802" s="886"/>
      <c r="G802" s="433"/>
    </row>
    <row r="803" spans="2:12" s="497" customFormat="1" ht="18" customHeight="1" x14ac:dyDescent="0.2">
      <c r="B803" s="457"/>
      <c r="C803" s="463"/>
      <c r="D803" s="448"/>
      <c r="E803" s="448"/>
      <c r="F803" s="886"/>
      <c r="G803" s="433"/>
      <c r="H803" s="511" t="s">
        <v>559</v>
      </c>
      <c r="I803" s="332">
        <v>75901</v>
      </c>
      <c r="K803" s="332">
        <v>77812</v>
      </c>
    </row>
    <row r="804" spans="2:12" s="497" customFormat="1" ht="18" customHeight="1" x14ac:dyDescent="0.2">
      <c r="B804" s="457"/>
      <c r="C804" s="463"/>
      <c r="D804" s="448"/>
      <c r="E804" s="448"/>
      <c r="F804" s="886"/>
      <c r="G804" s="433"/>
      <c r="H804" s="497" t="s">
        <v>562</v>
      </c>
    </row>
    <row r="805" spans="2:12" s="497" customFormat="1" ht="18" customHeight="1" x14ac:dyDescent="0.2">
      <c r="B805" s="457"/>
      <c r="C805" s="463"/>
      <c r="D805" s="448"/>
      <c r="E805" s="448"/>
      <c r="F805" s="449"/>
      <c r="G805" s="433"/>
    </row>
    <row r="806" spans="2:12" s="497" customFormat="1" ht="18" customHeight="1" x14ac:dyDescent="0.2">
      <c r="B806" s="457"/>
      <c r="C806" s="463"/>
      <c r="D806" s="448"/>
      <c r="E806" s="448"/>
      <c r="F806" s="450" t="s">
        <v>549</v>
      </c>
      <c r="G806" s="433"/>
    </row>
    <row r="807" spans="2:12" s="497" customFormat="1" ht="18" customHeight="1" x14ac:dyDescent="0.2">
      <c r="B807" s="457"/>
      <c r="C807" s="463"/>
      <c r="D807" s="448"/>
      <c r="E807" s="448"/>
      <c r="F807" s="886" t="s">
        <v>625</v>
      </c>
      <c r="G807" s="433"/>
    </row>
    <row r="808" spans="2:12" s="497" customFormat="1" ht="18" customHeight="1" x14ac:dyDescent="0.2">
      <c r="B808" s="457"/>
      <c r="C808" s="463"/>
      <c r="D808" s="448"/>
      <c r="E808" s="448"/>
      <c r="F808" s="886"/>
      <c r="G808" s="433"/>
    </row>
    <row r="809" spans="2:12" s="497" customFormat="1" ht="18" customHeight="1" x14ac:dyDescent="0.2">
      <c r="B809" s="457"/>
      <c r="C809" s="463"/>
      <c r="D809" s="448"/>
      <c r="E809" s="448"/>
      <c r="F809" s="886"/>
      <c r="G809" s="433"/>
    </row>
    <row r="810" spans="2:12" s="497" customFormat="1" ht="18" customHeight="1" x14ac:dyDescent="0.2">
      <c r="B810" s="457"/>
      <c r="C810" s="463"/>
      <c r="D810" s="448"/>
      <c r="E810" s="448"/>
      <c r="F810" s="886"/>
      <c r="G810" s="433"/>
    </row>
    <row r="811" spans="2:12" s="497" customFormat="1" ht="18" customHeight="1" x14ac:dyDescent="0.2">
      <c r="B811" s="457"/>
      <c r="C811" s="463"/>
      <c r="D811" s="448"/>
      <c r="E811" s="448"/>
      <c r="F811" s="886"/>
      <c r="G811" s="433"/>
    </row>
    <row r="812" spans="2:12" s="497" customFormat="1" ht="18" customHeight="1" x14ac:dyDescent="0.2">
      <c r="B812" s="457"/>
      <c r="C812" s="463"/>
      <c r="D812" s="448"/>
      <c r="E812" s="448"/>
      <c r="F812" s="886"/>
      <c r="G812" s="433"/>
    </row>
    <row r="813" spans="2:12" s="497" customFormat="1" ht="18" customHeight="1" x14ac:dyDescent="0.2">
      <c r="B813" s="457"/>
      <c r="C813" s="463"/>
      <c r="D813" s="448"/>
      <c r="E813" s="448"/>
      <c r="F813" s="449"/>
      <c r="G813" s="433"/>
    </row>
    <row r="814" spans="2:12" s="497" customFormat="1" ht="18" customHeight="1" x14ac:dyDescent="0.2">
      <c r="B814" s="457"/>
      <c r="C814" s="463"/>
      <c r="D814" s="448"/>
      <c r="E814" s="448"/>
      <c r="F814" s="449"/>
      <c r="G814" s="433"/>
    </row>
    <row r="815" spans="2:12" s="497" customFormat="1" ht="18" customHeight="1" x14ac:dyDescent="0.2">
      <c r="B815" s="457"/>
      <c r="C815" s="463"/>
      <c r="D815" s="448"/>
      <c r="E815" s="448"/>
      <c r="F815" s="449"/>
      <c r="G815" s="433"/>
    </row>
    <row r="816" spans="2:12" s="497" customFormat="1" ht="18" customHeight="1" x14ac:dyDescent="0.2">
      <c r="B816" s="457"/>
      <c r="C816" s="463"/>
      <c r="D816" s="448"/>
      <c r="E816" s="448"/>
      <c r="F816" s="449"/>
      <c r="G816" s="433"/>
    </row>
    <row r="817" spans="2:7" s="497" customFormat="1" ht="18" customHeight="1" x14ac:dyDescent="0.2">
      <c r="B817" s="457"/>
      <c r="C817" s="463"/>
      <c r="D817" s="448"/>
      <c r="E817" s="448"/>
      <c r="F817" s="449"/>
      <c r="G817" s="433"/>
    </row>
    <row r="818" spans="2:7" s="497" customFormat="1" ht="18" customHeight="1" x14ac:dyDescent="0.2">
      <c r="B818" s="457"/>
      <c r="C818" s="463"/>
      <c r="D818" s="448"/>
      <c r="E818" s="448"/>
      <c r="F818" s="449"/>
      <c r="G818" s="433"/>
    </row>
    <row r="819" spans="2:7" s="497" customFormat="1" ht="18" customHeight="1" x14ac:dyDescent="0.2">
      <c r="B819" s="457"/>
      <c r="C819" s="463"/>
      <c r="D819" s="448"/>
      <c r="E819" s="448"/>
      <c r="F819" s="449"/>
      <c r="G819" s="433"/>
    </row>
    <row r="820" spans="2:7" s="497" customFormat="1" ht="18" customHeight="1" x14ac:dyDescent="0.2">
      <c r="B820" s="457"/>
      <c r="C820" s="463"/>
      <c r="D820" s="448"/>
      <c r="E820" s="448"/>
      <c r="F820" s="449"/>
      <c r="G820" s="433"/>
    </row>
    <row r="821" spans="2:7" s="497" customFormat="1" ht="18" customHeight="1" x14ac:dyDescent="0.2">
      <c r="B821" s="457"/>
      <c r="C821" s="463"/>
      <c r="D821" s="448"/>
      <c r="E821" s="448"/>
      <c r="F821" s="449"/>
      <c r="G821" s="433"/>
    </row>
    <row r="822" spans="2:7" s="497" customFormat="1" ht="18" customHeight="1" x14ac:dyDescent="0.2">
      <c r="B822" s="457"/>
      <c r="C822" s="463"/>
      <c r="D822" s="448"/>
      <c r="E822" s="448"/>
      <c r="F822" s="449"/>
      <c r="G822" s="433"/>
    </row>
    <row r="823" spans="2:7" s="497" customFormat="1" ht="18" customHeight="1" x14ac:dyDescent="0.2">
      <c r="B823" s="457"/>
      <c r="C823" s="463"/>
      <c r="D823" s="448"/>
      <c r="E823" s="448"/>
      <c r="F823" s="449"/>
      <c r="G823" s="433"/>
    </row>
    <row r="824" spans="2:7" s="497" customFormat="1" ht="18" customHeight="1" x14ac:dyDescent="0.2">
      <c r="B824" s="457"/>
      <c r="C824" s="463"/>
      <c r="D824" s="448"/>
      <c r="E824" s="448"/>
      <c r="F824" s="449"/>
      <c r="G824" s="433"/>
    </row>
    <row r="825" spans="2:7" s="497" customFormat="1" ht="18" customHeight="1" x14ac:dyDescent="0.2">
      <c r="B825" s="457"/>
      <c r="C825" s="463"/>
      <c r="D825" s="448"/>
      <c r="E825" s="448"/>
      <c r="F825" s="449"/>
      <c r="G825" s="433"/>
    </row>
    <row r="826" spans="2:7" s="497" customFormat="1" ht="18" customHeight="1" x14ac:dyDescent="0.2">
      <c r="B826" s="457"/>
      <c r="C826" s="463"/>
      <c r="D826" s="448"/>
      <c r="E826" s="448"/>
      <c r="F826" s="449"/>
      <c r="G826" s="433"/>
    </row>
    <row r="827" spans="2:7" s="497" customFormat="1" ht="18" customHeight="1" x14ac:dyDescent="0.2">
      <c r="B827" s="457"/>
      <c r="C827" s="463"/>
      <c r="D827" s="448"/>
      <c r="E827" s="448"/>
      <c r="F827" s="449"/>
      <c r="G827" s="433"/>
    </row>
    <row r="828" spans="2:7" s="497" customFormat="1" ht="18" customHeight="1" x14ac:dyDescent="0.2">
      <c r="B828" s="520"/>
      <c r="C828" s="463"/>
      <c r="D828" s="448"/>
      <c r="E828" s="448"/>
      <c r="F828" s="449"/>
      <c r="G828" s="433"/>
    </row>
    <row r="829" spans="2:7" s="497" customFormat="1" ht="18" customHeight="1" x14ac:dyDescent="0.2">
      <c r="B829" s="520"/>
      <c r="C829" s="463"/>
      <c r="D829" s="448"/>
      <c r="E829" s="448"/>
      <c r="F829" s="449"/>
      <c r="G829" s="433"/>
    </row>
    <row r="830" spans="2:7" s="497" customFormat="1" ht="18" customHeight="1" x14ac:dyDescent="0.2">
      <c r="B830" s="520"/>
      <c r="C830" s="463"/>
      <c r="D830" s="448"/>
      <c r="E830" s="448"/>
      <c r="F830" s="449"/>
      <c r="G830" s="433"/>
    </row>
    <row r="831" spans="2:7" s="497" customFormat="1" ht="18" customHeight="1" x14ac:dyDescent="0.2">
      <c r="B831" s="520"/>
      <c r="C831" s="463"/>
      <c r="D831" s="448"/>
      <c r="E831" s="448"/>
      <c r="F831" s="449"/>
      <c r="G831" s="433"/>
    </row>
    <row r="832" spans="2:7" s="497" customFormat="1" ht="18" customHeight="1" x14ac:dyDescent="0.2">
      <c r="B832" s="520"/>
      <c r="C832" s="463"/>
      <c r="D832" s="448"/>
      <c r="E832" s="448"/>
      <c r="F832" s="449"/>
      <c r="G832" s="433"/>
    </row>
    <row r="833" spans="1:12" s="497" customFormat="1" ht="18" customHeight="1" x14ac:dyDescent="0.2">
      <c r="B833" s="725"/>
      <c r="C833" s="508"/>
      <c r="D833" s="488"/>
      <c r="E833" s="488"/>
      <c r="F833" s="683"/>
      <c r="G833" s="433"/>
    </row>
    <row r="834" spans="1:12" ht="18" customHeight="1" x14ac:dyDescent="0.2">
      <c r="B834" s="534" t="s">
        <v>325</v>
      </c>
      <c r="C834" s="463"/>
      <c r="D834" s="445">
        <v>597343</v>
      </c>
      <c r="E834" s="531"/>
      <c r="F834" s="889" t="s">
        <v>326</v>
      </c>
    </row>
    <row r="835" spans="1:12" ht="18" customHeight="1" x14ac:dyDescent="0.2">
      <c r="B835" s="534"/>
      <c r="C835" s="463"/>
      <c r="D835" s="446" t="s">
        <v>9</v>
      </c>
      <c r="E835" s="531"/>
      <c r="F835" s="889"/>
    </row>
    <row r="836" spans="1:12" ht="18" customHeight="1" x14ac:dyDescent="0.2">
      <c r="B836" s="534"/>
      <c r="C836" s="463"/>
      <c r="D836" s="448">
        <v>584615</v>
      </c>
      <c r="E836" s="531"/>
      <c r="F836" s="535" t="s">
        <v>831</v>
      </c>
    </row>
    <row r="837" spans="1:12" ht="18" customHeight="1" x14ac:dyDescent="0.2">
      <c r="B837" s="534"/>
      <c r="C837" s="463"/>
      <c r="D837" s="448"/>
      <c r="E837" s="452"/>
      <c r="F837" s="483"/>
    </row>
    <row r="838" spans="1:12" s="433" customFormat="1" ht="18" customHeight="1" x14ac:dyDescent="0.2">
      <c r="B838" s="441"/>
      <c r="C838" s="463"/>
      <c r="D838" s="451"/>
      <c r="E838" s="452"/>
      <c r="F838" s="449"/>
      <c r="K838" s="497"/>
    </row>
    <row r="839" spans="1:12" ht="18" customHeight="1" x14ac:dyDescent="0.2">
      <c r="B839" s="887" t="s">
        <v>832</v>
      </c>
      <c r="C839" s="463"/>
      <c r="D839" s="445">
        <v>432500</v>
      </c>
      <c r="E839" s="530"/>
      <c r="F839" s="886" t="s">
        <v>833</v>
      </c>
    </row>
    <row r="840" spans="1:12" ht="18" customHeight="1" x14ac:dyDescent="0.2">
      <c r="B840" s="888"/>
      <c r="C840" s="463"/>
      <c r="D840" s="446" t="s">
        <v>9</v>
      </c>
      <c r="E840" s="530"/>
      <c r="F840" s="886"/>
    </row>
    <row r="841" spans="1:12" ht="18" customHeight="1" x14ac:dyDescent="0.2">
      <c r="B841" s="478"/>
      <c r="C841" s="463"/>
      <c r="D841" s="448">
        <v>0</v>
      </c>
      <c r="E841" s="530"/>
      <c r="F841" s="450"/>
    </row>
    <row r="842" spans="1:12" ht="18" customHeight="1" x14ac:dyDescent="0.2">
      <c r="B842" s="534"/>
      <c r="C842" s="463"/>
      <c r="D842" s="448"/>
      <c r="E842" s="531"/>
      <c r="F842" s="450"/>
    </row>
    <row r="843" spans="1:12" ht="18" customHeight="1" x14ac:dyDescent="0.2">
      <c r="B843" s="534"/>
      <c r="C843" s="463"/>
      <c r="D843" s="448"/>
      <c r="E843" s="531"/>
      <c r="F843" s="450"/>
      <c r="H843" s="536"/>
      <c r="I843" s="536"/>
      <c r="J843" s="536"/>
      <c r="K843" s="536"/>
      <c r="L843" s="536"/>
    </row>
    <row r="844" spans="1:12" ht="18" customHeight="1" x14ac:dyDescent="0.2">
      <c r="B844" s="726"/>
      <c r="C844" s="508"/>
      <c r="D844" s="488"/>
      <c r="E844" s="698"/>
      <c r="F844" s="470"/>
      <c r="H844" s="202"/>
      <c r="I844" s="202"/>
      <c r="J844" s="202"/>
      <c r="K844" s="202"/>
      <c r="L844" s="202"/>
    </row>
    <row r="845" spans="1:12" s="433" customFormat="1" ht="18" customHeight="1" x14ac:dyDescent="0.2">
      <c r="A845" s="432"/>
      <c r="B845" s="727" t="s">
        <v>834</v>
      </c>
      <c r="C845" s="452"/>
      <c r="D845" s="451"/>
      <c r="E845" s="531"/>
      <c r="F845" s="483"/>
      <c r="K845" s="497"/>
    </row>
    <row r="846" spans="1:12" s="433" customFormat="1" ht="18" customHeight="1" x14ac:dyDescent="0.2">
      <c r="A846" s="432"/>
      <c r="B846" s="728"/>
      <c r="C846" s="452"/>
      <c r="D846" s="451"/>
      <c r="E846" s="531"/>
      <c r="F846" s="483"/>
      <c r="K846" s="497"/>
    </row>
    <row r="847" spans="1:12" s="433" customFormat="1" ht="18" customHeight="1" x14ac:dyDescent="0.2">
      <c r="A847" s="432"/>
      <c r="B847" s="566" t="s">
        <v>291</v>
      </c>
      <c r="C847" s="452"/>
      <c r="D847" s="445">
        <v>37293877</v>
      </c>
      <c r="E847" s="531"/>
      <c r="F847" s="889" t="s">
        <v>292</v>
      </c>
      <c r="K847" s="497"/>
    </row>
    <row r="848" spans="1:12" s="433" customFormat="1" ht="18" customHeight="1" x14ac:dyDescent="0.2">
      <c r="A848" s="432"/>
      <c r="B848" s="447"/>
      <c r="C848" s="452"/>
      <c r="D848" s="446" t="s">
        <v>9</v>
      </c>
      <c r="E848" s="531"/>
      <c r="F848" s="889"/>
      <c r="K848" s="497"/>
    </row>
    <row r="849" spans="1:12" ht="18" customHeight="1" x14ac:dyDescent="0.2">
      <c r="B849" s="447"/>
      <c r="C849" s="452"/>
      <c r="D849" s="448">
        <v>37404539</v>
      </c>
      <c r="E849" s="531"/>
      <c r="F849" s="483"/>
      <c r="K849" s="433"/>
    </row>
    <row r="850" spans="1:12" ht="18" customHeight="1" x14ac:dyDescent="0.2">
      <c r="B850" s="447"/>
      <c r="C850" s="452"/>
      <c r="D850" s="448"/>
      <c r="E850" s="531"/>
      <c r="F850" s="483"/>
      <c r="K850" s="433"/>
    </row>
    <row r="851" spans="1:12" ht="18" customHeight="1" x14ac:dyDescent="0.2">
      <c r="B851" s="447"/>
      <c r="C851" s="452"/>
      <c r="D851" s="451"/>
      <c r="E851" s="531"/>
      <c r="F851" s="483"/>
      <c r="H851" s="536"/>
      <c r="I851" s="536"/>
      <c r="J851" s="536"/>
      <c r="K851" s="536"/>
      <c r="L851" s="536"/>
    </row>
    <row r="852" spans="1:12" ht="18" customHeight="1" x14ac:dyDescent="0.2">
      <c r="B852" s="447" t="s">
        <v>293</v>
      </c>
      <c r="C852" s="452"/>
      <c r="D852" s="445">
        <v>15604798</v>
      </c>
      <c r="E852" s="531"/>
      <c r="F852" s="886" t="s">
        <v>294</v>
      </c>
      <c r="H852" s="202"/>
      <c r="I852" s="202"/>
      <c r="J852" s="202"/>
      <c r="K852" s="202"/>
      <c r="L852" s="202"/>
    </row>
    <row r="853" spans="1:12" ht="18" customHeight="1" x14ac:dyDescent="0.2">
      <c r="B853" s="447" t="s">
        <v>295</v>
      </c>
      <c r="C853" s="452"/>
      <c r="D853" s="446" t="s">
        <v>9</v>
      </c>
      <c r="E853" s="531"/>
      <c r="F853" s="886"/>
      <c r="K853" s="433"/>
    </row>
    <row r="854" spans="1:12" ht="18" customHeight="1" x14ac:dyDescent="0.2">
      <c r="B854" s="447"/>
      <c r="C854" s="452"/>
      <c r="D854" s="448">
        <v>15429000</v>
      </c>
      <c r="E854" s="531"/>
      <c r="F854" s="886"/>
      <c r="K854" s="433"/>
    </row>
    <row r="855" spans="1:12" ht="18" customHeight="1" x14ac:dyDescent="0.2">
      <c r="B855" s="447"/>
      <c r="C855" s="452"/>
      <c r="D855" s="448"/>
      <c r="E855" s="531"/>
      <c r="F855" s="886"/>
    </row>
    <row r="856" spans="1:12" ht="18" customHeight="1" x14ac:dyDescent="0.2">
      <c r="B856" s="447"/>
      <c r="C856" s="452"/>
      <c r="D856" s="448"/>
      <c r="E856" s="531"/>
      <c r="F856" s="499"/>
      <c r="H856" s="536"/>
      <c r="I856" s="536"/>
      <c r="J856" s="536"/>
      <c r="K856" s="536"/>
      <c r="L856" s="536"/>
    </row>
    <row r="857" spans="1:12" ht="18" customHeight="1" x14ac:dyDescent="0.2">
      <c r="B857" s="447"/>
      <c r="C857" s="452"/>
      <c r="D857" s="451"/>
      <c r="E857" s="531"/>
      <c r="F857" s="483" t="s">
        <v>296</v>
      </c>
      <c r="H857" s="202"/>
      <c r="I857" s="202"/>
      <c r="J857" s="202"/>
      <c r="K857" s="202"/>
      <c r="L857" s="202"/>
    </row>
    <row r="858" spans="1:12" ht="18" customHeight="1" x14ac:dyDescent="0.2">
      <c r="B858" s="547"/>
      <c r="C858" s="428"/>
      <c r="D858" s="429"/>
      <c r="E858" s="530"/>
      <c r="F858" s="461" t="s">
        <v>297</v>
      </c>
    </row>
    <row r="859" spans="1:12" ht="18" customHeight="1" x14ac:dyDescent="0.2">
      <c r="B859" s="547"/>
      <c r="C859" s="428"/>
      <c r="D859" s="429"/>
      <c r="E859" s="530"/>
      <c r="F859" s="461" t="s">
        <v>298</v>
      </c>
    </row>
    <row r="860" spans="1:12" ht="18" customHeight="1" x14ac:dyDescent="0.2">
      <c r="B860" s="547"/>
      <c r="C860" s="428"/>
      <c r="D860" s="429"/>
      <c r="E860" s="530"/>
      <c r="F860" s="461" t="s">
        <v>299</v>
      </c>
    </row>
    <row r="861" spans="1:12" ht="18" customHeight="1" x14ac:dyDescent="0.2">
      <c r="B861" s="547"/>
      <c r="C861" s="428"/>
      <c r="D861" s="429"/>
      <c r="E861" s="530"/>
      <c r="F861" s="461" t="s">
        <v>300</v>
      </c>
    </row>
    <row r="862" spans="1:12" ht="18" customHeight="1" x14ac:dyDescent="0.2">
      <c r="B862" s="547"/>
      <c r="C862" s="428"/>
      <c r="D862" s="429"/>
      <c r="E862" s="530"/>
      <c r="F862" s="484" t="s">
        <v>301</v>
      </c>
    </row>
    <row r="863" spans="1:12" ht="18" customHeight="1" x14ac:dyDescent="0.2">
      <c r="A863" s="433"/>
      <c r="B863" s="729"/>
      <c r="C863" s="441"/>
      <c r="D863" s="442"/>
      <c r="E863" s="443"/>
      <c r="F863" s="461" t="s">
        <v>302</v>
      </c>
    </row>
    <row r="864" spans="1:12" ht="18" customHeight="1" x14ac:dyDescent="0.2">
      <c r="A864" s="433"/>
      <c r="B864" s="520"/>
      <c r="C864" s="463"/>
      <c r="D864" s="465"/>
      <c r="E864" s="451"/>
      <c r="F864" s="455" t="s">
        <v>303</v>
      </c>
    </row>
    <row r="865" spans="1:12" ht="18" customHeight="1" x14ac:dyDescent="0.2">
      <c r="B865" s="447"/>
      <c r="C865" s="463"/>
      <c r="D865" s="451"/>
      <c r="E865" s="451"/>
      <c r="F865" s="455" t="s">
        <v>304</v>
      </c>
    </row>
    <row r="866" spans="1:12" ht="18" customHeight="1" x14ac:dyDescent="0.2">
      <c r="B866" s="458"/>
      <c r="C866" s="463"/>
      <c r="D866" s="448"/>
      <c r="E866" s="454"/>
      <c r="F866" s="455" t="s">
        <v>305</v>
      </c>
    </row>
    <row r="867" spans="1:12" s="433" customFormat="1" ht="18" customHeight="1" x14ac:dyDescent="0.2">
      <c r="A867" s="432"/>
      <c r="B867" s="458"/>
      <c r="C867" s="463"/>
      <c r="D867" s="451"/>
      <c r="E867" s="452"/>
      <c r="F867" s="455" t="s">
        <v>306</v>
      </c>
      <c r="K867" s="497"/>
    </row>
    <row r="868" spans="1:12" s="433" customFormat="1" ht="18" customHeight="1" x14ac:dyDescent="0.2">
      <c r="A868" s="432"/>
      <c r="B868" s="458"/>
      <c r="C868" s="463"/>
      <c r="D868" s="448"/>
      <c r="E868" s="448"/>
      <c r="F868" s="455" t="s">
        <v>307</v>
      </c>
      <c r="G868" s="433" t="s">
        <v>0</v>
      </c>
      <c r="K868" s="497"/>
    </row>
    <row r="869" spans="1:12" ht="18" customHeight="1" x14ac:dyDescent="0.2">
      <c r="B869" s="458"/>
      <c r="C869" s="463"/>
      <c r="D869" s="448"/>
      <c r="E869" s="448"/>
      <c r="F869" s="455" t="s">
        <v>308</v>
      </c>
      <c r="K869" s="497"/>
    </row>
    <row r="870" spans="1:12" ht="18" customHeight="1" x14ac:dyDescent="0.2">
      <c r="B870" s="458"/>
      <c r="C870" s="463"/>
      <c r="D870" s="448"/>
      <c r="E870" s="448"/>
      <c r="F870" s="455" t="s">
        <v>309</v>
      </c>
      <c r="K870" s="497"/>
    </row>
    <row r="871" spans="1:12" ht="18" customHeight="1" x14ac:dyDescent="0.2">
      <c r="B871" s="458"/>
      <c r="C871" s="463"/>
      <c r="D871" s="448"/>
      <c r="E871" s="448"/>
      <c r="F871" s="455" t="s">
        <v>304</v>
      </c>
      <c r="K871" s="497"/>
    </row>
    <row r="872" spans="1:12" ht="18" customHeight="1" x14ac:dyDescent="0.2">
      <c r="B872" s="458"/>
      <c r="C872" s="463"/>
      <c r="D872" s="448"/>
      <c r="E872" s="448"/>
      <c r="F872" s="455"/>
      <c r="K872" s="497"/>
    </row>
    <row r="873" spans="1:12" ht="18" customHeight="1" x14ac:dyDescent="0.2">
      <c r="B873" s="459"/>
      <c r="C873" s="463"/>
      <c r="D873" s="448"/>
      <c r="E873" s="448"/>
      <c r="F873" s="455"/>
      <c r="K873" s="497"/>
    </row>
    <row r="874" spans="1:12" ht="18" customHeight="1" x14ac:dyDescent="0.2">
      <c r="B874" s="534"/>
      <c r="C874" s="463"/>
      <c r="D874" s="451"/>
      <c r="E874" s="531"/>
      <c r="F874" s="535"/>
      <c r="K874" s="433"/>
    </row>
    <row r="875" spans="1:12" ht="18" customHeight="1" x14ac:dyDescent="0.2">
      <c r="B875" s="447" t="s">
        <v>312</v>
      </c>
      <c r="C875" s="463"/>
      <c r="D875" s="445">
        <v>8952245</v>
      </c>
      <c r="E875" s="531"/>
      <c r="F875" s="889" t="s">
        <v>313</v>
      </c>
      <c r="K875" s="433"/>
    </row>
    <row r="876" spans="1:12" ht="18" customHeight="1" x14ac:dyDescent="0.2">
      <c r="B876" s="534"/>
      <c r="C876" s="463"/>
      <c r="D876" s="446" t="s">
        <v>9</v>
      </c>
      <c r="E876" s="531"/>
      <c r="F876" s="889"/>
      <c r="K876" s="433"/>
    </row>
    <row r="877" spans="1:12" ht="18" customHeight="1" x14ac:dyDescent="0.2">
      <c r="B877" s="534"/>
      <c r="C877" s="463"/>
      <c r="D877" s="448">
        <v>9625171</v>
      </c>
      <c r="E877" s="531"/>
      <c r="F877" s="889"/>
      <c r="K877" s="433"/>
    </row>
    <row r="878" spans="1:12" ht="18" customHeight="1" x14ac:dyDescent="0.2">
      <c r="B878" s="534"/>
      <c r="C878" s="463"/>
      <c r="D878" s="451"/>
      <c r="E878" s="531"/>
      <c r="F878" s="535" t="s">
        <v>546</v>
      </c>
      <c r="K878" s="433"/>
    </row>
    <row r="879" spans="1:12" ht="18" customHeight="1" x14ac:dyDescent="0.2">
      <c r="B879" s="534"/>
      <c r="C879" s="463"/>
      <c r="D879" s="451"/>
      <c r="E879" s="531"/>
      <c r="F879" s="535" t="s">
        <v>314</v>
      </c>
      <c r="H879" s="536"/>
      <c r="I879" s="536"/>
      <c r="J879" s="536"/>
      <c r="K879" s="536"/>
      <c r="L879" s="536"/>
    </row>
    <row r="880" spans="1:12" ht="18" customHeight="1" x14ac:dyDescent="0.2">
      <c r="B880" s="521"/>
      <c r="C880" s="521"/>
      <c r="D880" s="429"/>
      <c r="E880" s="530"/>
      <c r="F880" s="531" t="s">
        <v>835</v>
      </c>
      <c r="H880" s="202"/>
      <c r="I880" s="202"/>
      <c r="J880" s="202"/>
      <c r="K880" s="202"/>
      <c r="L880" s="202"/>
    </row>
    <row r="881" spans="2:6" ht="18" customHeight="1" x14ac:dyDescent="0.2">
      <c r="B881" s="521"/>
      <c r="C881" s="521"/>
      <c r="D881" s="429"/>
      <c r="E881" s="530"/>
      <c r="F881" s="531" t="s">
        <v>315</v>
      </c>
    </row>
    <row r="882" spans="2:6" ht="18" customHeight="1" x14ac:dyDescent="0.2">
      <c r="B882" s="521"/>
      <c r="C882" s="521"/>
      <c r="D882" s="429"/>
      <c r="E882" s="530"/>
      <c r="F882" s="531" t="s">
        <v>836</v>
      </c>
    </row>
    <row r="883" spans="2:6" ht="18" customHeight="1" x14ac:dyDescent="0.2">
      <c r="B883" s="521"/>
      <c r="C883" s="521"/>
      <c r="D883" s="429"/>
      <c r="E883" s="530"/>
      <c r="F883" s="531" t="s">
        <v>316</v>
      </c>
    </row>
    <row r="884" spans="2:6" ht="18" customHeight="1" x14ac:dyDescent="0.2">
      <c r="B884" s="521"/>
      <c r="C884" s="521"/>
      <c r="D884" s="429"/>
      <c r="E884" s="530"/>
      <c r="F884" s="531" t="s">
        <v>837</v>
      </c>
    </row>
    <row r="885" spans="2:6" ht="18" customHeight="1" x14ac:dyDescent="0.2">
      <c r="B885" s="521"/>
      <c r="C885" s="521"/>
      <c r="D885" s="429"/>
      <c r="E885" s="530"/>
      <c r="F885" s="531" t="s">
        <v>315</v>
      </c>
    </row>
    <row r="886" spans="2:6" ht="18" customHeight="1" x14ac:dyDescent="0.2">
      <c r="B886" s="521"/>
      <c r="C886" s="521"/>
      <c r="D886" s="429"/>
      <c r="E886" s="530"/>
      <c r="F886" s="531" t="s">
        <v>838</v>
      </c>
    </row>
    <row r="887" spans="2:6" ht="18" customHeight="1" x14ac:dyDescent="0.2">
      <c r="B887" s="729"/>
      <c r="C887" s="441"/>
      <c r="D887" s="442"/>
      <c r="E887" s="443"/>
      <c r="F887" s="461" t="s">
        <v>317</v>
      </c>
    </row>
    <row r="888" spans="2:6" ht="18" customHeight="1" x14ac:dyDescent="0.2">
      <c r="B888" s="520"/>
      <c r="C888" s="463"/>
      <c r="D888" s="465"/>
      <c r="E888" s="451"/>
      <c r="F888" s="455" t="s">
        <v>839</v>
      </c>
    </row>
    <row r="889" spans="2:6" ht="18" customHeight="1" x14ac:dyDescent="0.2">
      <c r="B889" s="447"/>
      <c r="C889" s="463"/>
      <c r="D889" s="451"/>
      <c r="E889" s="451"/>
      <c r="F889" s="455" t="s">
        <v>318</v>
      </c>
    </row>
    <row r="890" spans="2:6" ht="18" customHeight="1" x14ac:dyDescent="0.2">
      <c r="B890" s="458"/>
      <c r="C890" s="463"/>
      <c r="D890" s="448"/>
      <c r="E890" s="454"/>
      <c r="F890" s="455" t="s">
        <v>840</v>
      </c>
    </row>
    <row r="891" spans="2:6" ht="18" customHeight="1" x14ac:dyDescent="0.2">
      <c r="B891" s="458"/>
      <c r="C891" s="463"/>
      <c r="D891" s="451"/>
      <c r="E891" s="452"/>
      <c r="F891" s="455" t="s">
        <v>319</v>
      </c>
    </row>
    <row r="892" spans="2:6" ht="18" customHeight="1" x14ac:dyDescent="0.2">
      <c r="B892" s="461"/>
      <c r="C892" s="463"/>
      <c r="D892" s="451"/>
      <c r="E892" s="452"/>
      <c r="F892" s="455" t="s">
        <v>841</v>
      </c>
    </row>
    <row r="893" spans="2:6" ht="18" customHeight="1" x14ac:dyDescent="0.2">
      <c r="B893" s="508"/>
      <c r="C893" s="508"/>
      <c r="D893" s="570"/>
      <c r="E893" s="469"/>
      <c r="F893" s="699"/>
    </row>
    <row r="894" spans="2:6" ht="18" customHeight="1" x14ac:dyDescent="0.2">
      <c r="B894" s="534" t="s">
        <v>320</v>
      </c>
      <c r="C894" s="463"/>
      <c r="D894" s="445">
        <v>9468250</v>
      </c>
      <c r="E894" s="531"/>
      <c r="F894" s="886" t="s">
        <v>321</v>
      </c>
    </row>
    <row r="895" spans="2:6" ht="18" customHeight="1" x14ac:dyDescent="0.2">
      <c r="B895" s="534"/>
      <c r="C895" s="463"/>
      <c r="D895" s="446" t="s">
        <v>9</v>
      </c>
      <c r="E895" s="531"/>
      <c r="F895" s="886"/>
    </row>
    <row r="896" spans="2:6" ht="18" customHeight="1" x14ac:dyDescent="0.2">
      <c r="B896" s="447"/>
      <c r="C896" s="463"/>
      <c r="D896" s="448">
        <v>9277183</v>
      </c>
      <c r="E896" s="531"/>
      <c r="F896" s="886"/>
    </row>
    <row r="897" spans="2:12" ht="18" customHeight="1" x14ac:dyDescent="0.2">
      <c r="B897" s="534"/>
      <c r="C897" s="463"/>
      <c r="D897" s="448"/>
      <c r="E897" s="531"/>
      <c r="F897" s="886"/>
    </row>
    <row r="898" spans="2:12" ht="18" customHeight="1" x14ac:dyDescent="0.2">
      <c r="B898" s="534"/>
      <c r="C898" s="463"/>
      <c r="D898" s="448"/>
      <c r="E898" s="531"/>
      <c r="F898" s="886"/>
    </row>
    <row r="899" spans="2:12" ht="18" customHeight="1" x14ac:dyDescent="0.2">
      <c r="B899" s="534"/>
      <c r="C899" s="463"/>
      <c r="D899" s="448"/>
      <c r="E899" s="531"/>
      <c r="F899" s="449"/>
      <c r="H899" s="202"/>
      <c r="I899" s="202"/>
      <c r="J899" s="202"/>
      <c r="K899" s="202"/>
      <c r="L899" s="202"/>
    </row>
    <row r="900" spans="2:12" ht="18" customHeight="1" x14ac:dyDescent="0.2">
      <c r="B900" s="447" t="s">
        <v>322</v>
      </c>
      <c r="C900" s="463"/>
      <c r="D900" s="445">
        <v>3067995</v>
      </c>
      <c r="E900" s="531"/>
      <c r="F900" s="886" t="s">
        <v>323</v>
      </c>
    </row>
    <row r="901" spans="2:12" ht="18" customHeight="1" x14ac:dyDescent="0.2">
      <c r="B901" s="447" t="s">
        <v>324</v>
      </c>
      <c r="C901" s="463"/>
      <c r="D901" s="446" t="s">
        <v>9</v>
      </c>
      <c r="E901" s="531"/>
      <c r="F901" s="886"/>
    </row>
    <row r="902" spans="2:12" ht="18" customHeight="1" x14ac:dyDescent="0.2">
      <c r="B902" s="447"/>
      <c r="C902" s="463"/>
      <c r="D902" s="448">
        <v>3415575</v>
      </c>
      <c r="E902" s="531"/>
      <c r="F902" s="886"/>
    </row>
    <row r="903" spans="2:12" ht="18" customHeight="1" x14ac:dyDescent="0.2">
      <c r="B903" s="534"/>
      <c r="C903" s="463"/>
      <c r="D903" s="730"/>
      <c r="E903" s="731"/>
      <c r="F903" s="732" t="s">
        <v>842</v>
      </c>
    </row>
    <row r="904" spans="2:12" ht="18" customHeight="1" x14ac:dyDescent="0.2">
      <c r="B904" s="521"/>
      <c r="C904" s="521"/>
      <c r="D904" s="479"/>
      <c r="E904" s="733"/>
      <c r="F904" s="732" t="s">
        <v>843</v>
      </c>
    </row>
    <row r="905" spans="2:12" ht="18" customHeight="1" x14ac:dyDescent="0.2">
      <c r="B905" s="534"/>
      <c r="C905" s="463"/>
      <c r="D905" s="730"/>
      <c r="E905" s="731"/>
      <c r="F905" s="734"/>
    </row>
    <row r="906" spans="2:12" ht="18" customHeight="1" x14ac:dyDescent="0.2">
      <c r="B906" s="534"/>
      <c r="C906" s="463"/>
      <c r="D906" s="730"/>
      <c r="E906" s="731"/>
      <c r="F906" s="734"/>
    </row>
    <row r="907" spans="2:12" ht="18" customHeight="1" x14ac:dyDescent="0.2">
      <c r="B907" s="534"/>
      <c r="C907" s="463"/>
      <c r="D907" s="730"/>
      <c r="E907" s="731"/>
      <c r="F907" s="734"/>
    </row>
    <row r="908" spans="2:12" ht="18" customHeight="1" x14ac:dyDescent="0.2">
      <c r="B908" s="534"/>
      <c r="C908" s="463"/>
      <c r="D908" s="730"/>
      <c r="E908" s="731"/>
      <c r="F908" s="734"/>
    </row>
    <row r="909" spans="2:12" ht="18" customHeight="1" x14ac:dyDescent="0.2">
      <c r="B909" s="534"/>
      <c r="C909" s="463"/>
      <c r="D909" s="730"/>
      <c r="E909" s="731"/>
      <c r="F909" s="734"/>
    </row>
    <row r="910" spans="2:12" ht="18" customHeight="1" x14ac:dyDescent="0.2">
      <c r="B910" s="534"/>
      <c r="C910" s="463"/>
      <c r="D910" s="730"/>
      <c r="E910" s="731"/>
      <c r="F910" s="535"/>
    </row>
    <row r="911" spans="2:12" ht="18" customHeight="1" x14ac:dyDescent="0.2">
      <c r="B911" s="534"/>
      <c r="C911" s="463"/>
      <c r="D911" s="448"/>
      <c r="E911" s="531"/>
      <c r="F911" s="535"/>
    </row>
    <row r="912" spans="2:12" ht="18" customHeight="1" x14ac:dyDescent="0.2">
      <c r="B912" s="887" t="s">
        <v>330</v>
      </c>
      <c r="C912" s="521"/>
      <c r="D912" s="445">
        <v>5297632</v>
      </c>
      <c r="E912" s="530"/>
      <c r="F912" s="886" t="s">
        <v>664</v>
      </c>
      <c r="H912" s="202"/>
      <c r="I912" s="202"/>
      <c r="J912" s="202"/>
      <c r="K912" s="202"/>
      <c r="L912" s="202"/>
    </row>
    <row r="913" spans="2:12" ht="18" customHeight="1" x14ac:dyDescent="0.2">
      <c r="B913" s="888"/>
      <c r="C913" s="521"/>
      <c r="D913" s="446" t="s">
        <v>9</v>
      </c>
      <c r="E913" s="530"/>
      <c r="F913" s="886"/>
    </row>
    <row r="914" spans="2:12" ht="18" customHeight="1" x14ac:dyDescent="0.2">
      <c r="B914" s="447"/>
      <c r="C914" s="521"/>
      <c r="D914" s="448">
        <v>5424285</v>
      </c>
      <c r="E914" s="530"/>
      <c r="F914" s="886"/>
    </row>
    <row r="915" spans="2:12" ht="18" customHeight="1" x14ac:dyDescent="0.2">
      <c r="B915" s="547"/>
      <c r="C915" s="521"/>
      <c r="D915" s="448"/>
      <c r="E915" s="530"/>
      <c r="F915" s="886"/>
    </row>
    <row r="916" spans="2:12" ht="18" customHeight="1" x14ac:dyDescent="0.2">
      <c r="B916" s="547"/>
      <c r="C916" s="521"/>
      <c r="D916" s="448"/>
      <c r="E916" s="530"/>
      <c r="F916" s="886"/>
    </row>
    <row r="917" spans="2:12" ht="18" customHeight="1" x14ac:dyDescent="0.2">
      <c r="B917" s="547"/>
      <c r="C917" s="521"/>
      <c r="D917" s="448"/>
      <c r="E917" s="530"/>
      <c r="F917" s="886"/>
    </row>
    <row r="918" spans="2:12" ht="18" customHeight="1" x14ac:dyDescent="0.2">
      <c r="B918" s="547"/>
      <c r="C918" s="521"/>
      <c r="D918" s="448"/>
      <c r="E918" s="530"/>
      <c r="F918" s="449"/>
    </row>
    <row r="919" spans="2:12" ht="18" customHeight="1" x14ac:dyDescent="0.2">
      <c r="B919" s="521"/>
      <c r="C919" s="521"/>
      <c r="D919" s="448"/>
      <c r="E919" s="530"/>
      <c r="F919" s="732"/>
    </row>
    <row r="920" spans="2:12" ht="18" customHeight="1" x14ac:dyDescent="0.2">
      <c r="B920" s="521"/>
      <c r="C920" s="521"/>
      <c r="D920" s="448"/>
      <c r="E920" s="530"/>
      <c r="F920" s="732"/>
    </row>
    <row r="921" spans="2:12" ht="18" customHeight="1" x14ac:dyDescent="0.2">
      <c r="B921" s="521"/>
      <c r="C921" s="521"/>
      <c r="D921" s="448"/>
      <c r="E921" s="530"/>
      <c r="F921" s="732"/>
    </row>
    <row r="922" spans="2:12" ht="18" customHeight="1" x14ac:dyDescent="0.2">
      <c r="B922" s="521"/>
      <c r="C922" s="521"/>
      <c r="D922" s="448"/>
      <c r="E922" s="530"/>
      <c r="F922" s="732"/>
    </row>
    <row r="923" spans="2:12" ht="18" customHeight="1" x14ac:dyDescent="0.2">
      <c r="B923" s="521"/>
      <c r="C923" s="521"/>
      <c r="D923" s="448"/>
      <c r="E923" s="530"/>
      <c r="F923" s="732"/>
    </row>
    <row r="924" spans="2:12" ht="18" customHeight="1" x14ac:dyDescent="0.2">
      <c r="B924" s="521"/>
      <c r="C924" s="521"/>
      <c r="D924" s="448"/>
      <c r="E924" s="530"/>
      <c r="F924" s="732"/>
    </row>
    <row r="925" spans="2:12" ht="18" customHeight="1" x14ac:dyDescent="0.2">
      <c r="B925" s="521"/>
      <c r="C925" s="521"/>
      <c r="D925" s="429"/>
      <c r="E925" s="530"/>
      <c r="F925" s="530"/>
      <c r="H925" s="536"/>
      <c r="I925" s="536"/>
      <c r="J925" s="536"/>
      <c r="K925" s="536"/>
      <c r="L925" s="536"/>
    </row>
    <row r="926" spans="2:12" ht="18" customHeight="1" x14ac:dyDescent="0.2">
      <c r="B926" s="521"/>
      <c r="C926" s="521"/>
      <c r="D926" s="429"/>
      <c r="E926" s="530"/>
      <c r="F926" s="530"/>
      <c r="H926" s="536"/>
      <c r="I926" s="536"/>
      <c r="J926" s="536"/>
      <c r="K926" s="536"/>
      <c r="L926" s="536"/>
    </row>
    <row r="927" spans="2:12" ht="18" customHeight="1" x14ac:dyDescent="0.2">
      <c r="B927" s="521"/>
      <c r="C927" s="521"/>
      <c r="D927" s="429"/>
      <c r="E927" s="530"/>
      <c r="F927" s="530"/>
      <c r="H927" s="536"/>
      <c r="I927" s="536"/>
      <c r="J927" s="536"/>
      <c r="K927" s="536"/>
      <c r="L927" s="536"/>
    </row>
    <row r="928" spans="2:12" ht="18" customHeight="1" x14ac:dyDescent="0.2">
      <c r="B928" s="521"/>
      <c r="C928" s="521"/>
      <c r="D928" s="429"/>
      <c r="E928" s="530"/>
      <c r="F928" s="530"/>
      <c r="H928" s="536"/>
      <c r="I928" s="536"/>
      <c r="J928" s="536"/>
      <c r="K928" s="536"/>
      <c r="L928" s="536"/>
    </row>
    <row r="929" spans="2:12" ht="18" customHeight="1" x14ac:dyDescent="0.2">
      <c r="B929" s="521"/>
      <c r="C929" s="521"/>
      <c r="D929" s="429"/>
      <c r="E929" s="530"/>
      <c r="F929" s="530"/>
      <c r="H929" s="536"/>
      <c r="I929" s="536"/>
      <c r="J929" s="536"/>
      <c r="K929" s="536"/>
      <c r="L929" s="536"/>
    </row>
    <row r="930" spans="2:12" ht="18" customHeight="1" x14ac:dyDescent="0.2">
      <c r="B930" s="521"/>
      <c r="C930" s="521"/>
      <c r="D930" s="429"/>
      <c r="E930" s="530"/>
      <c r="F930" s="530"/>
      <c r="H930" s="536"/>
      <c r="I930" s="536"/>
      <c r="J930" s="536"/>
      <c r="K930" s="536"/>
      <c r="L930" s="536"/>
    </row>
    <row r="931" spans="2:12" ht="18" customHeight="1" x14ac:dyDescent="0.2">
      <c r="B931" s="521"/>
      <c r="C931" s="521"/>
      <c r="D931" s="429"/>
      <c r="E931" s="530"/>
      <c r="F931" s="530"/>
      <c r="H931" s="536"/>
      <c r="I931" s="536"/>
      <c r="J931" s="536"/>
      <c r="K931" s="536"/>
      <c r="L931" s="536"/>
    </row>
    <row r="932" spans="2:12" ht="18" customHeight="1" x14ac:dyDescent="0.2">
      <c r="B932" s="521"/>
      <c r="C932" s="521"/>
      <c r="D932" s="429"/>
      <c r="E932" s="530"/>
      <c r="F932" s="530"/>
      <c r="H932" s="536"/>
      <c r="I932" s="536"/>
      <c r="J932" s="536"/>
      <c r="K932" s="536"/>
      <c r="L932" s="536"/>
    </row>
    <row r="933" spans="2:12" ht="18" customHeight="1" x14ac:dyDescent="0.2">
      <c r="B933" s="521"/>
      <c r="C933" s="521"/>
      <c r="D933" s="429"/>
      <c r="E933" s="530"/>
      <c r="F933" s="530"/>
      <c r="H933" s="536"/>
      <c r="I933" s="536"/>
      <c r="J933" s="536"/>
      <c r="K933" s="536"/>
      <c r="L933" s="536"/>
    </row>
    <row r="934" spans="2:12" ht="18" customHeight="1" x14ac:dyDescent="0.2">
      <c r="B934" s="521"/>
      <c r="C934" s="521"/>
      <c r="D934" s="429"/>
      <c r="E934" s="530"/>
      <c r="F934" s="530"/>
      <c r="H934" s="536"/>
      <c r="I934" s="536"/>
      <c r="J934" s="536"/>
      <c r="K934" s="536"/>
      <c r="L934" s="536"/>
    </row>
    <row r="935" spans="2:12" ht="18" customHeight="1" x14ac:dyDescent="0.2">
      <c r="B935" s="521"/>
      <c r="C935" s="521"/>
      <c r="D935" s="429"/>
      <c r="E935" s="530"/>
      <c r="F935" s="530"/>
      <c r="H935" s="536"/>
      <c r="I935" s="536"/>
      <c r="J935" s="536"/>
      <c r="K935" s="536"/>
      <c r="L935" s="536"/>
    </row>
    <row r="936" spans="2:12" ht="18" customHeight="1" x14ac:dyDescent="0.2">
      <c r="B936" s="521"/>
      <c r="C936" s="521"/>
      <c r="D936" s="429"/>
      <c r="E936" s="530"/>
      <c r="F936" s="530"/>
      <c r="H936" s="536"/>
      <c r="I936" s="536"/>
      <c r="J936" s="536"/>
      <c r="K936" s="536"/>
      <c r="L936" s="536"/>
    </row>
    <row r="937" spans="2:12" ht="18" customHeight="1" x14ac:dyDescent="0.2">
      <c r="B937" s="521"/>
      <c r="C937" s="521"/>
      <c r="D937" s="429"/>
      <c r="E937" s="530"/>
      <c r="F937" s="530"/>
      <c r="H937" s="536"/>
      <c r="I937" s="536"/>
      <c r="J937" s="536"/>
      <c r="K937" s="536"/>
      <c r="L937" s="536"/>
    </row>
    <row r="938" spans="2:12" ht="18" customHeight="1" x14ac:dyDescent="0.2">
      <c r="B938" s="521"/>
      <c r="C938" s="521"/>
      <c r="D938" s="429"/>
      <c r="E938" s="530"/>
      <c r="F938" s="530"/>
      <c r="H938" s="536"/>
      <c r="I938" s="536"/>
      <c r="J938" s="536"/>
      <c r="K938" s="536"/>
      <c r="L938" s="536"/>
    </row>
    <row r="939" spans="2:12" ht="18" customHeight="1" x14ac:dyDescent="0.2">
      <c r="B939" s="521"/>
      <c r="C939" s="521"/>
      <c r="D939" s="429"/>
      <c r="E939" s="530"/>
      <c r="F939" s="530"/>
      <c r="H939" s="536"/>
      <c r="I939" s="536"/>
      <c r="J939" s="536"/>
      <c r="K939" s="536"/>
      <c r="L939" s="536"/>
    </row>
    <row r="940" spans="2:12" ht="18" customHeight="1" x14ac:dyDescent="0.2">
      <c r="B940" s="521"/>
      <c r="C940" s="521"/>
      <c r="D940" s="429"/>
      <c r="E940" s="530"/>
      <c r="F940" s="530"/>
      <c r="H940" s="536"/>
      <c r="I940" s="536"/>
      <c r="J940" s="536"/>
      <c r="K940" s="536"/>
      <c r="L940" s="536"/>
    </row>
    <row r="941" spans="2:12" ht="18" customHeight="1" x14ac:dyDescent="0.2">
      <c r="B941" s="521"/>
      <c r="C941" s="521"/>
      <c r="D941" s="429"/>
      <c r="E941" s="530"/>
      <c r="F941" s="530"/>
      <c r="H941" s="536"/>
      <c r="I941" s="536"/>
      <c r="J941" s="536"/>
      <c r="K941" s="536"/>
      <c r="L941" s="536"/>
    </row>
    <row r="942" spans="2:12" ht="18" customHeight="1" x14ac:dyDescent="0.2">
      <c r="B942" s="521"/>
      <c r="C942" s="521"/>
      <c r="D942" s="429"/>
      <c r="E942" s="530"/>
      <c r="F942" s="530"/>
      <c r="H942" s="536"/>
      <c r="I942" s="536"/>
      <c r="J942" s="536"/>
      <c r="K942" s="536"/>
      <c r="L942" s="536"/>
    </row>
    <row r="943" spans="2:12" ht="18" customHeight="1" x14ac:dyDescent="0.2">
      <c r="B943" s="521"/>
      <c r="C943" s="521"/>
      <c r="D943" s="429"/>
      <c r="E943" s="530"/>
      <c r="F943" s="530"/>
      <c r="H943" s="536"/>
      <c r="I943" s="536"/>
      <c r="J943" s="536"/>
      <c r="K943" s="536"/>
      <c r="L943" s="536"/>
    </row>
    <row r="944" spans="2:12" ht="18" customHeight="1" x14ac:dyDescent="0.2">
      <c r="B944" s="521"/>
      <c r="C944" s="521"/>
      <c r="D944" s="429"/>
      <c r="E944" s="530"/>
      <c r="F944" s="530"/>
      <c r="H944" s="536"/>
      <c r="I944" s="536"/>
      <c r="J944" s="536"/>
      <c r="K944" s="536"/>
      <c r="L944" s="536"/>
    </row>
    <row r="945" spans="2:12" ht="18" customHeight="1" x14ac:dyDescent="0.2">
      <c r="B945" s="521"/>
      <c r="C945" s="521"/>
      <c r="D945" s="429"/>
      <c r="E945" s="530"/>
      <c r="F945" s="530"/>
      <c r="H945" s="536"/>
      <c r="I945" s="536"/>
      <c r="J945" s="536"/>
      <c r="K945" s="536"/>
      <c r="L945" s="536"/>
    </row>
    <row r="946" spans="2:12" ht="18" customHeight="1" x14ac:dyDescent="0.2">
      <c r="B946" s="521"/>
      <c r="C946" s="521"/>
      <c r="D946" s="429"/>
      <c r="E946" s="530"/>
      <c r="F946" s="530"/>
      <c r="H946" s="536"/>
      <c r="I946" s="536"/>
      <c r="J946" s="536"/>
      <c r="K946" s="536"/>
      <c r="L946" s="536"/>
    </row>
    <row r="947" spans="2:12" ht="18" customHeight="1" x14ac:dyDescent="0.2">
      <c r="B947" s="521"/>
      <c r="C947" s="521"/>
      <c r="D947" s="429"/>
      <c r="E947" s="530"/>
      <c r="F947" s="530"/>
      <c r="H947" s="536"/>
      <c r="I947" s="536"/>
      <c r="J947" s="536"/>
      <c r="K947" s="536"/>
      <c r="L947" s="536"/>
    </row>
    <row r="948" spans="2:12" ht="18" customHeight="1" x14ac:dyDescent="0.2">
      <c r="B948" s="735"/>
      <c r="C948" s="521"/>
      <c r="D948" s="448"/>
      <c r="E948" s="530"/>
      <c r="F948" s="886"/>
    </row>
    <row r="949" spans="2:12" ht="18" customHeight="1" x14ac:dyDescent="0.2">
      <c r="B949" s="447"/>
      <c r="C949" s="521"/>
      <c r="D949" s="448"/>
      <c r="E949" s="530"/>
      <c r="F949" s="886"/>
    </row>
    <row r="950" spans="2:12" ht="18" customHeight="1" x14ac:dyDescent="0.2">
      <c r="B950" s="547"/>
      <c r="C950" s="521"/>
      <c r="D950" s="448"/>
      <c r="E950" s="530"/>
      <c r="F950" s="449"/>
    </row>
    <row r="951" spans="2:12" ht="18" customHeight="1" x14ac:dyDescent="0.2">
      <c r="B951" s="547"/>
      <c r="C951" s="521"/>
      <c r="D951" s="448"/>
      <c r="E951" s="530"/>
      <c r="F951" s="449"/>
    </row>
    <row r="952" spans="2:12" ht="18" customHeight="1" x14ac:dyDescent="0.2">
      <c r="B952" s="547"/>
      <c r="C952" s="521"/>
      <c r="D952" s="448"/>
      <c r="E952" s="530"/>
      <c r="F952" s="449"/>
    </row>
    <row r="953" spans="2:12" ht="18" customHeight="1" x14ac:dyDescent="0.2">
      <c r="B953" s="736"/>
      <c r="C953" s="737"/>
      <c r="D953" s="488"/>
      <c r="E953" s="738"/>
      <c r="F953" s="683"/>
    </row>
  </sheetData>
  <mergeCells count="235">
    <mergeCell ref="B3:F3"/>
    <mergeCell ref="C5:E5"/>
    <mergeCell ref="D6:E6"/>
    <mergeCell ref="B10:B11"/>
    <mergeCell ref="F10:F14"/>
    <mergeCell ref="B22:B23"/>
    <mergeCell ref="F22:F25"/>
    <mergeCell ref="B61:B62"/>
    <mergeCell ref="F61:F66"/>
    <mergeCell ref="B75:B76"/>
    <mergeCell ref="F75:F80"/>
    <mergeCell ref="B83:B84"/>
    <mergeCell ref="F83:F86"/>
    <mergeCell ref="F32:F35"/>
    <mergeCell ref="B38:B39"/>
    <mergeCell ref="C38:E40"/>
    <mergeCell ref="F38:F39"/>
    <mergeCell ref="B49:B50"/>
    <mergeCell ref="F49:F51"/>
    <mergeCell ref="B125:B126"/>
    <mergeCell ref="F125:F133"/>
    <mergeCell ref="H126:P127"/>
    <mergeCell ref="B135:B136"/>
    <mergeCell ref="F135:F137"/>
    <mergeCell ref="F140:F141"/>
    <mergeCell ref="F87:F96"/>
    <mergeCell ref="F99:F102"/>
    <mergeCell ref="B110:B112"/>
    <mergeCell ref="F110:F113"/>
    <mergeCell ref="F115:F118"/>
    <mergeCell ref="B120:B121"/>
    <mergeCell ref="F120:F121"/>
    <mergeCell ref="B177:B179"/>
    <mergeCell ref="F177:F179"/>
    <mergeCell ref="B180:B181"/>
    <mergeCell ref="F180:F181"/>
    <mergeCell ref="F188:F192"/>
    <mergeCell ref="F194:F198"/>
    <mergeCell ref="F145:F150"/>
    <mergeCell ref="F152:F155"/>
    <mergeCell ref="F165:F166"/>
    <mergeCell ref="F167:F168"/>
    <mergeCell ref="F169:F170"/>
    <mergeCell ref="F172:F174"/>
    <mergeCell ref="F230:F231"/>
    <mergeCell ref="F232:F235"/>
    <mergeCell ref="B239:B240"/>
    <mergeCell ref="F239:F241"/>
    <mergeCell ref="F242:F248"/>
    <mergeCell ref="B250:B251"/>
    <mergeCell ref="F250:F252"/>
    <mergeCell ref="B200:B201"/>
    <mergeCell ref="F200:F205"/>
    <mergeCell ref="F213:F215"/>
    <mergeCell ref="F219:F221"/>
    <mergeCell ref="F225:F226"/>
    <mergeCell ref="F227:F228"/>
    <mergeCell ref="B280:B281"/>
    <mergeCell ref="F280:F282"/>
    <mergeCell ref="H288:I288"/>
    <mergeCell ref="J288:K288"/>
    <mergeCell ref="L288:M288"/>
    <mergeCell ref="B289:B290"/>
    <mergeCell ref="F289:F291"/>
    <mergeCell ref="B255:B256"/>
    <mergeCell ref="F255:F257"/>
    <mergeCell ref="B260:B261"/>
    <mergeCell ref="F260:F262"/>
    <mergeCell ref="F263:F271"/>
    <mergeCell ref="B274:B275"/>
    <mergeCell ref="F274:F277"/>
    <mergeCell ref="B316:B317"/>
    <mergeCell ref="F316:F318"/>
    <mergeCell ref="F321:F329"/>
    <mergeCell ref="F331:F336"/>
    <mergeCell ref="B338:B339"/>
    <mergeCell ref="F338:F340"/>
    <mergeCell ref="F292:F298"/>
    <mergeCell ref="B299:B300"/>
    <mergeCell ref="F299:F301"/>
    <mergeCell ref="F304:F306"/>
    <mergeCell ref="B309:B310"/>
    <mergeCell ref="F309:F311"/>
    <mergeCell ref="F382:F386"/>
    <mergeCell ref="F387:F395"/>
    <mergeCell ref="F397:F398"/>
    <mergeCell ref="F403:F405"/>
    <mergeCell ref="F418:F420"/>
    <mergeCell ref="B429:B430"/>
    <mergeCell ref="F429:F432"/>
    <mergeCell ref="B343:B344"/>
    <mergeCell ref="F343:F345"/>
    <mergeCell ref="B349:B350"/>
    <mergeCell ref="F349:F351"/>
    <mergeCell ref="B359:B360"/>
    <mergeCell ref="F359:F364"/>
    <mergeCell ref="B463:B464"/>
    <mergeCell ref="F463:F466"/>
    <mergeCell ref="F467:F469"/>
    <mergeCell ref="H479:I479"/>
    <mergeCell ref="J479:K479"/>
    <mergeCell ref="L479:M479"/>
    <mergeCell ref="F433:F435"/>
    <mergeCell ref="B437:B438"/>
    <mergeCell ref="F437:F440"/>
    <mergeCell ref="B447:B448"/>
    <mergeCell ref="F447:F450"/>
    <mergeCell ref="B456:B457"/>
    <mergeCell ref="F456:F459"/>
    <mergeCell ref="J487:K487"/>
    <mergeCell ref="L487:M487"/>
    <mergeCell ref="F490:F492"/>
    <mergeCell ref="B500:B502"/>
    <mergeCell ref="F500:F502"/>
    <mergeCell ref="B507:B508"/>
    <mergeCell ref="F507:F509"/>
    <mergeCell ref="B480:B481"/>
    <mergeCell ref="F480:F484"/>
    <mergeCell ref="F485:F487"/>
    <mergeCell ref="H485:I485"/>
    <mergeCell ref="J485:K485"/>
    <mergeCell ref="L485:M485"/>
    <mergeCell ref="H486:I486"/>
    <mergeCell ref="J486:K486"/>
    <mergeCell ref="L486:M486"/>
    <mergeCell ref="H487:I487"/>
    <mergeCell ref="N570:R570"/>
    <mergeCell ref="F579:F581"/>
    <mergeCell ref="F582:F583"/>
    <mergeCell ref="F593:F595"/>
    <mergeCell ref="B597:B598"/>
    <mergeCell ref="F597:F599"/>
    <mergeCell ref="F512:F520"/>
    <mergeCell ref="F521:F527"/>
    <mergeCell ref="F529:F531"/>
    <mergeCell ref="F540:F542"/>
    <mergeCell ref="F549:F551"/>
    <mergeCell ref="F562:F565"/>
    <mergeCell ref="B622:B623"/>
    <mergeCell ref="F622:F625"/>
    <mergeCell ref="F626:F628"/>
    <mergeCell ref="B631:B632"/>
    <mergeCell ref="F631:F634"/>
    <mergeCell ref="B639:B640"/>
    <mergeCell ref="B602:B603"/>
    <mergeCell ref="F602:F605"/>
    <mergeCell ref="F607:F611"/>
    <mergeCell ref="B613:B614"/>
    <mergeCell ref="F613:F616"/>
    <mergeCell ref="F617:F619"/>
    <mergeCell ref="O641:P641"/>
    <mergeCell ref="H642:I642"/>
    <mergeCell ref="J642:K642"/>
    <mergeCell ref="L642:M642"/>
    <mergeCell ref="H643:I643"/>
    <mergeCell ref="J643:K643"/>
    <mergeCell ref="L643:M643"/>
    <mergeCell ref="O643:P643"/>
    <mergeCell ref="J639:K639"/>
    <mergeCell ref="L639:M639"/>
    <mergeCell ref="H640:I640"/>
    <mergeCell ref="J640:K640"/>
    <mergeCell ref="L640:M640"/>
    <mergeCell ref="H641:I641"/>
    <mergeCell ref="J641:K641"/>
    <mergeCell ref="L641:M641"/>
    <mergeCell ref="J644:K644"/>
    <mergeCell ref="L644:M644"/>
    <mergeCell ref="H645:I645"/>
    <mergeCell ref="J645:K645"/>
    <mergeCell ref="L645:M645"/>
    <mergeCell ref="F646:F647"/>
    <mergeCell ref="H646:I646"/>
    <mergeCell ref="J646:K646"/>
    <mergeCell ref="L646:M646"/>
    <mergeCell ref="H647:I647"/>
    <mergeCell ref="F640:F644"/>
    <mergeCell ref="H644:I644"/>
    <mergeCell ref="F678:F681"/>
    <mergeCell ref="F684:F686"/>
    <mergeCell ref="B690:B691"/>
    <mergeCell ref="F690:F693"/>
    <mergeCell ref="F698:F700"/>
    <mergeCell ref="F706:F713"/>
    <mergeCell ref="J647:K647"/>
    <mergeCell ref="L647:M647"/>
    <mergeCell ref="F649:F650"/>
    <mergeCell ref="H649:P650"/>
    <mergeCell ref="B656:B657"/>
    <mergeCell ref="F656:F658"/>
    <mergeCell ref="H723:I723"/>
    <mergeCell ref="F729:F730"/>
    <mergeCell ref="H730:I730"/>
    <mergeCell ref="H731:I731"/>
    <mergeCell ref="J731:K731"/>
    <mergeCell ref="H732:I732"/>
    <mergeCell ref="F716:F717"/>
    <mergeCell ref="H717:I717"/>
    <mergeCell ref="H718:I718"/>
    <mergeCell ref="H719:I719"/>
    <mergeCell ref="H721:I721"/>
    <mergeCell ref="H722:I722"/>
    <mergeCell ref="H733:I733"/>
    <mergeCell ref="H734:I734"/>
    <mergeCell ref="F744:F748"/>
    <mergeCell ref="L744:M744"/>
    <mergeCell ref="H745:I745"/>
    <mergeCell ref="J745:K745"/>
    <mergeCell ref="L745:M745"/>
    <mergeCell ref="H746:I746"/>
    <mergeCell ref="L746:M746"/>
    <mergeCell ref="F757:F763"/>
    <mergeCell ref="F774:F778"/>
    <mergeCell ref="F789:F791"/>
    <mergeCell ref="B795:B797"/>
    <mergeCell ref="F795:F804"/>
    <mergeCell ref="F807:F812"/>
    <mergeCell ref="O746:P746"/>
    <mergeCell ref="H747:I747"/>
    <mergeCell ref="J747:K747"/>
    <mergeCell ref="L747:M747"/>
    <mergeCell ref="H748:I748"/>
    <mergeCell ref="J748:K748"/>
    <mergeCell ref="L748:M748"/>
    <mergeCell ref="F894:F898"/>
    <mergeCell ref="F900:F902"/>
    <mergeCell ref="B912:B913"/>
    <mergeCell ref="F912:F917"/>
    <mergeCell ref="F948:F949"/>
    <mergeCell ref="F834:F835"/>
    <mergeCell ref="B839:B840"/>
    <mergeCell ref="F839:F840"/>
    <mergeCell ref="F847:F848"/>
    <mergeCell ref="F852:F855"/>
    <mergeCell ref="F875:F877"/>
  </mergeCells>
  <phoneticPr fontId="17"/>
  <printOptions horizontalCentered="1"/>
  <pageMargins left="0.9055118110236221" right="0.9055118110236221" top="0.94488188976377963" bottom="0.9055118110236221" header="0.31496062992125984" footer="0.31496062992125984"/>
  <pageSetup paperSize="9" scale="68" fitToHeight="0" orientation="portrait" cellComments="asDisplayed" r:id="rId1"/>
  <headerFooter differentFirst="1"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FFFF99"/>
  </sheetPr>
  <dimension ref="A1:S882"/>
  <sheetViews>
    <sheetView showGridLines="0" view="pageBreakPreview" zoomScaleNormal="85" zoomScaleSheetLayoutView="100" workbookViewId="0">
      <selection activeCell="F2" sqref="F2"/>
    </sheetView>
  </sheetViews>
  <sheetFormatPr defaultColWidth="9" defaultRowHeight="18" customHeight="1" x14ac:dyDescent="0.2"/>
  <cols>
    <col min="1" max="1" width="9" style="9"/>
    <col min="2" max="2" width="27.109375" style="9" customWidth="1"/>
    <col min="3" max="3" width="1.21875" style="9" customWidth="1"/>
    <col min="4" max="4" width="16" style="14" customWidth="1"/>
    <col min="5" max="5" width="1.33203125" style="9" customWidth="1"/>
    <col min="6" max="6" width="69.33203125" style="9" customWidth="1"/>
    <col min="7" max="7" width="6.21875" style="9" customWidth="1"/>
    <col min="8" max="8" width="13.21875" style="9" customWidth="1"/>
    <col min="9" max="9" width="12.109375" style="9" customWidth="1"/>
    <col min="10" max="11" width="9" style="9" customWidth="1"/>
    <col min="12" max="12" width="14.109375" style="9" customWidth="1"/>
    <col min="13" max="13" width="9" style="9" customWidth="1"/>
    <col min="14" max="17" width="9.88671875" style="9" customWidth="1"/>
    <col min="18" max="33" width="8.88671875" style="9" customWidth="1"/>
    <col min="34" max="16384" width="9" style="9"/>
  </cols>
  <sheetData>
    <row r="1" spans="2:13" ht="28.5" customHeight="1" x14ac:dyDescent="0.2">
      <c r="B1" s="205"/>
      <c r="C1" s="205"/>
      <c r="D1" s="206"/>
      <c r="E1" s="205"/>
      <c r="F1" s="251"/>
      <c r="I1" s="9" t="s">
        <v>0</v>
      </c>
    </row>
    <row r="2" spans="2:13" ht="28.5" customHeight="1" x14ac:dyDescent="0.2">
      <c r="B2" s="205"/>
      <c r="C2" s="205"/>
      <c r="D2" s="206"/>
      <c r="E2" s="205"/>
      <c r="F2" s="251"/>
    </row>
    <row r="3" spans="2:13" ht="28.5" customHeight="1" x14ac:dyDescent="0.2">
      <c r="B3" s="984" t="s">
        <v>572</v>
      </c>
      <c r="C3" s="984"/>
      <c r="D3" s="984"/>
      <c r="E3" s="984"/>
      <c r="F3" s="984"/>
      <c r="K3" s="2"/>
    </row>
    <row r="4" spans="2:13" ht="21" customHeight="1" x14ac:dyDescent="0.2">
      <c r="B4" s="216" t="s">
        <v>1</v>
      </c>
      <c r="C4" s="215"/>
      <c r="D4" s="214"/>
      <c r="E4" s="215"/>
      <c r="F4" s="215"/>
      <c r="K4" s="2"/>
    </row>
    <row r="5" spans="2:13" s="2" customFormat="1" ht="54.75" customHeight="1" x14ac:dyDescent="0.2">
      <c r="B5" s="358" t="s">
        <v>2</v>
      </c>
      <c r="C5" s="985" t="s">
        <v>573</v>
      </c>
      <c r="D5" s="986"/>
      <c r="E5" s="987"/>
      <c r="F5" s="358" t="s">
        <v>534</v>
      </c>
    </row>
    <row r="6" spans="2:13" s="2" customFormat="1" ht="18" customHeight="1" x14ac:dyDescent="0.2">
      <c r="B6" s="16"/>
      <c r="C6" s="17"/>
      <c r="D6" s="970" t="s">
        <v>4</v>
      </c>
      <c r="E6" s="970"/>
      <c r="F6" s="16"/>
      <c r="M6" s="2" t="s">
        <v>0</v>
      </c>
    </row>
    <row r="7" spans="2:13" s="2" customFormat="1" ht="18" customHeight="1" x14ac:dyDescent="0.2">
      <c r="B7" s="18"/>
      <c r="C7" s="19"/>
      <c r="D7" s="20"/>
      <c r="E7" s="8"/>
      <c r="F7" s="18"/>
    </row>
    <row r="8" spans="2:13" s="2" customFormat="1" ht="18" customHeight="1" x14ac:dyDescent="0.2">
      <c r="B8" s="21" t="s">
        <v>5</v>
      </c>
      <c r="C8" s="19"/>
      <c r="D8" s="20"/>
      <c r="E8" s="8"/>
      <c r="F8" s="18"/>
    </row>
    <row r="9" spans="2:13" s="2" customFormat="1" ht="18" customHeight="1" x14ac:dyDescent="0.2">
      <c r="B9" s="18"/>
      <c r="C9" s="19"/>
      <c r="D9" s="20"/>
      <c r="E9" s="8"/>
      <c r="F9" s="18"/>
    </row>
    <row r="10" spans="2:13" s="2" customFormat="1" ht="18" customHeight="1" x14ac:dyDescent="0.2">
      <c r="B10" s="974" t="s">
        <v>6</v>
      </c>
      <c r="C10" s="19"/>
      <c r="D10" s="25">
        <v>317759</v>
      </c>
      <c r="E10" s="8"/>
      <c r="F10" s="975" t="s">
        <v>565</v>
      </c>
    </row>
    <row r="11" spans="2:13" s="2" customFormat="1" ht="18" customHeight="1" x14ac:dyDescent="0.2">
      <c r="B11" s="974"/>
      <c r="C11" s="19"/>
      <c r="D11" s="27" t="s">
        <v>506</v>
      </c>
      <c r="E11" s="8"/>
      <c r="F11" s="975"/>
    </row>
    <row r="12" spans="2:13" s="2" customFormat="1" ht="18" customHeight="1" x14ac:dyDescent="0.2">
      <c r="B12" s="355"/>
      <c r="C12" s="19"/>
      <c r="D12" s="242">
        <v>298347</v>
      </c>
      <c r="E12" s="8"/>
      <c r="F12" s="975"/>
    </row>
    <row r="13" spans="2:13" s="2" customFormat="1" ht="18" customHeight="1" x14ac:dyDescent="0.2">
      <c r="B13" s="355"/>
      <c r="C13" s="19"/>
      <c r="D13" s="20"/>
      <c r="E13" s="8"/>
      <c r="F13" s="975"/>
    </row>
    <row r="14" spans="2:13" s="2" customFormat="1" ht="18" customHeight="1" x14ac:dyDescent="0.2">
      <c r="B14" s="19"/>
      <c r="C14" s="19"/>
      <c r="D14" s="20"/>
      <c r="E14" s="8"/>
      <c r="F14" s="975"/>
    </row>
    <row r="15" spans="2:13" s="2" customFormat="1" ht="18" customHeight="1" x14ac:dyDescent="0.2">
      <c r="B15" s="19"/>
      <c r="C15" s="19"/>
      <c r="D15" s="20"/>
      <c r="E15" s="8"/>
      <c r="F15" s="346"/>
    </row>
    <row r="16" spans="2:13" s="2" customFormat="1" ht="18" customHeight="1" x14ac:dyDescent="0.2">
      <c r="B16" s="19"/>
      <c r="C16" s="19"/>
      <c r="D16" s="20"/>
      <c r="E16" s="8"/>
      <c r="F16" s="342"/>
    </row>
    <row r="17" spans="2:6" s="2" customFormat="1" ht="18" customHeight="1" x14ac:dyDescent="0.2">
      <c r="B17" s="19"/>
      <c r="C17" s="19"/>
      <c r="D17" s="20"/>
      <c r="E17" s="8"/>
      <c r="F17" s="342"/>
    </row>
    <row r="18" spans="2:6" s="2" customFormat="1" ht="18" customHeight="1" x14ac:dyDescent="0.2">
      <c r="B18" s="19"/>
      <c r="C18" s="19"/>
      <c r="D18" s="20"/>
      <c r="E18" s="8"/>
      <c r="F18" s="342"/>
    </row>
    <row r="19" spans="2:6" s="2" customFormat="1" ht="18" customHeight="1" x14ac:dyDescent="0.2">
      <c r="B19" s="19"/>
      <c r="C19" s="19"/>
      <c r="D19" s="20"/>
      <c r="E19" s="8"/>
      <c r="F19" s="342"/>
    </row>
    <row r="20" spans="2:6" s="2" customFormat="1" ht="18" customHeight="1" x14ac:dyDescent="0.2">
      <c r="B20" s="19"/>
      <c r="C20" s="19"/>
      <c r="D20" s="356"/>
      <c r="E20" s="6"/>
      <c r="F20" s="23"/>
    </row>
    <row r="21" spans="2:6" s="2" customFormat="1" ht="18" customHeight="1" x14ac:dyDescent="0.2">
      <c r="B21" s="19"/>
      <c r="C21" s="19"/>
      <c r="D21" s="356"/>
      <c r="E21" s="6"/>
      <c r="F21" s="23"/>
    </row>
    <row r="22" spans="2:6" s="2" customFormat="1" ht="18" customHeight="1" x14ac:dyDescent="0.2">
      <c r="B22" s="974" t="s">
        <v>8</v>
      </c>
      <c r="C22" s="19"/>
      <c r="D22" s="25">
        <v>323398</v>
      </c>
      <c r="E22" s="6"/>
      <c r="F22" s="975" t="s">
        <v>649</v>
      </c>
    </row>
    <row r="23" spans="2:6" s="2" customFormat="1" ht="18" customHeight="1" x14ac:dyDescent="0.2">
      <c r="B23" s="974"/>
      <c r="C23" s="19"/>
      <c r="D23" s="27" t="s">
        <v>9</v>
      </c>
      <c r="E23" s="6"/>
      <c r="F23" s="975"/>
    </row>
    <row r="24" spans="2:6" s="2" customFormat="1" ht="18" customHeight="1" x14ac:dyDescent="0.2">
      <c r="B24" s="355"/>
      <c r="C24" s="19"/>
      <c r="D24" s="242">
        <v>323426</v>
      </c>
      <c r="E24" s="30"/>
      <c r="F24" s="975"/>
    </row>
    <row r="25" spans="2:6" s="2" customFormat="1" ht="18" customHeight="1" x14ac:dyDescent="0.2">
      <c r="B25" s="19"/>
      <c r="C25" s="19"/>
      <c r="D25" s="356"/>
      <c r="E25" s="6"/>
      <c r="F25" s="975"/>
    </row>
    <row r="26" spans="2:6" s="2" customFormat="1" ht="18" customHeight="1" x14ac:dyDescent="0.2">
      <c r="B26" s="19"/>
      <c r="C26" s="19"/>
      <c r="D26" s="356"/>
      <c r="E26" s="6"/>
      <c r="F26" s="345"/>
    </row>
    <row r="27" spans="2:6" s="2" customFormat="1" ht="18" customHeight="1" x14ac:dyDescent="0.2">
      <c r="B27" s="19"/>
      <c r="C27" s="19"/>
      <c r="D27" s="356"/>
      <c r="E27" s="6"/>
      <c r="F27" s="345"/>
    </row>
    <row r="28" spans="2:6" s="2" customFormat="1" ht="18" customHeight="1" x14ac:dyDescent="0.2">
      <c r="B28" s="19"/>
      <c r="C28" s="19"/>
      <c r="D28" s="356"/>
      <c r="E28" s="6"/>
      <c r="F28" s="345"/>
    </row>
    <row r="29" spans="2:6" s="2" customFormat="1" ht="18" customHeight="1" x14ac:dyDescent="0.2">
      <c r="B29" s="19"/>
      <c r="C29" s="19"/>
      <c r="D29" s="356"/>
      <c r="E29" s="6"/>
      <c r="F29" s="23"/>
    </row>
    <row r="30" spans="2:6" s="2" customFormat="1" ht="18" customHeight="1" x14ac:dyDescent="0.2">
      <c r="B30" s="19"/>
      <c r="C30" s="19"/>
      <c r="D30" s="356"/>
      <c r="E30" s="6"/>
      <c r="F30" s="23" t="s">
        <v>10</v>
      </c>
    </row>
    <row r="31" spans="2:6" s="2" customFormat="1" ht="18" customHeight="1" x14ac:dyDescent="0.2">
      <c r="B31" s="19"/>
      <c r="C31" s="19"/>
      <c r="D31" s="356"/>
      <c r="E31" s="6"/>
      <c r="F31" s="23"/>
    </row>
    <row r="32" spans="2:6" s="2" customFormat="1" ht="18" customHeight="1" x14ac:dyDescent="0.2">
      <c r="B32" s="421" t="s">
        <v>650</v>
      </c>
      <c r="C32" s="19"/>
      <c r="D32" s="25">
        <v>409</v>
      </c>
      <c r="E32" s="6"/>
      <c r="F32" s="975" t="s">
        <v>613</v>
      </c>
    </row>
    <row r="33" spans="2:7" s="2" customFormat="1" ht="18" customHeight="1" x14ac:dyDescent="0.2">
      <c r="B33" s="349" t="s">
        <v>11</v>
      </c>
      <c r="C33" s="19"/>
      <c r="D33" s="27" t="s">
        <v>9</v>
      </c>
      <c r="E33" s="6"/>
      <c r="F33" s="975"/>
    </row>
    <row r="34" spans="2:7" s="2" customFormat="1" ht="18" customHeight="1" x14ac:dyDescent="0.2">
      <c r="B34" s="59"/>
      <c r="C34" s="19"/>
      <c r="D34" s="242">
        <v>416</v>
      </c>
      <c r="E34" s="30"/>
      <c r="F34" s="975"/>
    </row>
    <row r="35" spans="2:7" s="2" customFormat="1" ht="18" customHeight="1" x14ac:dyDescent="0.2">
      <c r="B35" s="59"/>
      <c r="C35" s="19"/>
      <c r="D35" s="356"/>
      <c r="E35" s="356"/>
      <c r="F35" s="975"/>
    </row>
    <row r="36" spans="2:7" s="2" customFormat="1" ht="18" customHeight="1" x14ac:dyDescent="0.2">
      <c r="B36" s="60"/>
      <c r="C36" s="19"/>
      <c r="D36" s="356"/>
      <c r="E36" s="356"/>
      <c r="F36" s="343"/>
    </row>
    <row r="37" spans="2:7" s="2" customFormat="1" ht="18" customHeight="1" x14ac:dyDescent="0.2">
      <c r="B37" s="60"/>
      <c r="C37" s="19"/>
      <c r="D37" s="356"/>
      <c r="E37" s="356"/>
      <c r="F37" s="343"/>
    </row>
    <row r="38" spans="2:7" s="2" customFormat="1" ht="18" customHeight="1" x14ac:dyDescent="0.2">
      <c r="B38" s="977" t="s">
        <v>13</v>
      </c>
      <c r="C38" s="956" t="s">
        <v>14</v>
      </c>
      <c r="D38" s="978"/>
      <c r="E38" s="979"/>
      <c r="F38" s="981" t="s">
        <v>15</v>
      </c>
      <c r="G38" s="2" t="s">
        <v>0</v>
      </c>
    </row>
    <row r="39" spans="2:7" s="2" customFormat="1" ht="18" customHeight="1" x14ac:dyDescent="0.2">
      <c r="B39" s="977"/>
      <c r="C39" s="980"/>
      <c r="D39" s="978"/>
      <c r="E39" s="979"/>
      <c r="F39" s="981"/>
      <c r="G39" s="2" t="s">
        <v>0</v>
      </c>
    </row>
    <row r="40" spans="2:7" s="2" customFormat="1" ht="18" customHeight="1" x14ac:dyDescent="0.2">
      <c r="B40" s="355" t="s">
        <v>16</v>
      </c>
      <c r="C40" s="980"/>
      <c r="D40" s="978"/>
      <c r="E40" s="979"/>
      <c r="F40" s="372" t="s">
        <v>17</v>
      </c>
      <c r="G40" s="2" t="s">
        <v>0</v>
      </c>
    </row>
    <row r="41" spans="2:7" s="2" customFormat="1" ht="18" customHeight="1" x14ac:dyDescent="0.2">
      <c r="B41" s="40"/>
      <c r="C41" s="41"/>
      <c r="D41" s="6"/>
      <c r="E41" s="6"/>
      <c r="F41" s="372" t="s">
        <v>18</v>
      </c>
      <c r="G41" s="2" t="s">
        <v>0</v>
      </c>
    </row>
    <row r="42" spans="2:7" s="2" customFormat="1" ht="18" customHeight="1" x14ac:dyDescent="0.2">
      <c r="B42" s="40"/>
      <c r="C42" s="41"/>
      <c r="D42" s="6"/>
      <c r="E42" s="6"/>
      <c r="F42" s="372"/>
    </row>
    <row r="43" spans="2:7" s="2" customFormat="1" ht="18" customHeight="1" x14ac:dyDescent="0.2">
      <c r="B43" s="40"/>
      <c r="C43" s="41"/>
      <c r="D43" s="6"/>
      <c r="E43" s="6"/>
      <c r="F43" s="372"/>
    </row>
    <row r="44" spans="2:7" s="2" customFormat="1" ht="18" customHeight="1" x14ac:dyDescent="0.2">
      <c r="B44" s="40"/>
      <c r="C44" s="41"/>
      <c r="D44" s="6"/>
      <c r="E44" s="6"/>
      <c r="F44" s="372"/>
    </row>
    <row r="45" spans="2:7" s="2" customFormat="1" ht="18" customHeight="1" x14ac:dyDescent="0.2">
      <c r="B45" s="40"/>
      <c r="C45" s="41"/>
      <c r="D45" s="6"/>
      <c r="E45" s="6"/>
      <c r="F45" s="372"/>
    </row>
    <row r="46" spans="2:7" s="2" customFormat="1" ht="18" customHeight="1" x14ac:dyDescent="0.2">
      <c r="B46" s="42"/>
      <c r="C46" s="19"/>
      <c r="D46" s="20"/>
      <c r="E46" s="8"/>
      <c r="F46" s="18"/>
      <c r="G46" s="2" t="s">
        <v>0</v>
      </c>
    </row>
    <row r="47" spans="2:7" s="2" customFormat="1" ht="18" customHeight="1" x14ac:dyDescent="0.2">
      <c r="B47" s="42"/>
      <c r="C47" s="19"/>
      <c r="D47" s="20"/>
      <c r="E47" s="8"/>
      <c r="F47" s="18"/>
    </row>
    <row r="48" spans="2:7" s="2" customFormat="1" ht="18" customHeight="1" x14ac:dyDescent="0.2">
      <c r="B48" s="42"/>
      <c r="C48" s="19"/>
      <c r="D48" s="20"/>
      <c r="E48" s="8"/>
      <c r="F48" s="18"/>
    </row>
    <row r="49" spans="1:6" s="2" customFormat="1" ht="18" customHeight="1" x14ac:dyDescent="0.2">
      <c r="B49" s="974" t="s">
        <v>505</v>
      </c>
      <c r="C49" s="19"/>
      <c r="D49" s="25">
        <v>3000</v>
      </c>
      <c r="E49" s="6"/>
      <c r="F49" s="975" t="s">
        <v>651</v>
      </c>
    </row>
    <row r="50" spans="1:6" s="2" customFormat="1" ht="18" customHeight="1" x14ac:dyDescent="0.2">
      <c r="B50" s="974"/>
      <c r="C50" s="19"/>
      <c r="D50" s="27" t="s">
        <v>506</v>
      </c>
      <c r="E50" s="6"/>
      <c r="F50" s="975"/>
    </row>
    <row r="51" spans="1:6" s="2" customFormat="1" ht="18" customHeight="1" x14ac:dyDescent="0.2">
      <c r="B51" s="355"/>
      <c r="C51" s="19"/>
      <c r="D51" s="242">
        <v>3000</v>
      </c>
      <c r="E51" s="6"/>
      <c r="F51" s="975"/>
    </row>
    <row r="52" spans="1:6" s="2" customFormat="1" ht="18" customHeight="1" x14ac:dyDescent="0.2">
      <c r="B52" s="349"/>
      <c r="C52" s="19"/>
      <c r="D52" s="43"/>
      <c r="E52" s="6"/>
      <c r="F52" s="342"/>
    </row>
    <row r="53" spans="1:6" s="2" customFormat="1" ht="18" customHeight="1" x14ac:dyDescent="0.2">
      <c r="B53" s="349"/>
      <c r="C53" s="19"/>
      <c r="D53" s="43"/>
      <c r="E53" s="6"/>
      <c r="F53" s="342"/>
    </row>
    <row r="54" spans="1:6" s="2" customFormat="1" ht="18" customHeight="1" x14ac:dyDescent="0.2">
      <c r="B54" s="400"/>
      <c r="C54" s="19"/>
      <c r="D54" s="43"/>
      <c r="E54" s="6"/>
      <c r="F54" s="401"/>
    </row>
    <row r="55" spans="1:6" s="2" customFormat="1" ht="18" customHeight="1" x14ac:dyDescent="0.2">
      <c r="B55" s="974" t="s">
        <v>507</v>
      </c>
      <c r="C55" s="19"/>
      <c r="D55" s="25">
        <v>500</v>
      </c>
      <c r="E55" s="6"/>
      <c r="F55" s="975" t="s">
        <v>508</v>
      </c>
    </row>
    <row r="56" spans="1:6" s="2" customFormat="1" ht="18" customHeight="1" x14ac:dyDescent="0.2">
      <c r="B56" s="974"/>
      <c r="C56" s="19"/>
      <c r="D56" s="27" t="s">
        <v>506</v>
      </c>
      <c r="E56" s="6"/>
      <c r="F56" s="975"/>
    </row>
    <row r="57" spans="1:6" s="2" customFormat="1" ht="18" customHeight="1" x14ac:dyDescent="0.2">
      <c r="B57" s="355"/>
      <c r="C57" s="19"/>
      <c r="D57" s="242">
        <v>1000</v>
      </c>
      <c r="E57" s="6"/>
      <c r="F57" s="975"/>
    </row>
    <row r="58" spans="1:6" s="2" customFormat="1" ht="18" customHeight="1" x14ac:dyDescent="0.2">
      <c r="B58" s="349"/>
      <c r="C58" s="19"/>
      <c r="D58" s="43"/>
      <c r="E58" s="6"/>
      <c r="F58" s="342"/>
    </row>
    <row r="59" spans="1:6" s="2" customFormat="1" ht="18" customHeight="1" x14ac:dyDescent="0.2">
      <c r="B59" s="349"/>
      <c r="C59" s="19"/>
      <c r="D59" s="43"/>
      <c r="E59" s="6"/>
      <c r="F59" s="342"/>
    </row>
    <row r="60" spans="1:6" s="2" customFormat="1" ht="18" customHeight="1" x14ac:dyDescent="0.2">
      <c r="B60" s="349"/>
      <c r="C60" s="19"/>
      <c r="D60" s="43"/>
      <c r="E60" s="6"/>
      <c r="F60" s="342"/>
    </row>
    <row r="61" spans="1:6" s="2" customFormat="1" ht="18" customHeight="1" x14ac:dyDescent="0.2">
      <c r="B61" s="400"/>
      <c r="C61" s="19"/>
      <c r="D61" s="43"/>
      <c r="E61" s="6"/>
      <c r="F61" s="401"/>
    </row>
    <row r="62" spans="1:6" s="2" customFormat="1" ht="18" customHeight="1" x14ac:dyDescent="0.2">
      <c r="B62" s="400"/>
      <c r="C62" s="19"/>
      <c r="D62" s="43"/>
      <c r="E62" s="6"/>
      <c r="F62" s="401"/>
    </row>
    <row r="63" spans="1:6" s="2" customFormat="1" ht="18" customHeight="1" x14ac:dyDescent="0.2">
      <c r="B63" s="400"/>
      <c r="C63" s="19"/>
      <c r="D63" s="43"/>
      <c r="E63" s="6"/>
      <c r="F63" s="401"/>
    </row>
    <row r="64" spans="1:6" s="2" customFormat="1" ht="18" customHeight="1" x14ac:dyDescent="0.2">
      <c r="A64" s="231"/>
      <c r="B64" s="236"/>
      <c r="C64" s="67"/>
      <c r="D64" s="25"/>
      <c r="E64" s="50"/>
      <c r="F64" s="370"/>
    </row>
    <row r="65" spans="2:6" s="2" customFormat="1" ht="18" customHeight="1" x14ac:dyDescent="0.2">
      <c r="B65" s="974" t="s">
        <v>529</v>
      </c>
      <c r="C65" s="19"/>
      <c r="D65" s="25">
        <v>1000</v>
      </c>
      <c r="E65" s="6"/>
      <c r="F65" s="975" t="s">
        <v>543</v>
      </c>
    </row>
    <row r="66" spans="2:6" s="2" customFormat="1" ht="18" customHeight="1" x14ac:dyDescent="0.2">
      <c r="B66" s="974"/>
      <c r="C66" s="19"/>
      <c r="D66" s="27" t="s">
        <v>506</v>
      </c>
      <c r="E66" s="6"/>
      <c r="F66" s="975"/>
    </row>
    <row r="67" spans="2:6" s="2" customFormat="1" ht="18" customHeight="1" x14ac:dyDescent="0.2">
      <c r="B67" s="355"/>
      <c r="C67" s="19"/>
      <c r="D67" s="242">
        <v>1000</v>
      </c>
      <c r="E67" s="6"/>
      <c r="F67" s="975"/>
    </row>
    <row r="68" spans="2:6" s="2" customFormat="1" ht="18" customHeight="1" x14ac:dyDescent="0.2">
      <c r="B68" s="349"/>
      <c r="C68" s="19"/>
      <c r="D68" s="43"/>
      <c r="E68" s="6"/>
      <c r="F68" s="837"/>
    </row>
    <row r="69" spans="2:6" s="2" customFormat="1" ht="18" customHeight="1" x14ac:dyDescent="0.2">
      <c r="B69" s="349"/>
      <c r="C69" s="19"/>
      <c r="D69" s="43"/>
      <c r="E69" s="6"/>
      <c r="F69" s="342"/>
    </row>
    <row r="70" spans="2:6" s="2" customFormat="1" ht="18" customHeight="1" x14ac:dyDescent="0.2">
      <c r="B70" s="349"/>
      <c r="C70" s="19"/>
      <c r="D70" s="43"/>
      <c r="E70" s="6"/>
      <c r="F70" s="342"/>
    </row>
    <row r="71" spans="2:6" s="2" customFormat="1" ht="18" customHeight="1" x14ac:dyDescent="0.2">
      <c r="B71" s="42"/>
      <c r="C71" s="19"/>
      <c r="D71" s="20"/>
      <c r="E71" s="8"/>
      <c r="F71" s="18"/>
    </row>
    <row r="72" spans="2:6" s="2" customFormat="1" ht="18" customHeight="1" x14ac:dyDescent="0.2">
      <c r="B72" s="982" t="s">
        <v>621</v>
      </c>
      <c r="C72" s="19"/>
      <c r="D72" s="25">
        <v>180083</v>
      </c>
      <c r="E72" s="8"/>
      <c r="F72" s="983" t="s">
        <v>622</v>
      </c>
    </row>
    <row r="73" spans="2:6" s="2" customFormat="1" ht="18" customHeight="1" x14ac:dyDescent="0.2">
      <c r="B73" s="982"/>
      <c r="C73" s="19"/>
      <c r="D73" s="27" t="s">
        <v>506</v>
      </c>
      <c r="E73" s="8"/>
      <c r="F73" s="983"/>
    </row>
    <row r="74" spans="2:6" s="2" customFormat="1" ht="18" customHeight="1" x14ac:dyDescent="0.2">
      <c r="B74" s="407" t="s">
        <v>652</v>
      </c>
      <c r="C74" s="19"/>
      <c r="D74" s="242">
        <v>0</v>
      </c>
      <c r="E74" s="8"/>
      <c r="F74" s="983"/>
    </row>
    <row r="75" spans="2:6" s="2" customFormat="1" ht="18" customHeight="1" x14ac:dyDescent="0.2">
      <c r="B75" s="394"/>
      <c r="C75" s="19"/>
      <c r="D75" s="20"/>
      <c r="E75" s="8"/>
      <c r="F75" s="983"/>
    </row>
    <row r="76" spans="2:6" s="2" customFormat="1" ht="18" customHeight="1" x14ac:dyDescent="0.2">
      <c r="B76" s="394"/>
      <c r="C76" s="19"/>
      <c r="D76" s="20"/>
      <c r="E76" s="8"/>
      <c r="F76" s="403" t="s">
        <v>526</v>
      </c>
    </row>
    <row r="77" spans="2:6" s="2" customFormat="1" ht="18" customHeight="1" x14ac:dyDescent="0.2">
      <c r="B77" s="394"/>
      <c r="C77" s="19"/>
      <c r="D77" s="20"/>
      <c r="E77" s="8"/>
      <c r="F77" s="405"/>
    </row>
    <row r="78" spans="2:6" s="2" customFormat="1" ht="18" customHeight="1" x14ac:dyDescent="0.2">
      <c r="B78" s="394"/>
      <c r="C78" s="19"/>
      <c r="D78" s="20"/>
      <c r="E78" s="8"/>
      <c r="F78" s="405"/>
    </row>
    <row r="79" spans="2:6" s="2" customFormat="1" ht="18" customHeight="1" x14ac:dyDescent="0.2">
      <c r="B79" s="394"/>
      <c r="C79" s="19"/>
      <c r="D79" s="20"/>
      <c r="E79" s="8"/>
      <c r="F79" s="391"/>
    </row>
    <row r="80" spans="2:6" s="2" customFormat="1" ht="18" customHeight="1" x14ac:dyDescent="0.2">
      <c r="B80" s="394"/>
      <c r="C80" s="19"/>
      <c r="D80" s="20"/>
      <c r="E80" s="8"/>
      <c r="F80" s="391"/>
    </row>
    <row r="81" spans="2:7" s="2" customFormat="1" ht="18" customHeight="1" x14ac:dyDescent="0.2">
      <c r="B81" s="394"/>
      <c r="C81" s="19"/>
      <c r="D81" s="20"/>
      <c r="E81" s="8"/>
      <c r="F81" s="399"/>
    </row>
    <row r="82" spans="2:7" s="2" customFormat="1" ht="18" customHeight="1" x14ac:dyDescent="0.2">
      <c r="B82" s="21" t="s">
        <v>19</v>
      </c>
      <c r="C82" s="19"/>
      <c r="D82" s="43"/>
      <c r="E82" s="6"/>
      <c r="F82" s="342"/>
    </row>
    <row r="83" spans="2:7" s="2" customFormat="1" ht="18" customHeight="1" x14ac:dyDescent="0.2">
      <c r="B83" s="366"/>
      <c r="C83" s="19"/>
      <c r="D83" s="43"/>
      <c r="E83" s="6"/>
      <c r="F83" s="342"/>
    </row>
    <row r="84" spans="2:7" s="2" customFormat="1" ht="18" customHeight="1" x14ac:dyDescent="0.2">
      <c r="B84" s="974" t="s">
        <v>20</v>
      </c>
      <c r="C84" s="19"/>
      <c r="D84" s="25">
        <v>2828255</v>
      </c>
      <c r="E84" s="6"/>
      <c r="F84" s="976" t="s">
        <v>668</v>
      </c>
    </row>
    <row r="85" spans="2:7" s="2" customFormat="1" ht="18" customHeight="1" x14ac:dyDescent="0.2">
      <c r="B85" s="974"/>
      <c r="C85" s="19"/>
      <c r="D85" s="356" t="s">
        <v>9</v>
      </c>
      <c r="E85" s="6"/>
      <c r="F85" s="976"/>
    </row>
    <row r="86" spans="2:7" s="2" customFormat="1" ht="18" customHeight="1" x14ac:dyDescent="0.2">
      <c r="B86" s="59"/>
      <c r="C86" s="19"/>
      <c r="D86" s="242">
        <v>2587769</v>
      </c>
      <c r="E86" s="30"/>
      <c r="F86" s="976"/>
    </row>
    <row r="87" spans="2:7" s="2" customFormat="1" ht="18" customHeight="1" x14ac:dyDescent="0.2">
      <c r="B87" s="355"/>
      <c r="C87" s="19"/>
      <c r="D87" s="242"/>
      <c r="E87" s="242"/>
      <c r="F87" s="976"/>
    </row>
    <row r="88" spans="2:7" s="2" customFormat="1" ht="18" customHeight="1" x14ac:dyDescent="0.2">
      <c r="B88" s="59"/>
      <c r="C88" s="19"/>
      <c r="D88" s="242"/>
      <c r="E88" s="242"/>
      <c r="F88" s="976"/>
    </row>
    <row r="89" spans="2:7" s="2" customFormat="1" ht="18" customHeight="1" x14ac:dyDescent="0.2">
      <c r="B89" s="59"/>
      <c r="C89" s="19"/>
      <c r="D89" s="242"/>
      <c r="E89" s="242"/>
      <c r="F89" s="976"/>
    </row>
    <row r="90" spans="2:7" s="2" customFormat="1" ht="18" customHeight="1" x14ac:dyDescent="0.2">
      <c r="B90" s="355"/>
      <c r="C90" s="19"/>
      <c r="D90" s="356"/>
      <c r="E90" s="356"/>
      <c r="F90" s="976"/>
    </row>
    <row r="91" spans="2:7" s="2" customFormat="1" ht="18" customHeight="1" x14ac:dyDescent="0.2">
      <c r="B91" s="349"/>
      <c r="C91" s="19"/>
      <c r="D91" s="43"/>
      <c r="E91" s="6"/>
      <c r="F91" s="976"/>
    </row>
    <row r="92" spans="2:7" s="2" customFormat="1" ht="18" customHeight="1" x14ac:dyDescent="0.2">
      <c r="B92" s="349"/>
      <c r="C92" s="19"/>
      <c r="D92" s="43"/>
      <c r="E92" s="6"/>
      <c r="F92" s="367"/>
    </row>
    <row r="93" spans="2:7" s="2" customFormat="1" ht="18" customHeight="1" x14ac:dyDescent="0.2">
      <c r="B93" s="372"/>
      <c r="C93" s="41"/>
      <c r="D93" s="45"/>
      <c r="E93" s="6"/>
      <c r="F93" s="46"/>
    </row>
    <row r="94" spans="2:7" s="2" customFormat="1" ht="18" customHeight="1" x14ac:dyDescent="0.2">
      <c r="B94" s="974" t="s">
        <v>21</v>
      </c>
      <c r="C94" s="19"/>
      <c r="D94" s="25">
        <v>9356</v>
      </c>
      <c r="E94" s="6"/>
      <c r="F94" s="976" t="s">
        <v>22</v>
      </c>
      <c r="G94" s="2" t="s">
        <v>0</v>
      </c>
    </row>
    <row r="95" spans="2:7" s="2" customFormat="1" ht="18" customHeight="1" x14ac:dyDescent="0.2">
      <c r="B95" s="974"/>
      <c r="C95" s="19"/>
      <c r="D95" s="356" t="s">
        <v>9</v>
      </c>
      <c r="E95" s="6"/>
      <c r="F95" s="976"/>
      <c r="G95" s="2" t="s">
        <v>0</v>
      </c>
    </row>
    <row r="96" spans="2:7" s="2" customFormat="1" ht="18" customHeight="1" x14ac:dyDescent="0.2">
      <c r="B96" s="59" t="s">
        <v>23</v>
      </c>
      <c r="C96" s="19"/>
      <c r="D96" s="242">
        <v>12927</v>
      </c>
      <c r="E96" s="30"/>
      <c r="F96" s="976"/>
      <c r="G96" s="2" t="s">
        <v>0</v>
      </c>
    </row>
    <row r="97" spans="2:7" s="2" customFormat="1" ht="18" customHeight="1" x14ac:dyDescent="0.2">
      <c r="B97" s="59"/>
      <c r="C97" s="19"/>
      <c r="D97" s="242"/>
      <c r="E97" s="242"/>
      <c r="F97" s="976"/>
    </row>
    <row r="98" spans="2:7" s="2" customFormat="1" ht="18" customHeight="1" x14ac:dyDescent="0.2">
      <c r="B98" s="59"/>
      <c r="C98" s="19"/>
      <c r="D98" s="242"/>
      <c r="E98" s="242"/>
      <c r="F98" s="976"/>
    </row>
    <row r="99" spans="2:7" s="2" customFormat="1" ht="18" customHeight="1" x14ac:dyDescent="0.2">
      <c r="B99" s="59"/>
      <c r="C99" s="19"/>
      <c r="D99" s="242"/>
      <c r="E99" s="242"/>
      <c r="F99" s="367"/>
    </row>
    <row r="100" spans="2:7" s="2" customFormat="1" ht="18" customHeight="1" x14ac:dyDescent="0.2">
      <c r="B100" s="349" t="s">
        <v>24</v>
      </c>
      <c r="C100" s="41"/>
      <c r="D100" s="25">
        <v>496719</v>
      </c>
      <c r="E100" s="356"/>
      <c r="F100" s="975" t="s">
        <v>25</v>
      </c>
      <c r="G100" s="2" t="s">
        <v>0</v>
      </c>
    </row>
    <row r="101" spans="2:7" s="2" customFormat="1" ht="18" customHeight="1" x14ac:dyDescent="0.2">
      <c r="B101" s="349" t="s">
        <v>26</v>
      </c>
      <c r="C101" s="41"/>
      <c r="D101" s="356" t="s">
        <v>9</v>
      </c>
      <c r="E101" s="356"/>
      <c r="F101" s="975"/>
      <c r="G101" s="2" t="s">
        <v>0</v>
      </c>
    </row>
    <row r="102" spans="2:7" s="2" customFormat="1" ht="18" customHeight="1" x14ac:dyDescent="0.2">
      <c r="B102" s="349"/>
      <c r="C102" s="41"/>
      <c r="D102" s="242">
        <v>496721</v>
      </c>
      <c r="E102" s="242"/>
      <c r="F102" s="975"/>
      <c r="G102" s="2" t="s">
        <v>0</v>
      </c>
    </row>
    <row r="103" spans="2:7" s="2" customFormat="1" ht="18" customHeight="1" x14ac:dyDescent="0.2">
      <c r="B103" s="355"/>
      <c r="C103" s="41"/>
      <c r="D103" s="356"/>
      <c r="E103" s="6"/>
      <c r="F103" s="975"/>
      <c r="G103" s="2" t="s">
        <v>0</v>
      </c>
    </row>
    <row r="104" spans="2:7" s="2" customFormat="1" ht="18" customHeight="1" x14ac:dyDescent="0.2">
      <c r="B104" s="372"/>
      <c r="C104" s="41"/>
      <c r="D104" s="356"/>
      <c r="E104" s="6"/>
      <c r="F104" s="55" t="s">
        <v>515</v>
      </c>
    </row>
    <row r="105" spans="2:7" s="2" customFormat="1" ht="18" customHeight="1" x14ac:dyDescent="0.2">
      <c r="B105" s="372"/>
      <c r="C105" s="41"/>
      <c r="D105" s="356"/>
      <c r="E105" s="6"/>
      <c r="F105" s="56" t="s">
        <v>535</v>
      </c>
      <c r="G105" s="2" t="s">
        <v>0</v>
      </c>
    </row>
    <row r="106" spans="2:7" s="2" customFormat="1" ht="18" customHeight="1" x14ac:dyDescent="0.2">
      <c r="B106" s="372"/>
      <c r="C106" s="41"/>
      <c r="D106" s="356"/>
      <c r="E106" s="6"/>
      <c r="F106" s="18"/>
    </row>
    <row r="107" spans="2:7" s="2" customFormat="1" ht="18" customHeight="1" x14ac:dyDescent="0.2">
      <c r="B107" s="372"/>
      <c r="C107" s="41"/>
      <c r="D107" s="356"/>
      <c r="E107" s="6"/>
      <c r="F107" s="18"/>
    </row>
    <row r="108" spans="2:7" s="2" customFormat="1" ht="18" customHeight="1" x14ac:dyDescent="0.2">
      <c r="B108" s="372"/>
      <c r="C108" s="41"/>
      <c r="D108" s="356"/>
      <c r="E108" s="6"/>
      <c r="F108" s="55"/>
    </row>
    <row r="109" spans="2:7" s="2" customFormat="1" ht="18" customHeight="1" x14ac:dyDescent="0.2">
      <c r="B109" s="372"/>
      <c r="C109" s="41"/>
      <c r="D109" s="356"/>
      <c r="E109" s="6"/>
      <c r="F109" s="55"/>
    </row>
    <row r="110" spans="2:7" s="2" customFormat="1" ht="18" customHeight="1" x14ac:dyDescent="0.2">
      <c r="B110" s="372"/>
      <c r="C110" s="41"/>
      <c r="D110" s="356"/>
      <c r="E110" s="6"/>
      <c r="F110" s="55"/>
    </row>
    <row r="111" spans="2:7" s="2" customFormat="1" ht="18.75" customHeight="1" x14ac:dyDescent="0.2">
      <c r="B111" s="977" t="s">
        <v>28</v>
      </c>
      <c r="C111" s="41"/>
      <c r="D111" s="25">
        <v>26161</v>
      </c>
      <c r="E111" s="356"/>
      <c r="F111" s="989" t="s">
        <v>556</v>
      </c>
      <c r="G111" s="2" t="s">
        <v>0</v>
      </c>
    </row>
    <row r="112" spans="2:7" s="2" customFormat="1" ht="18.75" customHeight="1" x14ac:dyDescent="0.2">
      <c r="B112" s="988"/>
      <c r="C112" s="41"/>
      <c r="D112" s="356" t="s">
        <v>9</v>
      </c>
      <c r="E112" s="356"/>
      <c r="F112" s="990"/>
    </row>
    <row r="113" spans="2:13" s="2" customFormat="1" ht="24.75" customHeight="1" x14ac:dyDescent="0.2">
      <c r="B113" s="988"/>
      <c r="C113" s="41"/>
      <c r="D113" s="242">
        <v>26872</v>
      </c>
      <c r="E113" s="30"/>
      <c r="F113" s="990"/>
      <c r="G113" s="2" t="s">
        <v>0</v>
      </c>
    </row>
    <row r="114" spans="2:13" s="2" customFormat="1" ht="19.5" customHeight="1" x14ac:dyDescent="0.2">
      <c r="B114" s="76"/>
      <c r="C114" s="41"/>
      <c r="D114" s="242"/>
      <c r="E114" s="242"/>
      <c r="F114" s="837"/>
    </row>
    <row r="115" spans="2:13" s="2" customFormat="1" ht="19.5" customHeight="1" x14ac:dyDescent="0.2">
      <c r="B115" s="76"/>
      <c r="C115" s="41"/>
      <c r="D115" s="242"/>
      <c r="E115" s="242"/>
      <c r="F115" s="364"/>
    </row>
    <row r="116" spans="2:13" s="2" customFormat="1" ht="19.5" customHeight="1" x14ac:dyDescent="0.2">
      <c r="B116" s="76"/>
      <c r="C116" s="41"/>
      <c r="D116" s="242"/>
      <c r="E116" s="242"/>
      <c r="F116" s="364"/>
    </row>
    <row r="117" spans="2:13" s="2" customFormat="1" ht="18" customHeight="1" x14ac:dyDescent="0.2">
      <c r="B117" s="349" t="s">
        <v>30</v>
      </c>
      <c r="C117" s="19"/>
      <c r="D117" s="25">
        <v>13907</v>
      </c>
      <c r="E117" s="356"/>
      <c r="F117" s="975" t="s">
        <v>557</v>
      </c>
    </row>
    <row r="118" spans="2:13" s="2" customFormat="1" ht="18" customHeight="1" x14ac:dyDescent="0.2">
      <c r="B118" s="342"/>
      <c r="C118" s="19"/>
      <c r="D118" s="356" t="s">
        <v>9</v>
      </c>
      <c r="E118" s="356"/>
      <c r="F118" s="975"/>
    </row>
    <row r="119" spans="2:13" s="2" customFormat="1" ht="18" customHeight="1" x14ac:dyDescent="0.2">
      <c r="B119" s="59" t="s">
        <v>0</v>
      </c>
      <c r="C119" s="19"/>
      <c r="D119" s="242">
        <v>316852</v>
      </c>
      <c r="E119" s="30"/>
      <c r="F119" s="975"/>
      <c r="G119" s="2" t="s">
        <v>0</v>
      </c>
    </row>
    <row r="120" spans="2:13" s="2" customFormat="1" ht="18" customHeight="1" x14ac:dyDescent="0.2">
      <c r="B120" s="59"/>
      <c r="C120" s="19"/>
      <c r="D120" s="242"/>
      <c r="E120" s="242"/>
      <c r="F120" s="991"/>
    </row>
    <row r="121" spans="2:13" s="2" customFormat="1" ht="18" customHeight="1" x14ac:dyDescent="0.2">
      <c r="B121" s="59"/>
      <c r="C121" s="19"/>
      <c r="D121" s="242"/>
      <c r="E121" s="242"/>
      <c r="F121" s="365"/>
    </row>
    <row r="122" spans="2:13" s="2" customFormat="1" ht="18" customHeight="1" x14ac:dyDescent="0.2">
      <c r="B122" s="59"/>
      <c r="C122" s="19"/>
      <c r="D122" s="242"/>
      <c r="E122" s="242"/>
      <c r="F122" s="346"/>
    </row>
    <row r="123" spans="2:13" s="2" customFormat="1" ht="18" customHeight="1" x14ac:dyDescent="0.2">
      <c r="B123" s="974" t="s">
        <v>31</v>
      </c>
      <c r="C123" s="19"/>
      <c r="D123" s="25">
        <v>6647</v>
      </c>
      <c r="E123" s="356"/>
      <c r="F123" s="975" t="s">
        <v>32</v>
      </c>
      <c r="G123" s="2" t="s">
        <v>0</v>
      </c>
    </row>
    <row r="124" spans="2:13" s="2" customFormat="1" ht="18" customHeight="1" x14ac:dyDescent="0.2">
      <c r="B124" s="992"/>
      <c r="C124" s="19"/>
      <c r="D124" s="356" t="s">
        <v>9</v>
      </c>
      <c r="E124" s="356"/>
      <c r="F124" s="975"/>
    </row>
    <row r="125" spans="2:13" s="2" customFormat="1" ht="18" customHeight="1" x14ac:dyDescent="0.2">
      <c r="B125" s="355" t="s">
        <v>0</v>
      </c>
      <c r="C125" s="19"/>
      <c r="D125" s="242">
        <v>6647</v>
      </c>
      <c r="E125" s="30"/>
      <c r="F125" s="63" t="s">
        <v>33</v>
      </c>
    </row>
    <row r="126" spans="2:13" s="2" customFormat="1" ht="18" customHeight="1" x14ac:dyDescent="0.2">
      <c r="B126" s="355"/>
      <c r="C126" s="19"/>
      <c r="D126" s="242"/>
      <c r="E126" s="242"/>
      <c r="F126" s="63"/>
    </row>
    <row r="127" spans="2:13" s="2" customFormat="1" ht="18" customHeight="1" x14ac:dyDescent="0.2">
      <c r="B127" s="66"/>
      <c r="C127" s="67"/>
      <c r="D127" s="218"/>
      <c r="E127" s="218"/>
      <c r="F127" s="422"/>
    </row>
    <row r="128" spans="2:13" s="2" customFormat="1" ht="18" customHeight="1" x14ac:dyDescent="0.2">
      <c r="B128" s="977" t="s">
        <v>35</v>
      </c>
      <c r="C128" s="19"/>
      <c r="D128" s="25">
        <v>40551309</v>
      </c>
      <c r="E128" s="30"/>
      <c r="F128" s="342" t="s">
        <v>36</v>
      </c>
      <c r="G128" s="2" t="s">
        <v>0</v>
      </c>
      <c r="J128" s="995" t="s">
        <v>574</v>
      </c>
      <c r="K128" s="995"/>
      <c r="L128" s="995" t="s">
        <v>530</v>
      </c>
      <c r="M128" s="995"/>
    </row>
    <row r="129" spans="1:16" s="2" customFormat="1" ht="18" customHeight="1" x14ac:dyDescent="0.2">
      <c r="B129" s="977"/>
      <c r="C129" s="19"/>
      <c r="D129" s="356" t="s">
        <v>9</v>
      </c>
      <c r="E129" s="356"/>
      <c r="F129" s="975" t="s">
        <v>38</v>
      </c>
      <c r="H129" s="994" t="s">
        <v>34</v>
      </c>
      <c r="I129" s="994"/>
      <c r="J129" s="993">
        <v>11593137</v>
      </c>
      <c r="K129" s="993"/>
      <c r="L129" s="993">
        <v>12189538</v>
      </c>
      <c r="M129" s="993"/>
    </row>
    <row r="130" spans="1:16" s="2" customFormat="1" ht="18" customHeight="1" x14ac:dyDescent="0.2">
      <c r="B130" s="349"/>
      <c r="C130" s="19"/>
      <c r="D130" s="242">
        <f>L136</f>
        <v>41045338.29423701</v>
      </c>
      <c r="E130" s="356"/>
      <c r="F130" s="975"/>
      <c r="H130" s="994" t="s">
        <v>37</v>
      </c>
      <c r="I130" s="994"/>
      <c r="J130" s="993">
        <v>261014</v>
      </c>
      <c r="K130" s="993"/>
      <c r="L130" s="993">
        <v>261014</v>
      </c>
      <c r="M130" s="993"/>
    </row>
    <row r="131" spans="1:16" s="2" customFormat="1" ht="18" customHeight="1" x14ac:dyDescent="0.2">
      <c r="B131" s="349"/>
      <c r="C131" s="19"/>
      <c r="D131" s="356"/>
      <c r="E131" s="356"/>
      <c r="F131" s="975"/>
      <c r="H131" s="994" t="s">
        <v>39</v>
      </c>
      <c r="I131" s="994"/>
      <c r="J131" s="993">
        <v>2626345</v>
      </c>
      <c r="K131" s="993"/>
      <c r="L131" s="993">
        <v>2689141</v>
      </c>
      <c r="M131" s="993"/>
    </row>
    <row r="132" spans="1:16" s="2" customFormat="1" ht="18" customHeight="1" x14ac:dyDescent="0.2">
      <c r="B132" s="349"/>
      <c r="C132" s="19"/>
      <c r="D132" s="356"/>
      <c r="E132" s="356"/>
      <c r="F132" s="975"/>
      <c r="H132" s="994" t="s">
        <v>37</v>
      </c>
      <c r="I132" s="994"/>
      <c r="J132" s="993">
        <v>8682</v>
      </c>
      <c r="K132" s="993"/>
      <c r="L132" s="993">
        <v>8682</v>
      </c>
      <c r="M132" s="993"/>
    </row>
    <row r="133" spans="1:16" s="2" customFormat="1" ht="17.25" customHeight="1" x14ac:dyDescent="0.2">
      <c r="B133" s="355"/>
      <c r="C133" s="19"/>
      <c r="D133" s="8"/>
      <c r="E133" s="356"/>
      <c r="F133" s="975"/>
      <c r="H133" s="973" t="s">
        <v>40</v>
      </c>
      <c r="I133" s="973"/>
      <c r="J133" s="993">
        <v>23592434</v>
      </c>
      <c r="K133" s="993"/>
      <c r="L133" s="993">
        <v>23413012</v>
      </c>
      <c r="M133" s="993"/>
    </row>
    <row r="134" spans="1:16" s="2" customFormat="1" ht="19.5" customHeight="1" x14ac:dyDescent="0.2">
      <c r="B134" s="355"/>
      <c r="C134" s="19"/>
      <c r="D134" s="356"/>
      <c r="E134" s="356"/>
      <c r="F134" s="366" t="s">
        <v>43</v>
      </c>
      <c r="H134" s="973" t="s">
        <v>41</v>
      </c>
      <c r="I134" s="973"/>
      <c r="J134" s="993">
        <v>2112106</v>
      </c>
      <c r="K134" s="993"/>
      <c r="L134" s="993">
        <v>2092786</v>
      </c>
      <c r="M134" s="993"/>
    </row>
    <row r="135" spans="1:16" s="2" customFormat="1" ht="18" customHeight="1" x14ac:dyDescent="0.2">
      <c r="B135" s="355"/>
      <c r="C135" s="19"/>
      <c r="D135" s="356"/>
      <c r="E135" s="356"/>
      <c r="F135" s="975" t="s">
        <v>45</v>
      </c>
      <c r="H135" s="968" t="s">
        <v>42</v>
      </c>
      <c r="I135" s="968"/>
      <c r="J135" s="969">
        <v>357591</v>
      </c>
      <c r="K135" s="969"/>
      <c r="L135" s="969">
        <f>932364*(4018+117)/9856</f>
        <v>391165.29423701297</v>
      </c>
      <c r="M135" s="969"/>
    </row>
    <row r="136" spans="1:16" s="2" customFormat="1" ht="21.75" customHeight="1" x14ac:dyDescent="0.2">
      <c r="B136" s="355"/>
      <c r="C136" s="19"/>
      <c r="D136" s="356"/>
      <c r="E136" s="356"/>
      <c r="F136" s="975"/>
      <c r="H136" s="970" t="s">
        <v>44</v>
      </c>
      <c r="I136" s="970"/>
      <c r="J136" s="971">
        <f>SUM(J129:J135)</f>
        <v>40551309</v>
      </c>
      <c r="K136" s="971"/>
      <c r="L136" s="971">
        <f>SUM(L129:L135)</f>
        <v>41045338.29423701</v>
      </c>
      <c r="M136" s="971"/>
    </row>
    <row r="137" spans="1:16" s="2" customFormat="1" ht="18" customHeight="1" x14ac:dyDescent="0.2">
      <c r="B137" s="355"/>
      <c r="C137" s="19"/>
      <c r="D137" s="356"/>
      <c r="E137" s="356"/>
      <c r="F137" s="366" t="s">
        <v>46</v>
      </c>
      <c r="H137" s="237"/>
    </row>
    <row r="138" spans="1:16" s="2" customFormat="1" ht="18" customHeight="1" x14ac:dyDescent="0.2">
      <c r="B138" s="355"/>
      <c r="C138" s="19"/>
      <c r="D138" s="356"/>
      <c r="E138" s="356"/>
      <c r="F138" s="975" t="s">
        <v>47</v>
      </c>
      <c r="H138" s="967" t="s">
        <v>623</v>
      </c>
      <c r="I138" s="967"/>
      <c r="J138" s="967"/>
      <c r="K138" s="967"/>
      <c r="L138" s="967"/>
      <c r="M138" s="967"/>
      <c r="N138" s="967"/>
      <c r="O138" s="967"/>
      <c r="P138" s="967"/>
    </row>
    <row r="139" spans="1:16" s="2" customFormat="1" ht="18" customHeight="1" x14ac:dyDescent="0.2">
      <c r="B139" s="355"/>
      <c r="C139" s="19"/>
      <c r="D139" s="356"/>
      <c r="E139" s="356"/>
      <c r="F139" s="975"/>
      <c r="H139" s="967"/>
      <c r="I139" s="967"/>
      <c r="J139" s="967"/>
      <c r="K139" s="967"/>
      <c r="L139" s="967"/>
      <c r="M139" s="967"/>
      <c r="N139" s="967"/>
      <c r="O139" s="967"/>
      <c r="P139" s="967"/>
    </row>
    <row r="140" spans="1:16" s="2" customFormat="1" ht="18" customHeight="1" x14ac:dyDescent="0.2">
      <c r="B140" s="355"/>
      <c r="C140" s="19"/>
      <c r="D140" s="356"/>
      <c r="E140" s="356"/>
      <c r="F140" s="346"/>
    </row>
    <row r="141" spans="1:16" s="2" customFormat="1" ht="18" customHeight="1" x14ac:dyDescent="0.2">
      <c r="B141" s="355"/>
      <c r="C141" s="19"/>
      <c r="D141" s="356"/>
      <c r="E141" s="356"/>
      <c r="F141" s="346"/>
    </row>
    <row r="142" spans="1:16" s="2" customFormat="1" ht="18" customHeight="1" x14ac:dyDescent="0.2">
      <c r="B142" s="355"/>
      <c r="C142" s="19"/>
      <c r="D142" s="356"/>
      <c r="E142" s="356"/>
      <c r="F142" s="346"/>
    </row>
    <row r="143" spans="1:16" s="2" customFormat="1" ht="18" customHeight="1" x14ac:dyDescent="0.2">
      <c r="B143" s="355"/>
      <c r="C143" s="19"/>
      <c r="D143" s="356"/>
      <c r="E143" s="356"/>
      <c r="F143" s="346"/>
      <c r="H143" s="8"/>
      <c r="I143" s="8"/>
      <c r="J143" s="996"/>
      <c r="K143" s="996"/>
      <c r="L143" s="996"/>
      <c r="M143" s="996"/>
      <c r="N143" s="8"/>
      <c r="O143" s="8"/>
      <c r="P143" s="8"/>
    </row>
    <row r="144" spans="1:16" s="2" customFormat="1" ht="18" customHeight="1" x14ac:dyDescent="0.2">
      <c r="A144" s="8"/>
      <c r="B144" s="355"/>
      <c r="C144" s="19"/>
      <c r="D144" s="356"/>
      <c r="E144" s="356"/>
      <c r="F144" s="346"/>
      <c r="H144" s="997"/>
      <c r="I144" s="997"/>
      <c r="J144" s="972"/>
      <c r="K144" s="972"/>
      <c r="L144" s="972"/>
      <c r="M144" s="972"/>
      <c r="N144" s="8"/>
      <c r="O144" s="8"/>
      <c r="P144" s="8"/>
    </row>
    <row r="145" spans="1:16" s="2" customFormat="1" ht="18" customHeight="1" x14ac:dyDescent="0.2">
      <c r="A145" s="231"/>
      <c r="B145" s="355"/>
      <c r="C145" s="19"/>
      <c r="D145" s="356"/>
      <c r="E145" s="356"/>
      <c r="F145" s="346"/>
      <c r="H145" s="997"/>
      <c r="I145" s="997"/>
      <c r="J145" s="972"/>
      <c r="K145" s="972"/>
      <c r="L145" s="972"/>
      <c r="M145" s="972"/>
      <c r="N145" s="8"/>
      <c r="O145" s="8"/>
      <c r="P145" s="8"/>
    </row>
    <row r="146" spans="1:16" s="2" customFormat="1" ht="18" customHeight="1" x14ac:dyDescent="0.2">
      <c r="B146" s="355" t="s">
        <v>48</v>
      </c>
      <c r="C146" s="41"/>
      <c r="D146" s="25">
        <v>13000</v>
      </c>
      <c r="E146" s="356"/>
      <c r="F146" s="989" t="s">
        <v>607</v>
      </c>
      <c r="G146" s="2" t="s">
        <v>0</v>
      </c>
      <c r="H146" s="997"/>
      <c r="I146" s="997"/>
      <c r="J146" s="972"/>
      <c r="K146" s="972"/>
      <c r="L146" s="972"/>
      <c r="M146" s="972"/>
      <c r="N146" s="8"/>
      <c r="O146" s="8"/>
      <c r="P146" s="8"/>
    </row>
    <row r="147" spans="1:16" s="2" customFormat="1" ht="18" customHeight="1" x14ac:dyDescent="0.2">
      <c r="B147" s="59"/>
      <c r="C147" s="41"/>
      <c r="D147" s="356" t="s">
        <v>9</v>
      </c>
      <c r="E147" s="356"/>
      <c r="F147" s="989"/>
      <c r="H147" s="997"/>
      <c r="I147" s="997"/>
      <c r="J147" s="972"/>
      <c r="K147" s="972"/>
      <c r="L147" s="972"/>
      <c r="M147" s="972"/>
      <c r="N147" s="8"/>
      <c r="O147" s="8"/>
      <c r="P147" s="8"/>
    </row>
    <row r="148" spans="1:16" s="2" customFormat="1" ht="18" customHeight="1" x14ac:dyDescent="0.2">
      <c r="B148" s="355" t="s">
        <v>0</v>
      </c>
      <c r="C148" s="41"/>
      <c r="D148" s="242">
        <v>15443</v>
      </c>
      <c r="E148" s="30"/>
      <c r="F148" s="989"/>
      <c r="H148" s="973"/>
      <c r="I148" s="973"/>
      <c r="J148" s="972"/>
      <c r="K148" s="972"/>
      <c r="L148" s="972"/>
      <c r="M148" s="972"/>
      <c r="N148" s="8"/>
      <c r="O148" s="8"/>
      <c r="P148" s="8"/>
    </row>
    <row r="149" spans="1:16" s="2" customFormat="1" ht="18" customHeight="1" x14ac:dyDescent="0.2">
      <c r="B149" s="355"/>
      <c r="C149" s="41"/>
      <c r="D149" s="242"/>
      <c r="E149" s="242"/>
      <c r="F149" s="342"/>
      <c r="H149" s="973"/>
      <c r="I149" s="973"/>
      <c r="J149" s="972"/>
      <c r="K149" s="972"/>
      <c r="L149" s="972"/>
      <c r="M149" s="972"/>
      <c r="N149" s="8"/>
      <c r="O149" s="8"/>
      <c r="P149" s="8"/>
    </row>
    <row r="150" spans="1:16" s="2" customFormat="1" ht="18" customHeight="1" x14ac:dyDescent="0.2">
      <c r="B150" s="355"/>
      <c r="C150" s="41"/>
      <c r="D150" s="242"/>
      <c r="E150" s="242"/>
      <c r="F150" s="342"/>
      <c r="H150" s="973"/>
      <c r="I150" s="973"/>
      <c r="J150" s="972"/>
      <c r="K150" s="972"/>
      <c r="L150" s="972"/>
      <c r="M150" s="972"/>
      <c r="N150" s="8"/>
      <c r="O150" s="8"/>
      <c r="P150" s="8"/>
    </row>
    <row r="151" spans="1:16" s="2" customFormat="1" ht="18" customHeight="1" x14ac:dyDescent="0.2">
      <c r="B151" s="355"/>
      <c r="C151" s="19"/>
      <c r="D151" s="242"/>
      <c r="E151" s="242"/>
      <c r="F151" s="100"/>
      <c r="H151" s="998"/>
      <c r="I151" s="998"/>
      <c r="J151" s="966"/>
      <c r="K151" s="966"/>
      <c r="L151" s="966"/>
      <c r="M151" s="966"/>
      <c r="N151" s="8"/>
      <c r="O151" s="8"/>
      <c r="P151" s="8"/>
    </row>
    <row r="152" spans="1:16" s="2" customFormat="1" ht="18" customHeight="1" x14ac:dyDescent="0.2">
      <c r="B152" s="977" t="s">
        <v>55</v>
      </c>
      <c r="C152" s="41"/>
      <c r="D152" s="25">
        <v>232789</v>
      </c>
      <c r="E152" s="6"/>
      <c r="F152" s="975" t="s">
        <v>666</v>
      </c>
      <c r="H152" s="237"/>
      <c r="I152" s="8"/>
      <c r="J152" s="8"/>
      <c r="K152" s="8"/>
      <c r="L152" s="8"/>
      <c r="M152" s="8"/>
      <c r="N152" s="8"/>
      <c r="O152" s="8"/>
      <c r="P152" s="8"/>
    </row>
    <row r="153" spans="1:16" s="2" customFormat="1" ht="18" customHeight="1" x14ac:dyDescent="0.2">
      <c r="A153" s="231"/>
      <c r="B153" s="977"/>
      <c r="C153" s="41"/>
      <c r="D153" s="356" t="s">
        <v>9</v>
      </c>
      <c r="E153" s="6"/>
      <c r="F153" s="975"/>
      <c r="H153" s="967"/>
      <c r="I153" s="967"/>
      <c r="J153" s="967"/>
      <c r="K153" s="967"/>
      <c r="L153" s="967"/>
      <c r="M153" s="967"/>
      <c r="N153" s="967"/>
      <c r="O153" s="967"/>
      <c r="P153" s="967"/>
    </row>
    <row r="154" spans="1:16" s="2" customFormat="1" ht="18" customHeight="1" x14ac:dyDescent="0.2">
      <c r="A154" s="231"/>
      <c r="B154" s="355"/>
      <c r="C154" s="41"/>
      <c r="D154" s="242">
        <v>254052</v>
      </c>
      <c r="E154" s="30"/>
      <c r="F154" s="975"/>
      <c r="H154" s="967"/>
      <c r="I154" s="967"/>
      <c r="J154" s="967"/>
      <c r="K154" s="967"/>
      <c r="L154" s="967"/>
      <c r="M154" s="967"/>
      <c r="N154" s="967"/>
      <c r="O154" s="967"/>
      <c r="P154" s="967"/>
    </row>
    <row r="155" spans="1:16" s="2" customFormat="1" ht="18" customHeight="1" x14ac:dyDescent="0.2">
      <c r="A155" s="231"/>
      <c r="B155" s="355"/>
      <c r="C155" s="41"/>
      <c r="D155" s="356"/>
      <c r="E155" s="356"/>
      <c r="F155" s="975"/>
      <c r="I155" s="256"/>
      <c r="J155" s="256"/>
      <c r="K155" s="256"/>
      <c r="L155" s="256"/>
      <c r="M155" s="256"/>
    </row>
    <row r="156" spans="1:16" s="2" customFormat="1" ht="18" customHeight="1" x14ac:dyDescent="0.2">
      <c r="A156" s="231"/>
      <c r="B156" s="355"/>
      <c r="C156" s="41"/>
      <c r="D156" s="356"/>
      <c r="E156" s="356"/>
      <c r="F156" s="975"/>
      <c r="I156" s="256"/>
      <c r="J156" s="256"/>
      <c r="K156" s="256"/>
      <c r="L156" s="256"/>
      <c r="M156" s="256"/>
    </row>
    <row r="157" spans="1:16" s="2" customFormat="1" ht="18" customHeight="1" x14ac:dyDescent="0.2">
      <c r="A157" s="231"/>
      <c r="B157" s="355"/>
      <c r="C157" s="41"/>
      <c r="D157" s="356"/>
      <c r="E157" s="356"/>
      <c r="F157" s="975"/>
      <c r="H157" s="256"/>
      <c r="I157" s="256"/>
      <c r="J157" s="256"/>
      <c r="K157" s="256"/>
      <c r="L157" s="256"/>
      <c r="M157" s="256"/>
    </row>
    <row r="158" spans="1:16" s="2" customFormat="1" ht="18" customHeight="1" x14ac:dyDescent="0.2">
      <c r="A158" s="231"/>
      <c r="B158" s="355"/>
      <c r="C158" s="41"/>
      <c r="D158" s="356"/>
      <c r="E158" s="356"/>
      <c r="F158" s="975"/>
      <c r="H158" s="256"/>
      <c r="I158" s="239"/>
      <c r="J158" s="256"/>
      <c r="K158" s="256"/>
      <c r="L158" s="256"/>
      <c r="M158" s="256"/>
    </row>
    <row r="159" spans="1:16" s="2" customFormat="1" ht="18" customHeight="1" x14ac:dyDescent="0.2">
      <c r="A159" s="231"/>
      <c r="B159" s="355"/>
      <c r="C159" s="41"/>
      <c r="D159" s="356"/>
      <c r="E159" s="356"/>
      <c r="F159" s="975"/>
      <c r="I159" s="256"/>
      <c r="J159" s="256"/>
      <c r="K159" s="256"/>
      <c r="L159" s="256"/>
      <c r="M159" s="256"/>
    </row>
    <row r="160" spans="1:16" s="2" customFormat="1" ht="18" customHeight="1" x14ac:dyDescent="0.2">
      <c r="A160" s="231"/>
      <c r="B160" s="355"/>
      <c r="C160" s="41"/>
      <c r="D160" s="356"/>
      <c r="E160" s="356"/>
      <c r="F160" s="975"/>
      <c r="I160" s="256"/>
      <c r="J160" s="256"/>
      <c r="K160" s="256"/>
      <c r="L160" s="256"/>
      <c r="M160" s="256"/>
    </row>
    <row r="161" spans="1:13" s="2" customFormat="1" ht="18" customHeight="1" x14ac:dyDescent="0.2">
      <c r="A161" s="231"/>
      <c r="B161" s="355"/>
      <c r="C161" s="41"/>
      <c r="D161" s="356"/>
      <c r="E161" s="356"/>
      <c r="F161" s="975"/>
      <c r="H161" s="256"/>
      <c r="I161" s="256"/>
      <c r="J161" s="256"/>
      <c r="K161" s="256"/>
      <c r="L161" s="256"/>
      <c r="M161" s="256"/>
    </row>
    <row r="162" spans="1:13" s="2" customFormat="1" ht="18" customHeight="1" x14ac:dyDescent="0.2">
      <c r="A162" s="231"/>
      <c r="B162" s="355"/>
      <c r="C162" s="41"/>
      <c r="D162" s="356"/>
      <c r="E162" s="356"/>
      <c r="F162" s="975"/>
      <c r="G162" s="19"/>
      <c r="H162" s="326"/>
      <c r="I162" s="326"/>
      <c r="J162" s="326"/>
    </row>
    <row r="163" spans="1:13" s="2" customFormat="1" ht="18" customHeight="1" x14ac:dyDescent="0.2">
      <c r="A163" s="231"/>
      <c r="B163" s="355"/>
      <c r="C163" s="41"/>
      <c r="D163" s="356"/>
      <c r="E163" s="356"/>
      <c r="F163" s="975"/>
      <c r="G163" s="19"/>
      <c r="H163" s="326"/>
      <c r="I163" s="326"/>
      <c r="J163" s="326"/>
    </row>
    <row r="164" spans="1:13" s="2" customFormat="1" ht="18" customHeight="1" x14ac:dyDescent="0.2">
      <c r="A164" s="231"/>
      <c r="B164" s="355"/>
      <c r="C164" s="41"/>
      <c r="D164" s="356"/>
      <c r="E164" s="356"/>
      <c r="F164" s="975"/>
    </row>
    <row r="165" spans="1:13" s="2" customFormat="1" ht="18" customHeight="1" x14ac:dyDescent="0.2">
      <c r="A165" s="231"/>
      <c r="B165" s="355"/>
      <c r="C165" s="41"/>
      <c r="D165" s="356"/>
      <c r="E165" s="356"/>
      <c r="F165" s="975"/>
    </row>
    <row r="166" spans="1:13" s="2" customFormat="1" ht="18" customHeight="1" x14ac:dyDescent="0.2">
      <c r="A166" s="231"/>
      <c r="B166" s="355"/>
      <c r="C166" s="41"/>
      <c r="D166" s="356"/>
      <c r="E166" s="356"/>
      <c r="F166" s="975"/>
    </row>
    <row r="167" spans="1:13" s="2" customFormat="1" ht="18" customHeight="1" x14ac:dyDescent="0.2">
      <c r="A167" s="231"/>
      <c r="B167" s="417"/>
      <c r="C167" s="41"/>
      <c r="D167" s="418"/>
      <c r="E167" s="418"/>
      <c r="F167" s="975"/>
    </row>
    <row r="168" spans="1:13" s="2" customFormat="1" ht="18" customHeight="1" x14ac:dyDescent="0.2">
      <c r="A168" s="231"/>
      <c r="B168" s="417"/>
      <c r="C168" s="41"/>
      <c r="D168" s="418"/>
      <c r="E168" s="418"/>
      <c r="F168" s="975"/>
    </row>
    <row r="169" spans="1:13" s="2" customFormat="1" ht="18" customHeight="1" x14ac:dyDescent="0.2">
      <c r="A169" s="231"/>
      <c r="B169" s="355"/>
      <c r="C169" s="41"/>
      <c r="D169" s="356"/>
      <c r="E169" s="356"/>
      <c r="F169" s="975"/>
    </row>
    <row r="170" spans="1:13" s="2" customFormat="1" ht="18" customHeight="1" x14ac:dyDescent="0.2">
      <c r="A170" s="231"/>
      <c r="B170" s="406"/>
      <c r="C170" s="41"/>
      <c r="D170" s="409"/>
      <c r="E170" s="409"/>
      <c r="F170" s="975"/>
    </row>
    <row r="171" spans="1:13" s="2" customFormat="1" ht="18" customHeight="1" x14ac:dyDescent="0.2">
      <c r="A171" s="231"/>
      <c r="B171" s="355"/>
      <c r="C171" s="41"/>
      <c r="D171" s="356"/>
      <c r="E171" s="356"/>
      <c r="F171" s="975"/>
    </row>
    <row r="172" spans="1:13" s="2" customFormat="1" ht="18" customHeight="1" x14ac:dyDescent="0.2">
      <c r="A172" s="231"/>
      <c r="B172" s="355"/>
      <c r="C172" s="41"/>
      <c r="D172" s="356"/>
      <c r="E172" s="356"/>
      <c r="F172" s="975"/>
    </row>
    <row r="173" spans="1:13" s="2" customFormat="1" ht="18" customHeight="1" x14ac:dyDescent="0.2">
      <c r="A173" s="231"/>
      <c r="B173" s="355"/>
      <c r="C173" s="41"/>
      <c r="D173" s="356"/>
      <c r="E173" s="356"/>
      <c r="F173" s="346"/>
    </row>
    <row r="174" spans="1:13" s="2" customFormat="1" ht="18" customHeight="1" x14ac:dyDescent="0.2">
      <c r="A174" s="231"/>
      <c r="B174" s="974" t="s">
        <v>57</v>
      </c>
      <c r="C174" s="41"/>
      <c r="D174" s="25">
        <v>7379</v>
      </c>
      <c r="E174" s="356"/>
      <c r="F174" s="975" t="s">
        <v>58</v>
      </c>
    </row>
    <row r="175" spans="1:13" s="2" customFormat="1" ht="18" customHeight="1" x14ac:dyDescent="0.2">
      <c r="A175" s="231"/>
      <c r="B175" s="992"/>
      <c r="C175" s="41"/>
      <c r="D175" s="356" t="s">
        <v>9</v>
      </c>
      <c r="E175" s="356"/>
      <c r="F175" s="975"/>
    </row>
    <row r="176" spans="1:13" s="2" customFormat="1" ht="18" customHeight="1" x14ac:dyDescent="0.2">
      <c r="A176" s="231"/>
      <c r="B176" s="355"/>
      <c r="C176" s="41"/>
      <c r="D176" s="242">
        <v>7379</v>
      </c>
      <c r="E176" s="356"/>
      <c r="F176" s="975"/>
    </row>
    <row r="177" spans="1:10" s="2" customFormat="1" ht="18" customHeight="1" x14ac:dyDescent="0.2">
      <c r="A177" s="231"/>
      <c r="B177" s="355"/>
      <c r="C177" s="41"/>
      <c r="D177" s="242"/>
      <c r="E177" s="356"/>
      <c r="F177" s="346"/>
    </row>
    <row r="178" spans="1:10" s="2" customFormat="1" ht="18" customHeight="1" x14ac:dyDescent="0.2">
      <c r="A178" s="231"/>
      <c r="B178" s="355"/>
      <c r="C178" s="41"/>
      <c r="D178" s="242"/>
      <c r="E178" s="356"/>
      <c r="F178" s="346"/>
    </row>
    <row r="179" spans="1:10" s="118" customFormat="1" ht="18" customHeight="1" x14ac:dyDescent="0.2">
      <c r="A179" s="331"/>
      <c r="B179" s="355"/>
      <c r="C179" s="238"/>
      <c r="D179" s="356"/>
      <c r="E179" s="356"/>
      <c r="F179" s="346"/>
    </row>
    <row r="180" spans="1:10" s="118" customFormat="1" ht="17.25" customHeight="1" x14ac:dyDescent="0.2">
      <c r="A180" s="331"/>
      <c r="B180" s="1003" t="s">
        <v>522</v>
      </c>
      <c r="C180" s="252"/>
      <c r="D180" s="25">
        <v>1842</v>
      </c>
      <c r="E180" s="242"/>
      <c r="F180" s="975" t="s">
        <v>59</v>
      </c>
    </row>
    <row r="181" spans="1:10" s="118" customFormat="1" ht="18" customHeight="1" x14ac:dyDescent="0.2">
      <c r="A181" s="331"/>
      <c r="B181" s="1003"/>
      <c r="C181" s="252"/>
      <c r="D181" s="356" t="s">
        <v>9</v>
      </c>
      <c r="E181" s="242"/>
      <c r="F181" s="975"/>
    </row>
    <row r="182" spans="1:10" s="118" customFormat="1" ht="18" customHeight="1" x14ac:dyDescent="0.2">
      <c r="A182" s="331"/>
      <c r="B182" s="355"/>
      <c r="C182" s="252"/>
      <c r="D182" s="242">
        <v>1842</v>
      </c>
      <c r="E182" s="242"/>
      <c r="F182" s="975"/>
    </row>
    <row r="183" spans="1:10" s="118" customFormat="1" ht="18" customHeight="1" x14ac:dyDescent="0.2">
      <c r="A183" s="331"/>
      <c r="B183" s="355"/>
      <c r="C183" s="252"/>
      <c r="D183" s="242"/>
      <c r="E183" s="242"/>
      <c r="F183" s="975"/>
    </row>
    <row r="184" spans="1:10" s="118" customFormat="1" ht="15.75" customHeight="1" x14ac:dyDescent="0.2">
      <c r="A184" s="331"/>
      <c r="B184" s="349"/>
      <c r="C184" s="238"/>
      <c r="D184" s="43"/>
      <c r="E184" s="242"/>
      <c r="F184" s="342"/>
    </row>
    <row r="185" spans="1:10" s="118" customFormat="1" ht="15.75" customHeight="1" x14ac:dyDescent="0.2">
      <c r="A185" s="331"/>
      <c r="B185" s="402"/>
      <c r="C185" s="238"/>
      <c r="D185" s="43"/>
      <c r="E185" s="242"/>
      <c r="F185" s="404"/>
    </row>
    <row r="186" spans="1:10" s="118" customFormat="1" ht="15.75" customHeight="1" x14ac:dyDescent="0.2">
      <c r="A186" s="331"/>
      <c r="B186" s="402"/>
      <c r="C186" s="238"/>
      <c r="D186" s="43"/>
      <c r="E186" s="242"/>
      <c r="F186" s="404"/>
    </row>
    <row r="187" spans="1:10" s="118" customFormat="1" ht="15.75" customHeight="1" x14ac:dyDescent="0.2">
      <c r="A187" s="331"/>
      <c r="B187" s="349"/>
      <c r="C187" s="238"/>
      <c r="D187" s="43"/>
      <c r="E187" s="242"/>
      <c r="F187" s="342"/>
    </row>
    <row r="188" spans="1:10" s="118" customFormat="1" ht="15.75" customHeight="1" x14ac:dyDescent="0.2">
      <c r="A188" s="331"/>
      <c r="B188" s="349"/>
      <c r="C188" s="238"/>
      <c r="D188" s="43"/>
      <c r="E188" s="242"/>
      <c r="F188" s="342"/>
    </row>
    <row r="189" spans="1:10" s="118" customFormat="1" ht="15.75" customHeight="1" x14ac:dyDescent="0.2">
      <c r="A189" s="331"/>
      <c r="B189" s="349"/>
      <c r="C189" s="238"/>
      <c r="D189" s="43"/>
      <c r="E189" s="242"/>
      <c r="F189" s="342"/>
    </row>
    <row r="190" spans="1:10" s="118" customFormat="1" ht="15.75" customHeight="1" x14ac:dyDescent="0.2">
      <c r="A190" s="331"/>
      <c r="B190" s="236"/>
      <c r="C190" s="335"/>
      <c r="D190" s="25"/>
      <c r="E190" s="218"/>
      <c r="F190" s="370"/>
    </row>
    <row r="191" spans="1:10" s="2" customFormat="1" ht="18" customHeight="1" x14ac:dyDescent="0.2">
      <c r="A191" s="231"/>
      <c r="B191" s="349" t="s">
        <v>60</v>
      </c>
      <c r="C191" s="41"/>
      <c r="D191" s="25">
        <f>I197</f>
        <v>130325</v>
      </c>
      <c r="E191" s="356"/>
      <c r="F191" s="975" t="s">
        <v>61</v>
      </c>
    </row>
    <row r="192" spans="1:10" s="2" customFormat="1" ht="18" customHeight="1" x14ac:dyDescent="0.2">
      <c r="A192" s="231"/>
      <c r="B192" s="355"/>
      <c r="C192" s="41"/>
      <c r="D192" s="356" t="s">
        <v>576</v>
      </c>
      <c r="E192" s="356"/>
      <c r="F192" s="975"/>
      <c r="G192" s="2" t="s">
        <v>0</v>
      </c>
      <c r="H192" s="9"/>
      <c r="I192" s="235" t="s">
        <v>574</v>
      </c>
      <c r="J192" s="235" t="s">
        <v>575</v>
      </c>
    </row>
    <row r="193" spans="1:13" s="2" customFormat="1" ht="18" customHeight="1" x14ac:dyDescent="0.2">
      <c r="A193" s="231"/>
      <c r="B193" s="59"/>
      <c r="C193" s="41"/>
      <c r="D193" s="242">
        <f>J197</f>
        <v>130325</v>
      </c>
      <c r="E193" s="30"/>
      <c r="F193" s="975"/>
      <c r="G193" s="2" t="s">
        <v>0</v>
      </c>
      <c r="H193" s="14" t="s">
        <v>54</v>
      </c>
      <c r="I193" s="217">
        <v>10777</v>
      </c>
      <c r="J193" s="217">
        <v>10777</v>
      </c>
    </row>
    <row r="194" spans="1:13" s="2" customFormat="1" ht="18" customHeight="1" x14ac:dyDescent="0.2">
      <c r="A194" s="231"/>
      <c r="B194" s="372"/>
      <c r="C194" s="41"/>
      <c r="D194" s="356"/>
      <c r="E194" s="6"/>
      <c r="F194" s="345" t="s">
        <v>62</v>
      </c>
      <c r="G194" s="2" t="s">
        <v>0</v>
      </c>
      <c r="H194" s="14"/>
      <c r="I194" s="217">
        <v>94574</v>
      </c>
      <c r="J194" s="217">
        <v>94574</v>
      </c>
    </row>
    <row r="195" spans="1:13" s="5" customFormat="1" ht="18" customHeight="1" x14ac:dyDescent="0.2">
      <c r="A195" s="109"/>
      <c r="B195" s="73"/>
      <c r="C195" s="41"/>
      <c r="D195" s="356"/>
      <c r="E195" s="6"/>
      <c r="F195" s="345" t="s">
        <v>63</v>
      </c>
      <c r="G195" s="2" t="s">
        <v>0</v>
      </c>
      <c r="H195" s="14" t="s">
        <v>64</v>
      </c>
      <c r="I195" s="217">
        <v>2488</v>
      </c>
      <c r="J195" s="217">
        <v>2488</v>
      </c>
      <c r="K195" s="2"/>
      <c r="M195" s="2"/>
    </row>
    <row r="196" spans="1:13" s="5" customFormat="1" ht="18" customHeight="1" x14ac:dyDescent="0.2">
      <c r="A196" s="109"/>
      <c r="B196" s="73"/>
      <c r="C196" s="41"/>
      <c r="D196" s="356"/>
      <c r="E196" s="6"/>
      <c r="F196" s="345"/>
      <c r="G196" s="2"/>
      <c r="H196" s="214" t="s">
        <v>53</v>
      </c>
      <c r="I196" s="240">
        <v>22486</v>
      </c>
      <c r="J196" s="240">
        <v>22486</v>
      </c>
      <c r="K196" s="2"/>
      <c r="M196" s="2"/>
    </row>
    <row r="197" spans="1:13" s="5" customFormat="1" ht="18" customHeight="1" x14ac:dyDescent="0.2">
      <c r="A197" s="109"/>
      <c r="B197" s="73"/>
      <c r="C197" s="41"/>
      <c r="D197" s="356"/>
      <c r="E197" s="6"/>
      <c r="F197" s="345"/>
      <c r="G197" s="2"/>
      <c r="H197" s="14" t="s">
        <v>44</v>
      </c>
      <c r="I197" s="217">
        <f>SUM(I193:I196)</f>
        <v>130325</v>
      </c>
      <c r="J197" s="217">
        <f>SUM(J193:J196)</f>
        <v>130325</v>
      </c>
      <c r="K197" s="2"/>
      <c r="M197" s="2"/>
    </row>
    <row r="198" spans="1:13" s="5" customFormat="1" ht="18" customHeight="1" x14ac:dyDescent="0.2">
      <c r="A198" s="109"/>
      <c r="B198" s="73"/>
      <c r="C198" s="41"/>
      <c r="D198" s="356"/>
      <c r="E198" s="6"/>
      <c r="F198" s="345"/>
      <c r="G198" s="2"/>
      <c r="K198" s="2"/>
      <c r="M198" s="2"/>
    </row>
    <row r="199" spans="1:13" s="2" customFormat="1" ht="18" customHeight="1" x14ac:dyDescent="0.2">
      <c r="A199" s="231"/>
      <c r="B199" s="974" t="s">
        <v>544</v>
      </c>
      <c r="C199" s="41"/>
      <c r="D199" s="25">
        <v>3491810</v>
      </c>
      <c r="E199" s="356"/>
      <c r="F199" s="975" t="s">
        <v>677</v>
      </c>
    </row>
    <row r="200" spans="1:13" s="2" customFormat="1" ht="18" customHeight="1" x14ac:dyDescent="0.2">
      <c r="A200" s="231"/>
      <c r="B200" s="992"/>
      <c r="C200" s="41"/>
      <c r="D200" s="395" t="s">
        <v>9</v>
      </c>
      <c r="E200" s="356"/>
      <c r="F200" s="975"/>
    </row>
    <row r="201" spans="1:13" s="2" customFormat="1" ht="18" customHeight="1" x14ac:dyDescent="0.2">
      <c r="A201" s="231"/>
      <c r="B201" s="355"/>
      <c r="C201" s="41"/>
      <c r="D201" s="242">
        <v>361097</v>
      </c>
      <c r="E201" s="356"/>
      <c r="F201" s="975"/>
    </row>
    <row r="202" spans="1:13" s="2" customFormat="1" ht="18" customHeight="1" x14ac:dyDescent="0.2">
      <c r="A202" s="231"/>
      <c r="B202" s="355"/>
      <c r="C202" s="41"/>
      <c r="D202" s="242"/>
      <c r="E202" s="356"/>
      <c r="F202" s="346" t="s">
        <v>669</v>
      </c>
    </row>
    <row r="203" spans="1:13" s="2" customFormat="1" ht="18" customHeight="1" x14ac:dyDescent="0.2">
      <c r="A203" s="231"/>
      <c r="B203" s="355"/>
      <c r="C203" s="41"/>
      <c r="D203" s="242"/>
      <c r="E203" s="356"/>
      <c r="F203" s="346"/>
    </row>
    <row r="204" spans="1:13" s="2" customFormat="1" ht="18" customHeight="1" x14ac:dyDescent="0.2">
      <c r="A204" s="231"/>
      <c r="B204" s="355"/>
      <c r="C204" s="41"/>
      <c r="D204" s="242"/>
      <c r="E204" s="356"/>
      <c r="F204" s="346"/>
    </row>
    <row r="205" spans="1:13" s="2" customFormat="1" ht="18" customHeight="1" x14ac:dyDescent="0.2">
      <c r="A205" s="231"/>
      <c r="B205" s="21" t="s">
        <v>65</v>
      </c>
      <c r="C205" s="19"/>
      <c r="D205" s="20"/>
      <c r="E205" s="8"/>
      <c r="F205" s="76"/>
      <c r="G205" s="2" t="s">
        <v>0</v>
      </c>
      <c r="K205" s="5"/>
      <c r="M205" s="5"/>
    </row>
    <row r="206" spans="1:13" s="2" customFormat="1" ht="18" customHeight="1" x14ac:dyDescent="0.2">
      <c r="A206" s="231"/>
      <c r="B206" s="21"/>
      <c r="C206" s="19"/>
      <c r="D206" s="20"/>
      <c r="E206" s="8"/>
      <c r="F206" s="76"/>
      <c r="K206" s="5"/>
      <c r="M206" s="5"/>
    </row>
    <row r="207" spans="1:13" s="2" customFormat="1" ht="18" customHeight="1" x14ac:dyDescent="0.2">
      <c r="A207" s="231"/>
      <c r="B207" s="999" t="s">
        <v>548</v>
      </c>
      <c r="C207" s="41"/>
      <c r="D207" s="25">
        <v>136207</v>
      </c>
      <c r="E207" s="356"/>
      <c r="F207" s="1001" t="s">
        <v>680</v>
      </c>
      <c r="K207" s="5"/>
      <c r="M207" s="5"/>
    </row>
    <row r="208" spans="1:13" s="2" customFormat="1" ht="18" customHeight="1" x14ac:dyDescent="0.2">
      <c r="A208" s="231"/>
      <c r="B208" s="1000"/>
      <c r="C208" s="41"/>
      <c r="D208" s="356" t="s">
        <v>9</v>
      </c>
      <c r="E208" s="356"/>
      <c r="F208" s="1001"/>
      <c r="K208" s="5"/>
      <c r="M208" s="5"/>
    </row>
    <row r="209" spans="1:13" s="2" customFormat="1" ht="18" customHeight="1" x14ac:dyDescent="0.2">
      <c r="A209" s="231"/>
      <c r="B209" s="355"/>
      <c r="C209" s="41"/>
      <c r="D209" s="242">
        <v>98266</v>
      </c>
      <c r="E209" s="30"/>
      <c r="F209" s="1001"/>
      <c r="K209" s="5"/>
      <c r="M209" s="5"/>
    </row>
    <row r="210" spans="1:13" s="2" customFormat="1" ht="18" customHeight="1" x14ac:dyDescent="0.2">
      <c r="A210" s="231"/>
      <c r="B210" s="355"/>
      <c r="C210" s="41"/>
      <c r="D210" s="242"/>
      <c r="E210" s="242"/>
      <c r="F210" s="346"/>
      <c r="K210" s="5"/>
      <c r="M210" s="5"/>
    </row>
    <row r="211" spans="1:13" s="2" customFormat="1" ht="18" customHeight="1" x14ac:dyDescent="0.2">
      <c r="A211" s="231"/>
      <c r="B211" s="355"/>
      <c r="C211" s="41"/>
      <c r="D211" s="242"/>
      <c r="E211" s="242"/>
      <c r="F211" s="424" t="s">
        <v>567</v>
      </c>
      <c r="K211" s="5"/>
      <c r="M211" s="5"/>
    </row>
    <row r="212" spans="1:13" s="2" customFormat="1" ht="18" customHeight="1" x14ac:dyDescent="0.2">
      <c r="A212" s="231"/>
      <c r="B212" s="355"/>
      <c r="C212" s="41"/>
      <c r="D212" s="242"/>
      <c r="E212" s="242"/>
      <c r="F212" s="346"/>
      <c r="K212" s="5"/>
      <c r="M212" s="5"/>
    </row>
    <row r="213" spans="1:13" s="2" customFormat="1" ht="18" customHeight="1" x14ac:dyDescent="0.2">
      <c r="A213" s="231"/>
      <c r="B213" s="355"/>
      <c r="C213" s="41"/>
      <c r="D213" s="242"/>
      <c r="E213" s="242"/>
      <c r="F213" s="346"/>
      <c r="K213" s="5"/>
      <c r="M213" s="5"/>
    </row>
    <row r="214" spans="1:13" s="2" customFormat="1" ht="18" customHeight="1" x14ac:dyDescent="0.2">
      <c r="A214" s="231"/>
      <c r="B214" s="406"/>
      <c r="C214" s="41"/>
      <c r="D214" s="242"/>
      <c r="E214" s="242"/>
      <c r="F214" s="403"/>
      <c r="K214" s="5"/>
      <c r="M214" s="5"/>
    </row>
    <row r="215" spans="1:13" s="2" customFormat="1" ht="18" customHeight="1" x14ac:dyDescent="0.2">
      <c r="A215" s="231"/>
      <c r="B215" s="355"/>
      <c r="C215" s="41"/>
      <c r="D215" s="242"/>
      <c r="E215" s="242"/>
      <c r="F215" s="350"/>
      <c r="K215" s="5"/>
      <c r="M215" s="5"/>
    </row>
    <row r="216" spans="1:13" s="2" customFormat="1" ht="18" customHeight="1" x14ac:dyDescent="0.2">
      <c r="A216" s="231"/>
      <c r="B216" s="21"/>
      <c r="C216" s="19"/>
      <c r="D216" s="20"/>
      <c r="E216" s="8"/>
      <c r="F216" s="346"/>
      <c r="K216" s="5"/>
      <c r="M216" s="5"/>
    </row>
    <row r="217" spans="1:13" s="2" customFormat="1" ht="18" customHeight="1" x14ac:dyDescent="0.2">
      <c r="A217" s="231"/>
      <c r="B217" s="21"/>
      <c r="C217" s="19"/>
      <c r="D217" s="20"/>
      <c r="E217" s="8"/>
      <c r="F217" s="346"/>
      <c r="K217" s="5"/>
      <c r="M217" s="5"/>
    </row>
    <row r="218" spans="1:13" s="2" customFormat="1" ht="18" customHeight="1" x14ac:dyDescent="0.2">
      <c r="A218" s="231"/>
      <c r="B218" s="21"/>
      <c r="C218" s="19"/>
      <c r="D218" s="20"/>
      <c r="E218" s="8"/>
      <c r="F218" s="76"/>
      <c r="K218" s="5"/>
      <c r="M218" s="5"/>
    </row>
    <row r="219" spans="1:13" s="5" customFormat="1" ht="18" customHeight="1" x14ac:dyDescent="0.2">
      <c r="A219" s="109"/>
      <c r="B219" s="363" t="s">
        <v>66</v>
      </c>
      <c r="C219" s="41"/>
      <c r="D219" s="25">
        <v>2946842</v>
      </c>
      <c r="E219" s="356"/>
      <c r="F219" s="197" t="s">
        <v>67</v>
      </c>
      <c r="G219" s="2" t="s">
        <v>0</v>
      </c>
    </row>
    <row r="220" spans="1:13" s="5" customFormat="1" ht="18" customHeight="1" x14ac:dyDescent="0.2">
      <c r="A220" s="109"/>
      <c r="B220" s="363" t="s">
        <v>68</v>
      </c>
      <c r="C220" s="41"/>
      <c r="D220" s="356" t="s">
        <v>9</v>
      </c>
      <c r="E220" s="356"/>
      <c r="F220" s="55" t="s">
        <v>624</v>
      </c>
      <c r="G220" s="2"/>
    </row>
    <row r="221" spans="1:13" s="5" customFormat="1" ht="18" customHeight="1" x14ac:dyDescent="0.2">
      <c r="A221" s="109"/>
      <c r="B221" s="59"/>
      <c r="C221" s="41"/>
      <c r="D221" s="242">
        <v>2874288</v>
      </c>
      <c r="E221" s="30"/>
      <c r="F221" s="345"/>
      <c r="G221" s="2"/>
      <c r="J221" s="257"/>
      <c r="K221" s="257"/>
    </row>
    <row r="222" spans="1:13" s="5" customFormat="1" ht="18" customHeight="1" x14ac:dyDescent="0.2">
      <c r="A222" s="109"/>
      <c r="B222" s="59"/>
      <c r="C222" s="41"/>
      <c r="D222" s="242"/>
      <c r="E222" s="242"/>
      <c r="F222" s="345"/>
      <c r="G222" s="2"/>
      <c r="J222" s="257"/>
      <c r="K222" s="257"/>
    </row>
    <row r="223" spans="1:13" s="2" customFormat="1" ht="18" customHeight="1" x14ac:dyDescent="0.2">
      <c r="A223" s="231"/>
      <c r="B223" s="372"/>
      <c r="C223" s="41"/>
      <c r="D223" s="356"/>
      <c r="E223" s="6"/>
      <c r="F223" s="55"/>
      <c r="J223" s="258"/>
      <c r="K223" s="258"/>
      <c r="L223" s="258"/>
    </row>
    <row r="224" spans="1:13" s="5" customFormat="1" ht="18" customHeight="1" x14ac:dyDescent="0.2">
      <c r="A224" s="109"/>
      <c r="B224" s="355"/>
      <c r="C224" s="41"/>
      <c r="D224" s="78"/>
      <c r="E224" s="78"/>
      <c r="F224" s="361"/>
      <c r="G224" s="2"/>
      <c r="H224" s="2"/>
      <c r="K224" s="2"/>
    </row>
    <row r="225" spans="1:12" s="5" customFormat="1" ht="18" customHeight="1" x14ac:dyDescent="0.2">
      <c r="A225" s="109"/>
      <c r="B225" s="355" t="s">
        <v>531</v>
      </c>
      <c r="C225" s="19"/>
      <c r="D225" s="84">
        <v>63034</v>
      </c>
      <c r="E225" s="8"/>
      <c r="F225" s="989" t="s">
        <v>554</v>
      </c>
      <c r="G225" s="369"/>
      <c r="H225" s="2"/>
      <c r="L225" s="2"/>
    </row>
    <row r="226" spans="1:12" s="5" customFormat="1" ht="18" customHeight="1" x14ac:dyDescent="0.2">
      <c r="A226" s="109"/>
      <c r="B226" s="355" t="s">
        <v>72</v>
      </c>
      <c r="C226" s="19"/>
      <c r="D226" s="356" t="s">
        <v>9</v>
      </c>
      <c r="E226" s="8"/>
      <c r="F226" s="989"/>
      <c r="G226" s="369"/>
      <c r="H226" s="2"/>
      <c r="L226" s="2"/>
    </row>
    <row r="227" spans="1:12" s="5" customFormat="1" ht="18" customHeight="1" x14ac:dyDescent="0.2">
      <c r="A227" s="109"/>
      <c r="B227" s="355"/>
      <c r="C227" s="19"/>
      <c r="D227" s="78">
        <v>63034</v>
      </c>
      <c r="E227" s="8"/>
      <c r="F227" s="989"/>
      <c r="G227" s="320"/>
      <c r="H227" s="2"/>
      <c r="L227" s="2"/>
    </row>
    <row r="228" spans="1:12" s="5" customFormat="1" ht="18" customHeight="1" x14ac:dyDescent="0.2">
      <c r="A228" s="109"/>
      <c r="B228" s="355"/>
      <c r="C228" s="19"/>
      <c r="D228" s="78"/>
      <c r="E228" s="8"/>
      <c r="F228" s="989"/>
      <c r="G228" s="320"/>
      <c r="H228" s="2"/>
      <c r="L228" s="2"/>
    </row>
    <row r="229" spans="1:12" s="2" customFormat="1" ht="18" customHeight="1" x14ac:dyDescent="0.2">
      <c r="A229" s="231"/>
      <c r="B229" s="355"/>
      <c r="C229" s="19"/>
      <c r="D229" s="242"/>
      <c r="E229" s="242"/>
      <c r="F229" s="23"/>
      <c r="K229" s="5"/>
    </row>
    <row r="230" spans="1:12" s="5" customFormat="1" ht="18" customHeight="1" x14ac:dyDescent="0.2">
      <c r="A230" s="109"/>
      <c r="B230" s="349" t="s">
        <v>73</v>
      </c>
      <c r="C230" s="41"/>
      <c r="D230" s="84">
        <v>2948</v>
      </c>
      <c r="E230" s="6"/>
      <c r="F230" s="975" t="s">
        <v>74</v>
      </c>
      <c r="G230" s="369"/>
      <c r="H230" s="2"/>
      <c r="L230" s="2"/>
    </row>
    <row r="231" spans="1:12" s="5" customFormat="1" ht="18" customHeight="1" x14ac:dyDescent="0.2">
      <c r="A231" s="109"/>
      <c r="B231" s="355" t="s">
        <v>75</v>
      </c>
      <c r="C231" s="41"/>
      <c r="D231" s="27" t="s">
        <v>9</v>
      </c>
      <c r="E231" s="6"/>
      <c r="F231" s="975"/>
      <c r="G231" s="369"/>
      <c r="H231" s="2"/>
      <c r="L231" s="2"/>
    </row>
    <row r="232" spans="1:12" s="5" customFormat="1" ht="18" customHeight="1" x14ac:dyDescent="0.2">
      <c r="A232" s="109"/>
      <c r="B232" s="355"/>
      <c r="C232" s="41"/>
      <c r="D232" s="242">
        <v>2288</v>
      </c>
      <c r="E232" s="6"/>
      <c r="F232" s="975"/>
      <c r="G232" s="369"/>
      <c r="H232" s="2"/>
      <c r="L232" s="2"/>
    </row>
    <row r="233" spans="1:12" s="5" customFormat="1" ht="18" customHeight="1" x14ac:dyDescent="0.2">
      <c r="A233" s="109"/>
      <c r="B233" s="355"/>
      <c r="C233" s="41"/>
      <c r="D233" s="242"/>
      <c r="E233" s="6"/>
      <c r="F233" s="346"/>
      <c r="G233" s="369"/>
      <c r="H233" s="2"/>
      <c r="L233" s="2"/>
    </row>
    <row r="234" spans="1:12" s="5" customFormat="1" ht="18" customHeight="1" x14ac:dyDescent="0.2">
      <c r="A234" s="109"/>
      <c r="B234" s="355"/>
      <c r="C234" s="41"/>
      <c r="D234" s="242"/>
      <c r="E234" s="6"/>
      <c r="F234" s="346"/>
      <c r="G234" s="369"/>
      <c r="H234" s="2"/>
      <c r="L234" s="2"/>
    </row>
    <row r="235" spans="1:12" s="5" customFormat="1" ht="18" customHeight="1" x14ac:dyDescent="0.2">
      <c r="A235" s="109"/>
      <c r="B235" s="1002" t="s">
        <v>76</v>
      </c>
      <c r="C235" s="41"/>
      <c r="D235" s="84">
        <v>499220</v>
      </c>
      <c r="E235" s="6"/>
      <c r="F235" s="975" t="s">
        <v>644</v>
      </c>
      <c r="G235" s="369"/>
      <c r="H235" s="2"/>
      <c r="L235" s="2"/>
    </row>
    <row r="236" spans="1:12" s="5" customFormat="1" ht="18" customHeight="1" x14ac:dyDescent="0.2">
      <c r="A236" s="109"/>
      <c r="B236" s="1002"/>
      <c r="C236" s="41"/>
      <c r="D236" s="27" t="s">
        <v>9</v>
      </c>
      <c r="E236" s="6"/>
      <c r="F236" s="975"/>
      <c r="G236" s="369"/>
      <c r="H236" s="2"/>
      <c r="L236" s="2"/>
    </row>
    <row r="237" spans="1:12" s="5" customFormat="1" ht="18" customHeight="1" x14ac:dyDescent="0.2">
      <c r="A237" s="109"/>
      <c r="B237" s="355"/>
      <c r="C237" s="41"/>
      <c r="D237" s="242">
        <v>533290</v>
      </c>
      <c r="E237" s="6"/>
      <c r="F237" s="975"/>
      <c r="G237" s="369"/>
      <c r="H237" s="2"/>
      <c r="L237" s="2"/>
    </row>
    <row r="238" spans="1:12" s="5" customFormat="1" ht="18" customHeight="1" x14ac:dyDescent="0.2">
      <c r="A238" s="109"/>
      <c r="B238" s="355"/>
      <c r="C238" s="41"/>
      <c r="D238" s="242"/>
      <c r="E238" s="6"/>
      <c r="F238" s="975"/>
      <c r="G238" s="369"/>
      <c r="H238" s="2"/>
      <c r="L238" s="2"/>
    </row>
    <row r="239" spans="1:12" s="5" customFormat="1" ht="18" customHeight="1" x14ac:dyDescent="0.2">
      <c r="A239" s="109"/>
      <c r="B239" s="355"/>
      <c r="C239" s="41"/>
      <c r="D239" s="242"/>
      <c r="E239" s="109"/>
      <c r="F239" s="346"/>
      <c r="G239" s="369"/>
      <c r="H239" s="2"/>
      <c r="L239" s="2"/>
    </row>
    <row r="240" spans="1:12" s="5" customFormat="1" ht="18" customHeight="1" x14ac:dyDescent="0.2">
      <c r="A240" s="109"/>
      <c r="B240" s="355"/>
      <c r="C240" s="41"/>
      <c r="D240" s="356"/>
      <c r="E240" s="6"/>
      <c r="F240" s="346"/>
      <c r="G240" s="369"/>
      <c r="H240" s="2"/>
      <c r="L240" s="2"/>
    </row>
    <row r="241" spans="1:13" s="2" customFormat="1" ht="18" customHeight="1" x14ac:dyDescent="0.2">
      <c r="A241" s="231"/>
      <c r="B241" s="355" t="s">
        <v>77</v>
      </c>
      <c r="C241" s="41"/>
      <c r="D241" s="25">
        <v>7445</v>
      </c>
      <c r="E241" s="356"/>
      <c r="F241" s="1005" t="s">
        <v>78</v>
      </c>
      <c r="G241" s="2" t="s">
        <v>0</v>
      </c>
      <c r="M241" s="6"/>
    </row>
    <row r="242" spans="1:13" s="2" customFormat="1" ht="18" customHeight="1" x14ac:dyDescent="0.2">
      <c r="A242" s="231"/>
      <c r="B242" s="355" t="s">
        <v>79</v>
      </c>
      <c r="C242" s="41"/>
      <c r="D242" s="356" t="s">
        <v>9</v>
      </c>
      <c r="E242" s="356"/>
      <c r="F242" s="1005"/>
      <c r="M242" s="6"/>
    </row>
    <row r="243" spans="1:13" s="2" customFormat="1" ht="18" customHeight="1" x14ac:dyDescent="0.2">
      <c r="A243" s="231"/>
      <c r="B243" s="355"/>
      <c r="C243" s="41"/>
      <c r="D243" s="242">
        <v>7445</v>
      </c>
      <c r="E243" s="30"/>
      <c r="F243" s="55"/>
      <c r="M243" s="6"/>
    </row>
    <row r="244" spans="1:13" s="2" customFormat="1" ht="18" customHeight="1" x14ac:dyDescent="0.2">
      <c r="A244" s="231"/>
      <c r="B244" s="406"/>
      <c r="C244" s="41"/>
      <c r="D244" s="242"/>
      <c r="E244" s="242"/>
      <c r="F244" s="55"/>
      <c r="M244" s="6"/>
    </row>
    <row r="245" spans="1:13" s="2" customFormat="1" ht="18" customHeight="1" x14ac:dyDescent="0.2">
      <c r="A245" s="231"/>
      <c r="B245" s="355"/>
      <c r="C245" s="41"/>
      <c r="D245" s="242"/>
      <c r="E245" s="242"/>
      <c r="F245" s="55"/>
      <c r="M245" s="6"/>
    </row>
    <row r="246" spans="1:13" s="6" customFormat="1" ht="18" customHeight="1" x14ac:dyDescent="0.2">
      <c r="B246" s="363" t="s">
        <v>80</v>
      </c>
      <c r="C246" s="41"/>
      <c r="D246" s="25">
        <v>90250</v>
      </c>
      <c r="E246" s="356"/>
      <c r="F246" s="975" t="s">
        <v>645</v>
      </c>
      <c r="G246" s="2" t="s">
        <v>0</v>
      </c>
      <c r="K246" s="5"/>
    </row>
    <row r="247" spans="1:13" s="5" customFormat="1" ht="18" customHeight="1" x14ac:dyDescent="0.2">
      <c r="B247" s="355" t="s">
        <v>81</v>
      </c>
      <c r="C247" s="41"/>
      <c r="D247" s="356" t="s">
        <v>9</v>
      </c>
      <c r="E247" s="356"/>
      <c r="F247" s="975"/>
      <c r="G247" s="2" t="s">
        <v>0</v>
      </c>
      <c r="M247" s="6"/>
    </row>
    <row r="248" spans="1:13" s="5" customFormat="1" ht="18" customHeight="1" x14ac:dyDescent="0.2">
      <c r="B248" s="355"/>
      <c r="C248" s="41"/>
      <c r="D248" s="242">
        <v>86556</v>
      </c>
      <c r="E248" s="30"/>
      <c r="F248" s="975"/>
      <c r="G248" s="2"/>
      <c r="K248" s="2"/>
      <c r="M248" s="6"/>
    </row>
    <row r="249" spans="1:13" s="5" customFormat="1" ht="18" customHeight="1" x14ac:dyDescent="0.2">
      <c r="B249" s="355"/>
      <c r="C249" s="41"/>
      <c r="D249" s="242"/>
      <c r="E249" s="242"/>
      <c r="F249" s="975"/>
      <c r="G249" s="2"/>
      <c r="K249" s="2"/>
      <c r="M249" s="6"/>
    </row>
    <row r="250" spans="1:13" s="5" customFormat="1" ht="18" customHeight="1" x14ac:dyDescent="0.2">
      <c r="B250" s="355"/>
      <c r="C250" s="41"/>
      <c r="D250" s="242"/>
      <c r="E250" s="242"/>
      <c r="F250" s="975"/>
      <c r="G250" s="2"/>
      <c r="K250" s="2"/>
      <c r="M250" s="6"/>
    </row>
    <row r="251" spans="1:13" s="5" customFormat="1" ht="18" customHeight="1" x14ac:dyDescent="0.2">
      <c r="B251" s="355"/>
      <c r="C251" s="41"/>
      <c r="D251" s="242"/>
      <c r="E251" s="242"/>
      <c r="F251" s="975"/>
      <c r="G251" s="2"/>
      <c r="K251" s="2"/>
      <c r="M251" s="6"/>
    </row>
    <row r="252" spans="1:13" s="5" customFormat="1" ht="18" customHeight="1" x14ac:dyDescent="0.2">
      <c r="B252" s="406"/>
      <c r="C252" s="41"/>
      <c r="D252" s="242"/>
      <c r="E252" s="242"/>
      <c r="F252" s="403"/>
      <c r="G252" s="2"/>
      <c r="K252" s="2"/>
      <c r="M252" s="6"/>
    </row>
    <row r="253" spans="1:13" s="5" customFormat="1" ht="18" customHeight="1" x14ac:dyDescent="0.2">
      <c r="B253" s="334"/>
      <c r="C253" s="67"/>
      <c r="D253" s="68"/>
      <c r="E253" s="125"/>
      <c r="F253" s="341"/>
      <c r="G253" s="2" t="s">
        <v>0</v>
      </c>
      <c r="K253" s="2"/>
    </row>
    <row r="254" spans="1:13" s="5" customFormat="1" ht="18" customHeight="1" x14ac:dyDescent="0.2">
      <c r="B254" s="349" t="s">
        <v>82</v>
      </c>
      <c r="C254" s="41"/>
      <c r="D254" s="25">
        <v>37936</v>
      </c>
      <c r="E254" s="356"/>
      <c r="F254" s="975" t="s">
        <v>83</v>
      </c>
      <c r="G254" s="2" t="s">
        <v>0</v>
      </c>
      <c r="K254" s="2"/>
    </row>
    <row r="255" spans="1:13" s="5" customFormat="1" ht="18" customHeight="1" x14ac:dyDescent="0.2">
      <c r="B255" s="355" t="s">
        <v>84</v>
      </c>
      <c r="C255" s="41"/>
      <c r="D255" s="356" t="s">
        <v>9</v>
      </c>
      <c r="E255" s="356"/>
      <c r="F255" s="975"/>
      <c r="G255" s="2" t="s">
        <v>0</v>
      </c>
      <c r="K255" s="2"/>
    </row>
    <row r="256" spans="1:13" s="2" customFormat="1" ht="18" customHeight="1" x14ac:dyDescent="0.2">
      <c r="B256" s="59"/>
      <c r="C256" s="41"/>
      <c r="D256" s="242">
        <v>37198</v>
      </c>
      <c r="E256" s="30"/>
      <c r="F256" s="975"/>
      <c r="G256" s="2" t="s">
        <v>0</v>
      </c>
      <c r="M256" s="5"/>
    </row>
    <row r="257" spans="2:13" s="2" customFormat="1" ht="18" customHeight="1" x14ac:dyDescent="0.2">
      <c r="B257" s="59"/>
      <c r="C257" s="41"/>
      <c r="D257" s="242"/>
      <c r="E257" s="242"/>
      <c r="F257" s="983"/>
      <c r="M257" s="5"/>
    </row>
    <row r="258" spans="2:13" s="5" customFormat="1" ht="18" customHeight="1" x14ac:dyDescent="0.2">
      <c r="B258" s="372"/>
      <c r="C258" s="41"/>
      <c r="D258" s="356"/>
      <c r="E258" s="6"/>
      <c r="F258" s="398" t="s">
        <v>646</v>
      </c>
      <c r="G258" s="2" t="s">
        <v>0</v>
      </c>
      <c r="K258" s="2"/>
      <c r="M258" s="2"/>
    </row>
    <row r="259" spans="2:13" s="2" customFormat="1" ht="18" customHeight="1" x14ac:dyDescent="0.2">
      <c r="B259" s="372"/>
      <c r="C259" s="41"/>
      <c r="D259" s="356"/>
      <c r="E259" s="6"/>
      <c r="F259" s="398" t="s">
        <v>86</v>
      </c>
      <c r="G259" s="2" t="s">
        <v>0</v>
      </c>
      <c r="M259" s="5"/>
    </row>
    <row r="260" spans="2:13" s="5" customFormat="1" ht="18" customHeight="1" x14ac:dyDescent="0.2">
      <c r="B260" s="73"/>
      <c r="C260" s="41"/>
      <c r="D260" s="356"/>
      <c r="E260" s="6"/>
      <c r="F260" s="398" t="s">
        <v>647</v>
      </c>
      <c r="G260" s="2" t="s">
        <v>0</v>
      </c>
      <c r="M260" s="2"/>
    </row>
    <row r="261" spans="2:13" s="2" customFormat="1" ht="18" customHeight="1" x14ac:dyDescent="0.2">
      <c r="B261" s="73"/>
      <c r="C261" s="41"/>
      <c r="D261" s="356"/>
      <c r="E261" s="6"/>
      <c r="F261" s="345" t="s">
        <v>516</v>
      </c>
      <c r="G261" s="2" t="s">
        <v>0</v>
      </c>
      <c r="K261" s="6"/>
      <c r="M261" s="5"/>
    </row>
    <row r="262" spans="2:13" s="2" customFormat="1" ht="18" customHeight="1" x14ac:dyDescent="0.2">
      <c r="B262" s="73"/>
      <c r="C262" s="41"/>
      <c r="D262" s="356"/>
      <c r="E262" s="6"/>
      <c r="F262" s="55" t="s">
        <v>88</v>
      </c>
      <c r="K262" s="5"/>
    </row>
    <row r="263" spans="2:13" s="2" customFormat="1" ht="18" customHeight="1" x14ac:dyDescent="0.2">
      <c r="B263" s="362"/>
      <c r="C263" s="19"/>
      <c r="D263" s="20"/>
      <c r="E263" s="8"/>
      <c r="F263" s="372" t="s">
        <v>517</v>
      </c>
      <c r="G263" s="2" t="s">
        <v>0</v>
      </c>
      <c r="K263" s="5"/>
    </row>
    <row r="264" spans="2:13" s="2" customFormat="1" ht="18" customHeight="1" x14ac:dyDescent="0.2">
      <c r="B264" s="59"/>
      <c r="C264" s="41"/>
      <c r="D264" s="356"/>
      <c r="E264" s="6"/>
      <c r="F264" s="55" t="s">
        <v>89</v>
      </c>
      <c r="G264" s="2" t="s">
        <v>0</v>
      </c>
      <c r="K264" s="5"/>
    </row>
    <row r="265" spans="2:13" s="2" customFormat="1" ht="18" customHeight="1" x14ac:dyDescent="0.2">
      <c r="B265" s="59"/>
      <c r="C265" s="41"/>
      <c r="D265" s="356"/>
      <c r="E265" s="6"/>
      <c r="F265" s="55"/>
      <c r="K265" s="5"/>
    </row>
    <row r="266" spans="2:13" s="2" customFormat="1" ht="18" customHeight="1" x14ac:dyDescent="0.2">
      <c r="B266" s="59"/>
      <c r="C266" s="41"/>
      <c r="D266" s="356"/>
      <c r="E266" s="6"/>
      <c r="F266" s="55"/>
      <c r="K266" s="5"/>
    </row>
    <row r="267" spans="2:13" s="5" customFormat="1" ht="18" customHeight="1" x14ac:dyDescent="0.2">
      <c r="B267" s="349" t="s">
        <v>90</v>
      </c>
      <c r="C267" s="91"/>
      <c r="D267" s="25">
        <v>21691</v>
      </c>
      <c r="E267" s="356"/>
      <c r="F267" s="366" t="s">
        <v>91</v>
      </c>
      <c r="G267" s="2" t="s">
        <v>0</v>
      </c>
      <c r="H267" s="5" t="s">
        <v>92</v>
      </c>
    </row>
    <row r="268" spans="2:13" s="6" customFormat="1" ht="18" customHeight="1" x14ac:dyDescent="0.2">
      <c r="B268" s="92"/>
      <c r="C268" s="91"/>
      <c r="D268" s="27" t="s">
        <v>9</v>
      </c>
      <c r="E268" s="356"/>
      <c r="F268" s="1005" t="s">
        <v>93</v>
      </c>
      <c r="G268" s="2" t="s">
        <v>0</v>
      </c>
      <c r="K268" s="2"/>
      <c r="M268" s="5"/>
    </row>
    <row r="269" spans="2:13" s="5" customFormat="1" ht="18" customHeight="1" x14ac:dyDescent="0.2">
      <c r="B269" s="93"/>
      <c r="C269" s="91"/>
      <c r="D269" s="242">
        <v>21692</v>
      </c>
      <c r="E269" s="30"/>
      <c r="F269" s="1005"/>
      <c r="G269" s="2" t="s">
        <v>0</v>
      </c>
      <c r="M269" s="6"/>
    </row>
    <row r="270" spans="2:13" s="5" customFormat="1" ht="18" customHeight="1" x14ac:dyDescent="0.2">
      <c r="B270" s="372"/>
      <c r="C270" s="41"/>
      <c r="D270" s="356"/>
      <c r="E270" s="6"/>
      <c r="F270" s="1005" t="s">
        <v>94</v>
      </c>
      <c r="G270" s="2" t="s">
        <v>0</v>
      </c>
      <c r="K270" s="2"/>
    </row>
    <row r="271" spans="2:13" s="5" customFormat="1" ht="18" customHeight="1" x14ac:dyDescent="0.2">
      <c r="B271" s="363"/>
      <c r="C271" s="41"/>
      <c r="D271" s="356"/>
      <c r="E271" s="6"/>
      <c r="F271" s="1005"/>
      <c r="G271" s="2" t="s">
        <v>0</v>
      </c>
    </row>
    <row r="272" spans="2:13" s="5" customFormat="1" ht="18" customHeight="1" x14ac:dyDescent="0.2">
      <c r="B272" s="372"/>
      <c r="C272" s="41"/>
      <c r="D272" s="89"/>
      <c r="E272" s="6"/>
      <c r="F272" s="975" t="s">
        <v>95</v>
      </c>
      <c r="G272" s="2"/>
      <c r="K272" s="2"/>
    </row>
    <row r="273" spans="2:13" s="5" customFormat="1" ht="18" customHeight="1" x14ac:dyDescent="0.2">
      <c r="B273" s="372"/>
      <c r="C273" s="41"/>
      <c r="D273" s="89"/>
      <c r="E273" s="6"/>
      <c r="F273" s="975"/>
      <c r="G273" s="2"/>
      <c r="K273" s="2"/>
    </row>
    <row r="274" spans="2:13" s="5" customFormat="1" ht="18" customHeight="1" x14ac:dyDescent="0.2">
      <c r="B274" s="372"/>
      <c r="C274" s="41"/>
      <c r="D274" s="89"/>
      <c r="E274" s="6"/>
      <c r="F274" s="346"/>
      <c r="G274" s="2"/>
      <c r="K274" s="2"/>
    </row>
    <row r="275" spans="2:13" s="5" customFormat="1" ht="18" customHeight="1" x14ac:dyDescent="0.2">
      <c r="B275" s="355" t="s">
        <v>96</v>
      </c>
      <c r="C275" s="41"/>
      <c r="D275" s="25">
        <v>9297</v>
      </c>
      <c r="E275" s="242"/>
      <c r="F275" s="975" t="s">
        <v>97</v>
      </c>
      <c r="G275" s="369"/>
      <c r="H275" s="2"/>
      <c r="L275" s="2"/>
    </row>
    <row r="276" spans="2:13" s="5" customFormat="1" ht="18" customHeight="1" x14ac:dyDescent="0.2">
      <c r="B276" s="355" t="s">
        <v>98</v>
      </c>
      <c r="C276" s="41"/>
      <c r="D276" s="356" t="s">
        <v>9</v>
      </c>
      <c r="E276" s="242"/>
      <c r="F276" s="975"/>
      <c r="G276" s="369"/>
      <c r="H276" s="2"/>
      <c r="L276" s="2"/>
    </row>
    <row r="277" spans="2:13" s="5" customFormat="1" ht="18" customHeight="1" x14ac:dyDescent="0.2">
      <c r="B277" s="253"/>
      <c r="C277" s="41"/>
      <c r="D277" s="242">
        <v>9297</v>
      </c>
      <c r="E277" s="242"/>
      <c r="F277" s="975"/>
      <c r="G277" s="369"/>
      <c r="H277" s="2"/>
      <c r="L277" s="2"/>
    </row>
    <row r="278" spans="2:13" s="5" customFormat="1" ht="18" customHeight="1" x14ac:dyDescent="0.2">
      <c r="B278" s="253"/>
      <c r="C278" s="41"/>
      <c r="D278" s="242"/>
      <c r="E278" s="242"/>
      <c r="F278" s="342"/>
      <c r="G278" s="369"/>
      <c r="H278" s="2"/>
      <c r="L278" s="2"/>
    </row>
    <row r="279" spans="2:13" s="5" customFormat="1" ht="18" customHeight="1" x14ac:dyDescent="0.2">
      <c r="B279" s="253"/>
      <c r="C279" s="41"/>
      <c r="D279" s="242"/>
      <c r="E279" s="242"/>
      <c r="F279" s="342"/>
      <c r="G279" s="369"/>
      <c r="H279" s="2"/>
      <c r="L279" s="2"/>
    </row>
    <row r="280" spans="2:13" s="5" customFormat="1" ht="18" customHeight="1" x14ac:dyDescent="0.2">
      <c r="B280" s="253"/>
      <c r="C280" s="41"/>
      <c r="D280" s="242"/>
      <c r="E280" s="242"/>
      <c r="F280" s="404"/>
      <c r="G280" s="411"/>
      <c r="H280" s="2"/>
      <c r="L280" s="2"/>
    </row>
    <row r="281" spans="2:13" s="118" customFormat="1" ht="18" customHeight="1" x14ac:dyDescent="0.2">
      <c r="B281" s="974" t="s">
        <v>99</v>
      </c>
      <c r="C281" s="306"/>
      <c r="D281" s="307">
        <v>622</v>
      </c>
      <c r="E281" s="308"/>
      <c r="F281" s="975" t="s">
        <v>100</v>
      </c>
      <c r="K281" s="241"/>
      <c r="M281" s="241"/>
    </row>
    <row r="282" spans="2:13" s="118" customFormat="1" ht="18" customHeight="1" x14ac:dyDescent="0.2">
      <c r="B282" s="1004"/>
      <c r="C282" s="306"/>
      <c r="D282" s="78" t="s">
        <v>9</v>
      </c>
      <c r="E282" s="308"/>
      <c r="F282" s="975"/>
      <c r="K282" s="241"/>
      <c r="M282" s="241"/>
    </row>
    <row r="283" spans="2:13" s="118" customFormat="1" ht="18" customHeight="1" x14ac:dyDescent="0.2">
      <c r="B283" s="355"/>
      <c r="C283" s="306"/>
      <c r="D283" s="242">
        <v>622</v>
      </c>
      <c r="E283" s="308"/>
      <c r="F283" s="975"/>
      <c r="K283" s="241"/>
      <c r="M283" s="241"/>
    </row>
    <row r="284" spans="2:13" s="118" customFormat="1" ht="18" customHeight="1" x14ac:dyDescent="0.2">
      <c r="B284" s="253"/>
      <c r="C284" s="306"/>
      <c r="D284" s="308"/>
      <c r="E284" s="308"/>
      <c r="F284" s="975"/>
      <c r="K284" s="241"/>
      <c r="M284" s="241"/>
    </row>
    <row r="285" spans="2:13" s="118" customFormat="1" ht="18" customHeight="1" x14ac:dyDescent="0.2">
      <c r="B285" s="253"/>
      <c r="C285" s="306"/>
      <c r="D285" s="308"/>
      <c r="E285" s="308"/>
      <c r="F285" s="309"/>
      <c r="K285" s="241"/>
      <c r="M285" s="241"/>
    </row>
    <row r="286" spans="2:13" s="118" customFormat="1" ht="18" customHeight="1" x14ac:dyDescent="0.2">
      <c r="B286" s="253"/>
      <c r="C286" s="306"/>
      <c r="D286" s="308"/>
      <c r="E286" s="308"/>
      <c r="F286" s="309"/>
      <c r="K286" s="241"/>
      <c r="M286" s="241"/>
    </row>
    <row r="287" spans="2:13" s="2" customFormat="1" ht="18" customHeight="1" x14ac:dyDescent="0.2">
      <c r="B287" s="977" t="s">
        <v>101</v>
      </c>
      <c r="C287" s="91"/>
      <c r="D287" s="25">
        <v>8666</v>
      </c>
      <c r="E287" s="356"/>
      <c r="F287" s="975" t="s">
        <v>102</v>
      </c>
      <c r="G287" s="2" t="s">
        <v>0</v>
      </c>
    </row>
    <row r="288" spans="2:13" s="2" customFormat="1" ht="18" customHeight="1" x14ac:dyDescent="0.2">
      <c r="B288" s="977"/>
      <c r="C288" s="91"/>
      <c r="D288" s="356" t="s">
        <v>9</v>
      </c>
      <c r="E288" s="356"/>
      <c r="F288" s="975"/>
      <c r="G288" s="2" t="s">
        <v>0</v>
      </c>
    </row>
    <row r="289" spans="2:13" s="2" customFormat="1" ht="18" customHeight="1" x14ac:dyDescent="0.2">
      <c r="B289" s="977"/>
      <c r="C289" s="41"/>
      <c r="D289" s="242">
        <v>8666</v>
      </c>
      <c r="E289" s="30"/>
      <c r="F289" s="975"/>
      <c r="G289" s="2" t="s">
        <v>0</v>
      </c>
    </row>
    <row r="290" spans="2:13" s="2" customFormat="1" ht="18" customHeight="1" x14ac:dyDescent="0.2">
      <c r="B290" s="348"/>
      <c r="C290" s="41"/>
      <c r="D290" s="242"/>
      <c r="E290" s="242"/>
      <c r="F290" s="346"/>
    </row>
    <row r="291" spans="2:13" s="2" customFormat="1" ht="18" customHeight="1" x14ac:dyDescent="0.2">
      <c r="B291" s="355"/>
      <c r="C291" s="41"/>
      <c r="D291" s="356"/>
      <c r="E291" s="356"/>
      <c r="F291" s="55"/>
      <c r="K291" s="5"/>
      <c r="M291" s="6"/>
    </row>
    <row r="292" spans="2:13" s="2" customFormat="1" ht="18" customHeight="1" x14ac:dyDescent="0.2">
      <c r="B292" s="406"/>
      <c r="C292" s="41"/>
      <c r="D292" s="409"/>
      <c r="E292" s="409"/>
      <c r="F292" s="55"/>
      <c r="K292" s="5"/>
      <c r="M292" s="6"/>
    </row>
    <row r="293" spans="2:13" s="2" customFormat="1" ht="18" customHeight="1" x14ac:dyDescent="0.2">
      <c r="B293" s="977" t="s">
        <v>103</v>
      </c>
      <c r="C293" s="41"/>
      <c r="D293" s="25">
        <f>I297</f>
        <v>110281</v>
      </c>
      <c r="E293" s="356"/>
      <c r="F293" s="975" t="s">
        <v>104</v>
      </c>
      <c r="G293" s="2" t="s">
        <v>0</v>
      </c>
      <c r="H293" s="9"/>
      <c r="I293" s="235" t="s">
        <v>574</v>
      </c>
      <c r="J293" s="235" t="s">
        <v>530</v>
      </c>
      <c r="K293" s="5"/>
      <c r="M293" s="6"/>
    </row>
    <row r="294" spans="2:13" s="2" customFormat="1" ht="18" customHeight="1" x14ac:dyDescent="0.2">
      <c r="B294" s="977"/>
      <c r="C294" s="41"/>
      <c r="D294" s="356" t="s">
        <v>9</v>
      </c>
      <c r="E294" s="356"/>
      <c r="F294" s="975"/>
      <c r="G294" s="2" t="s">
        <v>0</v>
      </c>
      <c r="H294" s="14" t="s">
        <v>54</v>
      </c>
      <c r="I294" s="217">
        <v>108189</v>
      </c>
      <c r="J294" s="217">
        <v>108514</v>
      </c>
      <c r="K294" s="5"/>
      <c r="M294" s="6"/>
    </row>
    <row r="295" spans="2:13" s="2" customFormat="1" ht="18" customHeight="1" x14ac:dyDescent="0.2">
      <c r="B295" s="355" t="s">
        <v>0</v>
      </c>
      <c r="C295" s="41"/>
      <c r="D295" s="242">
        <f>J297</f>
        <v>110627</v>
      </c>
      <c r="E295" s="30"/>
      <c r="F295" s="372" t="s">
        <v>105</v>
      </c>
      <c r="G295" s="2" t="s">
        <v>0</v>
      </c>
      <c r="H295" s="14" t="s">
        <v>106</v>
      </c>
      <c r="I295" s="217">
        <v>1141</v>
      </c>
      <c r="J295" s="217">
        <v>1141</v>
      </c>
      <c r="K295" s="5"/>
      <c r="M295" s="6"/>
    </row>
    <row r="296" spans="2:13" s="2" customFormat="1" ht="18" customHeight="1" x14ac:dyDescent="0.2">
      <c r="B296" s="362"/>
      <c r="C296" s="41"/>
      <c r="D296" s="356"/>
      <c r="E296" s="6"/>
      <c r="F296" s="55" t="s">
        <v>107</v>
      </c>
      <c r="G296" s="2" t="s">
        <v>0</v>
      </c>
      <c r="H296" s="214" t="s">
        <v>108</v>
      </c>
      <c r="I296" s="240">
        <v>951</v>
      </c>
      <c r="J296" s="240">
        <v>972</v>
      </c>
      <c r="K296" s="5"/>
      <c r="M296" s="6"/>
    </row>
    <row r="297" spans="2:13" s="2" customFormat="1" ht="18" customHeight="1" x14ac:dyDescent="0.2">
      <c r="B297" s="362"/>
      <c r="C297" s="19"/>
      <c r="D297" s="20"/>
      <c r="E297" s="8"/>
      <c r="F297" s="55" t="s">
        <v>547</v>
      </c>
      <c r="G297" s="2" t="s">
        <v>0</v>
      </c>
      <c r="H297" s="14" t="s">
        <v>44</v>
      </c>
      <c r="I297" s="217">
        <f>SUM(I294:I296)</f>
        <v>110281</v>
      </c>
      <c r="J297" s="217">
        <f>SUM(J294:J296)</f>
        <v>110627</v>
      </c>
      <c r="K297" s="5"/>
      <c r="M297" s="6"/>
    </row>
    <row r="298" spans="2:13" s="2" customFormat="1" ht="21.75" customHeight="1" x14ac:dyDescent="0.2">
      <c r="B298" s="355"/>
      <c r="C298" s="41"/>
      <c r="D298" s="356"/>
      <c r="E298" s="6"/>
      <c r="F298" s="55"/>
      <c r="K298" s="5"/>
    </row>
    <row r="299" spans="2:13" s="2" customFormat="1" ht="21.75" customHeight="1" x14ac:dyDescent="0.2">
      <c r="B299" s="355"/>
      <c r="C299" s="41"/>
      <c r="D299" s="356"/>
      <c r="E299" s="6"/>
      <c r="F299" s="55"/>
      <c r="K299" s="5"/>
    </row>
    <row r="300" spans="2:13" s="2" customFormat="1" ht="21.75" customHeight="1" x14ac:dyDescent="0.2">
      <c r="B300" s="355"/>
      <c r="C300" s="41"/>
      <c r="D300" s="356"/>
      <c r="E300" s="6"/>
      <c r="F300" s="55"/>
      <c r="K300" s="5"/>
    </row>
    <row r="301" spans="2:13" s="2" customFormat="1" ht="18" customHeight="1" x14ac:dyDescent="0.2">
      <c r="B301" s="355" t="s">
        <v>110</v>
      </c>
      <c r="C301" s="19"/>
      <c r="D301" s="94">
        <v>788</v>
      </c>
      <c r="E301" s="356"/>
      <c r="F301" s="989" t="s">
        <v>682</v>
      </c>
      <c r="G301" s="95"/>
    </row>
    <row r="302" spans="2:13" s="2" customFormat="1" ht="18" customHeight="1" x14ac:dyDescent="0.2">
      <c r="B302" s="355" t="s">
        <v>111</v>
      </c>
      <c r="C302" s="19"/>
      <c r="D302" s="356" t="s">
        <v>9</v>
      </c>
      <c r="E302" s="356"/>
      <c r="F302" s="989"/>
      <c r="G302" s="95"/>
    </row>
    <row r="303" spans="2:13" s="2" customFormat="1" ht="18" customHeight="1" x14ac:dyDescent="0.2">
      <c r="B303" s="355"/>
      <c r="C303" s="19"/>
      <c r="D303" s="78">
        <v>1190</v>
      </c>
      <c r="E303" s="356"/>
      <c r="F303" s="989"/>
      <c r="G303" s="95"/>
    </row>
    <row r="304" spans="2:13" s="2" customFormat="1" ht="18" customHeight="1" x14ac:dyDescent="0.2">
      <c r="B304" s="355"/>
      <c r="C304" s="19"/>
      <c r="D304" s="356"/>
      <c r="E304" s="356"/>
      <c r="F304" s="989"/>
      <c r="G304" s="95"/>
    </row>
    <row r="305" spans="2:7" s="2" customFormat="1" ht="18" customHeight="1" x14ac:dyDescent="0.2">
      <c r="B305" s="253"/>
      <c r="C305" s="310"/>
      <c r="D305" s="311"/>
      <c r="E305" s="312"/>
      <c r="F305" s="313"/>
      <c r="G305" s="95"/>
    </row>
    <row r="306" spans="2:7" s="2" customFormat="1" ht="18" customHeight="1" x14ac:dyDescent="0.2">
      <c r="B306" s="253"/>
      <c r="C306" s="310"/>
      <c r="D306" s="311"/>
      <c r="E306" s="312"/>
      <c r="F306" s="313"/>
      <c r="G306" s="95"/>
    </row>
    <row r="307" spans="2:7" s="2" customFormat="1" ht="18" customHeight="1" x14ac:dyDescent="0.2">
      <c r="B307" s="974" t="s">
        <v>521</v>
      </c>
      <c r="C307" s="19"/>
      <c r="D307" s="94">
        <v>27350</v>
      </c>
      <c r="E307" s="356"/>
      <c r="F307" s="989" t="s">
        <v>527</v>
      </c>
      <c r="G307" s="95"/>
    </row>
    <row r="308" spans="2:7" s="2" customFormat="1" ht="18" customHeight="1" x14ac:dyDescent="0.2">
      <c r="B308" s="992"/>
      <c r="C308" s="19"/>
      <c r="D308" s="356" t="s">
        <v>9</v>
      </c>
      <c r="E308" s="356"/>
      <c r="F308" s="989"/>
      <c r="G308" s="95"/>
    </row>
    <row r="309" spans="2:7" s="2" customFormat="1" ht="18" customHeight="1" x14ac:dyDescent="0.2">
      <c r="B309" s="355"/>
      <c r="C309" s="19"/>
      <c r="D309" s="78">
        <v>26450</v>
      </c>
      <c r="E309" s="356"/>
      <c r="F309" s="989"/>
      <c r="G309" s="95"/>
    </row>
    <row r="310" spans="2:7" s="2" customFormat="1" ht="18" customHeight="1" x14ac:dyDescent="0.2">
      <c r="B310" s="355"/>
      <c r="C310" s="19"/>
      <c r="D310" s="356"/>
      <c r="E310" s="356"/>
      <c r="F310" s="989"/>
      <c r="G310" s="95"/>
    </row>
    <row r="311" spans="2:7" s="2" customFormat="1" ht="18" customHeight="1" x14ac:dyDescent="0.2">
      <c r="B311" s="253"/>
      <c r="C311" s="310"/>
      <c r="D311" s="311"/>
      <c r="E311" s="312"/>
      <c r="F311" s="313"/>
      <c r="G311" s="95"/>
    </row>
    <row r="312" spans="2:7" s="2" customFormat="1" ht="18" customHeight="1" x14ac:dyDescent="0.2">
      <c r="B312" s="253"/>
      <c r="C312" s="310"/>
      <c r="D312" s="311"/>
      <c r="E312" s="312"/>
      <c r="F312" s="313"/>
      <c r="G312" s="95"/>
    </row>
    <row r="313" spans="2:7" s="2" customFormat="1" ht="18" customHeight="1" x14ac:dyDescent="0.2">
      <c r="B313" s="253"/>
      <c r="C313" s="310"/>
      <c r="D313" s="311"/>
      <c r="E313" s="312"/>
      <c r="F313" s="313"/>
      <c r="G313" s="95"/>
    </row>
    <row r="314" spans="2:7" s="2" customFormat="1" ht="18" customHeight="1" x14ac:dyDescent="0.2">
      <c r="B314" s="253"/>
      <c r="C314" s="310"/>
      <c r="D314" s="311"/>
      <c r="E314" s="312"/>
      <c r="F314" s="313"/>
      <c r="G314" s="95"/>
    </row>
    <row r="315" spans="2:7" s="2" customFormat="1" ht="18" customHeight="1" x14ac:dyDescent="0.2">
      <c r="B315" s="253"/>
      <c r="C315" s="310"/>
      <c r="D315" s="311"/>
      <c r="E315" s="312"/>
      <c r="F315" s="313"/>
      <c r="G315" s="95"/>
    </row>
    <row r="316" spans="2:7" s="2" customFormat="1" ht="18" customHeight="1" x14ac:dyDescent="0.2">
      <c r="B316" s="336"/>
      <c r="C316" s="337"/>
      <c r="D316" s="338"/>
      <c r="E316" s="339"/>
      <c r="F316" s="340"/>
      <c r="G316" s="95"/>
    </row>
    <row r="317" spans="2:7" s="2" customFormat="1" ht="21.75" customHeight="1" x14ac:dyDescent="0.2">
      <c r="B317" s="21" t="s">
        <v>114</v>
      </c>
      <c r="C317" s="41"/>
      <c r="D317" s="356"/>
      <c r="E317" s="6"/>
      <c r="F317" s="55"/>
    </row>
    <row r="318" spans="2:7" s="2" customFormat="1" ht="21.75" customHeight="1" x14ac:dyDescent="0.2">
      <c r="B318" s="355"/>
      <c r="C318" s="41"/>
      <c r="D318" s="356"/>
      <c r="E318" s="6"/>
      <c r="F318" s="55"/>
    </row>
    <row r="319" spans="2:7" s="2" customFormat="1" ht="18" customHeight="1" x14ac:dyDescent="0.2">
      <c r="B319" s="1006" t="s">
        <v>115</v>
      </c>
      <c r="C319" s="41"/>
      <c r="D319" s="25">
        <v>264160</v>
      </c>
      <c r="E319" s="356"/>
      <c r="F319" s="975" t="s">
        <v>555</v>
      </c>
    </row>
    <row r="320" spans="2:7" s="2" customFormat="1" ht="18" customHeight="1" x14ac:dyDescent="0.2">
      <c r="B320" s="1006"/>
      <c r="C320" s="41"/>
      <c r="D320" s="356" t="s">
        <v>9</v>
      </c>
      <c r="E320" s="356"/>
      <c r="F320" s="975"/>
    </row>
    <row r="321" spans="2:11" s="2" customFormat="1" ht="18" customHeight="1" x14ac:dyDescent="0.2">
      <c r="B321" s="355"/>
      <c r="C321" s="41"/>
      <c r="D321" s="242">
        <v>260245</v>
      </c>
      <c r="E321" s="30"/>
      <c r="F321" s="975"/>
    </row>
    <row r="322" spans="2:11" s="2" customFormat="1" ht="18" customHeight="1" x14ac:dyDescent="0.2">
      <c r="B322" s="85"/>
      <c r="C322" s="19"/>
      <c r="D322" s="356"/>
      <c r="E322" s="8"/>
      <c r="F322" s="346"/>
    </row>
    <row r="323" spans="2:11" s="2" customFormat="1" ht="18" customHeight="1" x14ac:dyDescent="0.2">
      <c r="B323" s="85"/>
      <c r="C323" s="19"/>
      <c r="D323" s="356"/>
      <c r="E323" s="8"/>
      <c r="F323" s="342"/>
    </row>
    <row r="324" spans="2:11" s="2" customFormat="1" ht="18" customHeight="1" x14ac:dyDescent="0.2">
      <c r="B324" s="85"/>
      <c r="C324" s="19"/>
      <c r="D324" s="356"/>
      <c r="E324" s="8"/>
      <c r="F324" s="399" t="s">
        <v>568</v>
      </c>
    </row>
    <row r="325" spans="2:11" s="2" customFormat="1" ht="18" customHeight="1" x14ac:dyDescent="0.2">
      <c r="B325" s="85"/>
      <c r="C325" s="19"/>
      <c r="D325" s="356"/>
      <c r="E325" s="8"/>
      <c r="F325" s="373"/>
    </row>
    <row r="326" spans="2:11" s="2" customFormat="1" ht="18" customHeight="1" x14ac:dyDescent="0.2">
      <c r="B326" s="1006" t="s">
        <v>514</v>
      </c>
      <c r="C326" s="41"/>
      <c r="D326" s="25">
        <v>3665</v>
      </c>
      <c r="E326" s="356"/>
      <c r="F326" s="975" t="s">
        <v>528</v>
      </c>
    </row>
    <row r="327" spans="2:11" s="2" customFormat="1" ht="18" customHeight="1" x14ac:dyDescent="0.2">
      <c r="B327" s="1006"/>
      <c r="C327" s="41"/>
      <c r="D327" s="356" t="s">
        <v>9</v>
      </c>
      <c r="E327" s="356"/>
      <c r="F327" s="975"/>
    </row>
    <row r="328" spans="2:11" s="2" customFormat="1" ht="18" customHeight="1" x14ac:dyDescent="0.2">
      <c r="B328" s="355"/>
      <c r="C328" s="41"/>
      <c r="D328" s="242">
        <v>4529</v>
      </c>
      <c r="E328" s="30"/>
      <c r="F328" s="975"/>
    </row>
    <row r="329" spans="2:11" s="2" customFormat="1" ht="18" customHeight="1" x14ac:dyDescent="0.2">
      <c r="B329" s="85"/>
      <c r="C329" s="19"/>
      <c r="D329" s="356"/>
      <c r="E329" s="8"/>
      <c r="F329" s="346"/>
    </row>
    <row r="330" spans="2:11" s="2" customFormat="1" ht="18" customHeight="1" x14ac:dyDescent="0.2">
      <c r="B330" s="355" t="s">
        <v>116</v>
      </c>
      <c r="C330" s="41"/>
      <c r="D330" s="25">
        <v>4034</v>
      </c>
      <c r="E330" s="356"/>
      <c r="F330" s="975" t="s">
        <v>117</v>
      </c>
    </row>
    <row r="331" spans="2:11" s="5" customFormat="1" ht="18" customHeight="1" x14ac:dyDescent="0.2">
      <c r="B331" s="355" t="s">
        <v>118</v>
      </c>
      <c r="C331" s="41"/>
      <c r="D331" s="27" t="s">
        <v>9</v>
      </c>
      <c r="E331" s="356"/>
      <c r="F331" s="975"/>
      <c r="G331" s="2" t="s">
        <v>0</v>
      </c>
      <c r="K331" s="2"/>
    </row>
    <row r="332" spans="2:11" s="5" customFormat="1" ht="18" customHeight="1" x14ac:dyDescent="0.2">
      <c r="B332" s="355" t="s">
        <v>0</v>
      </c>
      <c r="C332" s="41"/>
      <c r="D332" s="242">
        <v>4031</v>
      </c>
      <c r="E332" s="30"/>
      <c r="F332" s="975"/>
      <c r="G332" s="2" t="s">
        <v>0</v>
      </c>
      <c r="K332" s="2"/>
    </row>
    <row r="333" spans="2:11" s="5" customFormat="1" ht="18" customHeight="1" x14ac:dyDescent="0.2">
      <c r="B333" s="355"/>
      <c r="C333" s="41"/>
      <c r="D333" s="242"/>
      <c r="E333" s="242"/>
      <c r="F333" s="346"/>
      <c r="G333" s="2"/>
      <c r="K333" s="2"/>
    </row>
    <row r="334" spans="2:11" s="2" customFormat="1" ht="18" customHeight="1" x14ac:dyDescent="0.2">
      <c r="B334" s="85"/>
      <c r="C334" s="19"/>
      <c r="D334" s="356"/>
      <c r="E334" s="8"/>
      <c r="F334" s="346"/>
    </row>
    <row r="335" spans="2:11" s="2" customFormat="1" ht="18" customHeight="1" x14ac:dyDescent="0.2">
      <c r="B335" s="1006" t="s">
        <v>119</v>
      </c>
      <c r="C335" s="41"/>
      <c r="D335" s="25">
        <v>27444</v>
      </c>
      <c r="E335" s="356"/>
      <c r="F335" s="975" t="s">
        <v>120</v>
      </c>
    </row>
    <row r="336" spans="2:11" s="2" customFormat="1" ht="18" customHeight="1" x14ac:dyDescent="0.2">
      <c r="B336" s="1006"/>
      <c r="C336" s="41"/>
      <c r="D336" s="27" t="s">
        <v>9</v>
      </c>
      <c r="E336" s="356"/>
      <c r="F336" s="975"/>
    </row>
    <row r="337" spans="2:13" s="2" customFormat="1" ht="18" customHeight="1" x14ac:dyDescent="0.2">
      <c r="B337" s="355"/>
      <c r="C337" s="41"/>
      <c r="D337" s="242">
        <v>27444</v>
      </c>
      <c r="E337" s="30"/>
      <c r="F337" s="975"/>
    </row>
    <row r="338" spans="2:13" s="2" customFormat="1" ht="18" customHeight="1" x14ac:dyDescent="0.2">
      <c r="B338" s="355"/>
      <c r="C338" s="41"/>
      <c r="D338" s="242"/>
      <c r="E338" s="242"/>
      <c r="F338" s="305"/>
    </row>
    <row r="339" spans="2:13" ht="18" customHeight="1" x14ac:dyDescent="0.2">
      <c r="B339" s="363"/>
      <c r="C339" s="41"/>
      <c r="D339" s="356"/>
      <c r="E339" s="6"/>
      <c r="F339" s="23"/>
      <c r="G339" s="2"/>
      <c r="K339" s="2"/>
    </row>
    <row r="340" spans="2:13" ht="18" customHeight="1" x14ac:dyDescent="0.2">
      <c r="B340" s="363"/>
      <c r="C340" s="41"/>
      <c r="D340" s="356"/>
      <c r="E340" s="6"/>
      <c r="F340" s="23"/>
      <c r="G340" s="2"/>
      <c r="K340" s="2"/>
    </row>
    <row r="341" spans="2:13" ht="18" customHeight="1" x14ac:dyDescent="0.2">
      <c r="B341" s="363"/>
      <c r="C341" s="41"/>
      <c r="D341" s="356"/>
      <c r="E341" s="6"/>
      <c r="F341" s="23"/>
      <c r="G341" s="2"/>
      <c r="K341" s="2"/>
    </row>
    <row r="342" spans="2:13" s="2" customFormat="1" ht="18" customHeight="1" x14ac:dyDescent="0.2">
      <c r="B342" s="1006" t="s">
        <v>608</v>
      </c>
      <c r="C342" s="41"/>
      <c r="D342" s="25">
        <v>71493</v>
      </c>
      <c r="E342" s="381"/>
      <c r="F342" s="975" t="s">
        <v>678</v>
      </c>
    </row>
    <row r="343" spans="2:13" s="2" customFormat="1" ht="18" customHeight="1" x14ac:dyDescent="0.2">
      <c r="B343" s="1006"/>
      <c r="C343" s="41"/>
      <c r="D343" s="27" t="s">
        <v>9</v>
      </c>
      <c r="E343" s="381"/>
      <c r="F343" s="975"/>
    </row>
    <row r="344" spans="2:13" s="2" customFormat="1" ht="18" customHeight="1" x14ac:dyDescent="0.2">
      <c r="B344" s="417" t="s">
        <v>652</v>
      </c>
      <c r="C344" s="41"/>
      <c r="D344" s="242">
        <v>0</v>
      </c>
      <c r="E344" s="30"/>
      <c r="F344" s="975"/>
    </row>
    <row r="345" spans="2:13" s="5" customFormat="1" ht="18" customHeight="1" x14ac:dyDescent="0.2">
      <c r="B345" s="380"/>
      <c r="C345" s="41"/>
      <c r="D345" s="242"/>
      <c r="E345" s="242"/>
      <c r="F345" s="399" t="s">
        <v>569</v>
      </c>
      <c r="G345" s="2"/>
      <c r="K345" s="2"/>
    </row>
    <row r="346" spans="2:13" s="2" customFormat="1" ht="18" customHeight="1" x14ac:dyDescent="0.2">
      <c r="B346" s="85"/>
      <c r="C346" s="19"/>
      <c r="D346" s="381"/>
      <c r="E346" s="8"/>
      <c r="F346" s="379"/>
    </row>
    <row r="347" spans="2:13" ht="18" customHeight="1" x14ac:dyDescent="0.2">
      <c r="B347" s="349" t="s">
        <v>121</v>
      </c>
      <c r="C347" s="41"/>
      <c r="D347" s="25">
        <v>432067</v>
      </c>
      <c r="E347" s="356"/>
      <c r="F347" s="989" t="s">
        <v>571</v>
      </c>
      <c r="G347" s="2"/>
      <c r="K347" s="2"/>
    </row>
    <row r="348" spans="2:13" ht="18" customHeight="1" x14ac:dyDescent="0.2">
      <c r="B348" s="355" t="s">
        <v>123</v>
      </c>
      <c r="C348" s="41"/>
      <c r="D348" s="27" t="s">
        <v>9</v>
      </c>
      <c r="E348" s="356"/>
      <c r="F348" s="989"/>
      <c r="G348" s="2" t="s">
        <v>0</v>
      </c>
      <c r="K348" s="2"/>
    </row>
    <row r="349" spans="2:13" s="6" customFormat="1" ht="18" customHeight="1" x14ac:dyDescent="0.2">
      <c r="B349" s="355"/>
      <c r="C349" s="41"/>
      <c r="D349" s="242">
        <v>430939</v>
      </c>
      <c r="E349" s="30"/>
      <c r="F349" s="989"/>
      <c r="G349" s="2" t="s">
        <v>0</v>
      </c>
      <c r="K349" s="5"/>
      <c r="M349" s="5"/>
    </row>
    <row r="350" spans="2:13" s="6" customFormat="1" ht="18" customHeight="1" x14ac:dyDescent="0.2">
      <c r="B350" s="59"/>
      <c r="C350" s="41"/>
      <c r="D350" s="242"/>
      <c r="E350" s="242"/>
      <c r="F350" s="989"/>
      <c r="G350" s="2"/>
      <c r="K350" s="5"/>
      <c r="M350" s="5"/>
    </row>
    <row r="351" spans="2:13" s="6" customFormat="1" ht="18" customHeight="1" x14ac:dyDescent="0.2">
      <c r="B351" s="59"/>
      <c r="C351" s="41"/>
      <c r="D351" s="242"/>
      <c r="E351" s="242"/>
      <c r="F351" s="989"/>
      <c r="G351" s="2"/>
      <c r="K351" s="5"/>
      <c r="M351" s="5"/>
    </row>
    <row r="352" spans="2:13" s="6" customFormat="1" ht="18" customHeight="1" x14ac:dyDescent="0.2">
      <c r="B352" s="59"/>
      <c r="C352" s="41"/>
      <c r="D352" s="242"/>
      <c r="E352" s="242"/>
      <c r="F352" s="989"/>
      <c r="G352" s="2"/>
      <c r="K352" s="5"/>
      <c r="M352" s="5"/>
    </row>
    <row r="353" spans="2:13" s="6" customFormat="1" ht="18" customHeight="1" x14ac:dyDescent="0.2">
      <c r="B353" s="59"/>
      <c r="C353" s="41"/>
      <c r="D353" s="242"/>
      <c r="E353" s="242"/>
      <c r="F353" s="989"/>
      <c r="G353" s="2"/>
      <c r="K353" s="5"/>
      <c r="M353" s="5"/>
    </row>
    <row r="354" spans="2:13" s="6" customFormat="1" ht="18" customHeight="1" x14ac:dyDescent="0.2">
      <c r="B354" s="59"/>
      <c r="C354" s="41"/>
      <c r="D354" s="242"/>
      <c r="E354" s="242"/>
      <c r="F354" s="989"/>
      <c r="G354" s="2"/>
      <c r="K354" s="5"/>
      <c r="M354" s="5"/>
    </row>
    <row r="355" spans="2:13" s="5" customFormat="1" ht="18" customHeight="1" x14ac:dyDescent="0.2">
      <c r="B355" s="355"/>
      <c r="C355" s="41"/>
      <c r="D355" s="356"/>
      <c r="E355" s="6"/>
      <c r="F355" s="990"/>
      <c r="G355" s="2" t="s">
        <v>0</v>
      </c>
      <c r="M355" s="6"/>
    </row>
    <row r="356" spans="2:13" ht="18" customHeight="1" x14ac:dyDescent="0.2">
      <c r="B356" s="349"/>
      <c r="C356" s="41"/>
      <c r="D356" s="356"/>
      <c r="E356" s="6"/>
      <c r="F356" s="346"/>
      <c r="G356" s="2" t="s">
        <v>0</v>
      </c>
      <c r="K356" s="5"/>
    </row>
    <row r="357" spans="2:13" ht="18" customHeight="1" x14ac:dyDescent="0.2">
      <c r="B357" s="355" t="s">
        <v>124</v>
      </c>
      <c r="C357" s="41"/>
      <c r="D357" s="25">
        <v>74648</v>
      </c>
      <c r="E357" s="356"/>
      <c r="F357" s="975" t="s">
        <v>653</v>
      </c>
      <c r="G357" s="2" t="s">
        <v>0</v>
      </c>
      <c r="K357" s="2"/>
    </row>
    <row r="358" spans="2:13" ht="18" customHeight="1" x14ac:dyDescent="0.2">
      <c r="B358" s="355" t="s">
        <v>125</v>
      </c>
      <c r="C358" s="41"/>
      <c r="D358" s="27" t="s">
        <v>9</v>
      </c>
      <c r="E358" s="356"/>
      <c r="F358" s="975"/>
      <c r="G358" s="2"/>
      <c r="K358" s="2"/>
    </row>
    <row r="359" spans="2:13" s="5" customFormat="1" ht="18" customHeight="1" x14ac:dyDescent="0.2">
      <c r="B359" s="355"/>
      <c r="C359" s="41"/>
      <c r="D359" s="242">
        <v>74648</v>
      </c>
      <c r="E359" s="30"/>
      <c r="F359" s="975"/>
      <c r="G359" s="2" t="s">
        <v>0</v>
      </c>
      <c r="K359" s="2"/>
    </row>
    <row r="360" spans="2:13" s="5" customFormat="1" ht="18" customHeight="1" x14ac:dyDescent="0.2">
      <c r="B360" s="355"/>
      <c r="C360" s="41"/>
      <c r="D360" s="242"/>
      <c r="E360" s="242"/>
      <c r="F360" s="975"/>
      <c r="G360" s="2"/>
      <c r="K360" s="2"/>
    </row>
    <row r="361" spans="2:13" s="5" customFormat="1" ht="18" customHeight="1" x14ac:dyDescent="0.2">
      <c r="B361" s="355"/>
      <c r="C361" s="41"/>
      <c r="D361" s="242"/>
      <c r="E361" s="242"/>
      <c r="F361" s="975"/>
      <c r="G361" s="2"/>
      <c r="K361" s="2"/>
    </row>
    <row r="362" spans="2:13" s="5" customFormat="1" ht="18" customHeight="1" x14ac:dyDescent="0.2">
      <c r="B362" s="355"/>
      <c r="C362" s="41"/>
      <c r="D362" s="242"/>
      <c r="E362" s="242"/>
      <c r="F362" s="975"/>
      <c r="G362" s="2"/>
      <c r="K362" s="2"/>
    </row>
    <row r="363" spans="2:13" s="5" customFormat="1" ht="18" customHeight="1" x14ac:dyDescent="0.2">
      <c r="B363" s="355"/>
      <c r="C363" s="41"/>
      <c r="D363" s="242"/>
      <c r="E363" s="242"/>
      <c r="F363" s="346"/>
      <c r="G363" s="2"/>
      <c r="K363" s="2"/>
    </row>
    <row r="364" spans="2:13" s="5" customFormat="1" ht="18" customHeight="1" x14ac:dyDescent="0.2">
      <c r="B364" s="977" t="s">
        <v>532</v>
      </c>
      <c r="C364" s="41"/>
      <c r="D364" s="25">
        <v>23793</v>
      </c>
      <c r="E364" s="356"/>
      <c r="F364" s="975" t="s">
        <v>511</v>
      </c>
      <c r="G364" s="2" t="s">
        <v>0</v>
      </c>
      <c r="K364" s="9"/>
    </row>
    <row r="365" spans="2:13" s="5" customFormat="1" ht="18" customHeight="1" x14ac:dyDescent="0.2">
      <c r="B365" s="977"/>
      <c r="C365" s="41"/>
      <c r="D365" s="27" t="s">
        <v>9</v>
      </c>
      <c r="E365" s="356"/>
      <c r="F365" s="983"/>
      <c r="G365" s="2"/>
      <c r="K365" s="9"/>
    </row>
    <row r="366" spans="2:13" s="5" customFormat="1" ht="18" customHeight="1" x14ac:dyDescent="0.2">
      <c r="B366" s="59"/>
      <c r="C366" s="41"/>
      <c r="D366" s="242">
        <v>24676</v>
      </c>
      <c r="E366" s="30"/>
      <c r="F366" s="983"/>
      <c r="G366" s="2" t="s">
        <v>0</v>
      </c>
      <c r="K366" s="6"/>
    </row>
    <row r="367" spans="2:13" s="5" customFormat="1" ht="18" customHeight="1" x14ac:dyDescent="0.2">
      <c r="B367" s="372"/>
      <c r="C367" s="41"/>
      <c r="D367" s="356"/>
      <c r="E367" s="6"/>
      <c r="F367" s="346"/>
      <c r="G367" s="2" t="s">
        <v>0</v>
      </c>
    </row>
    <row r="368" spans="2:13" s="5" customFormat="1" ht="18" customHeight="1" x14ac:dyDescent="0.2">
      <c r="B368" s="410"/>
      <c r="C368" s="41"/>
      <c r="D368" s="409"/>
      <c r="E368" s="6"/>
      <c r="F368" s="403"/>
      <c r="G368" s="2"/>
    </row>
    <row r="369" spans="2:13" s="5" customFormat="1" ht="18" customHeight="1" x14ac:dyDescent="0.2">
      <c r="B369" s="974" t="s">
        <v>619</v>
      </c>
      <c r="C369" s="41"/>
      <c r="D369" s="25">
        <v>19283</v>
      </c>
      <c r="E369" s="356"/>
      <c r="F369" s="975" t="s">
        <v>545</v>
      </c>
      <c r="G369" s="2"/>
    </row>
    <row r="370" spans="2:13" s="5" customFormat="1" ht="18" customHeight="1" x14ac:dyDescent="0.2">
      <c r="B370" s="974"/>
      <c r="C370" s="41"/>
      <c r="D370" s="27" t="s">
        <v>9</v>
      </c>
      <c r="E370" s="356"/>
      <c r="F370" s="975"/>
      <c r="G370" s="2"/>
    </row>
    <row r="371" spans="2:13" s="5" customFormat="1" ht="18" customHeight="1" x14ac:dyDescent="0.2">
      <c r="B371" s="59"/>
      <c r="C371" s="41"/>
      <c r="D371" s="242">
        <v>26088</v>
      </c>
      <c r="E371" s="30"/>
      <c r="F371" s="975"/>
      <c r="G371" s="2"/>
    </row>
    <row r="372" spans="2:13" s="5" customFormat="1" ht="18" customHeight="1" x14ac:dyDescent="0.2">
      <c r="B372" s="59"/>
      <c r="C372" s="41"/>
      <c r="D372" s="242"/>
      <c r="E372" s="242"/>
      <c r="F372" s="403"/>
      <c r="G372" s="2"/>
    </row>
    <row r="373" spans="2:13" s="5" customFormat="1" ht="18" customHeight="1" x14ac:dyDescent="0.2">
      <c r="B373" s="355"/>
      <c r="C373" s="41"/>
      <c r="D373" s="356"/>
      <c r="E373" s="6"/>
      <c r="F373" s="100"/>
      <c r="G373" s="2"/>
      <c r="H373" s="2"/>
      <c r="I373" s="2"/>
    </row>
    <row r="374" spans="2:13" s="5" customFormat="1" ht="18" customHeight="1" x14ac:dyDescent="0.2">
      <c r="B374" s="359" t="s">
        <v>130</v>
      </c>
      <c r="C374" s="19"/>
      <c r="D374" s="25">
        <v>1463</v>
      </c>
      <c r="E374" s="6"/>
      <c r="F374" s="975" t="s">
        <v>614</v>
      </c>
      <c r="G374" s="2"/>
      <c r="H374" s="2"/>
      <c r="I374" s="2"/>
    </row>
    <row r="375" spans="2:13" s="5" customFormat="1" ht="18" customHeight="1" x14ac:dyDescent="0.2">
      <c r="B375" s="359" t="s">
        <v>11</v>
      </c>
      <c r="C375" s="19"/>
      <c r="D375" s="27" t="s">
        <v>9</v>
      </c>
      <c r="E375" s="6"/>
      <c r="F375" s="975"/>
      <c r="G375" s="2"/>
      <c r="H375" s="2"/>
      <c r="I375" s="2"/>
    </row>
    <row r="376" spans="2:13" s="5" customFormat="1" ht="18" customHeight="1" x14ac:dyDescent="0.2">
      <c r="B376" s="253"/>
      <c r="C376" s="19"/>
      <c r="D376" s="242">
        <v>983</v>
      </c>
      <c r="E376" s="30"/>
      <c r="F376" s="975"/>
      <c r="G376" s="2"/>
      <c r="H376" s="2"/>
      <c r="I376" s="2"/>
    </row>
    <row r="377" spans="2:13" s="5" customFormat="1" ht="18" customHeight="1" x14ac:dyDescent="0.2">
      <c r="B377" s="355"/>
      <c r="C377" s="19"/>
      <c r="D377" s="242"/>
      <c r="E377" s="242"/>
      <c r="F377" s="975"/>
      <c r="G377" s="2"/>
      <c r="H377" s="2"/>
      <c r="I377" s="2"/>
    </row>
    <row r="378" spans="2:13" s="5" customFormat="1" ht="18" customHeight="1" x14ac:dyDescent="0.2">
      <c r="B378" s="355"/>
      <c r="C378" s="19"/>
      <c r="D378" s="242"/>
      <c r="E378" s="242"/>
      <c r="F378" s="975"/>
      <c r="G378" s="2"/>
      <c r="H378" s="2"/>
      <c r="I378" s="2"/>
    </row>
    <row r="379" spans="2:13" s="5" customFormat="1" ht="18" customHeight="1" x14ac:dyDescent="0.2">
      <c r="B379" s="66"/>
      <c r="C379" s="48"/>
      <c r="D379" s="68"/>
      <c r="E379" s="50"/>
      <c r="F379" s="249"/>
      <c r="G379" s="2"/>
    </row>
    <row r="380" spans="2:13" s="5" customFormat="1" ht="18" customHeight="1" x14ac:dyDescent="0.2">
      <c r="B380" s="1003" t="s">
        <v>656</v>
      </c>
      <c r="C380" s="19"/>
      <c r="D380" s="25">
        <v>32118</v>
      </c>
      <c r="E380" s="6"/>
      <c r="F380" s="975" t="s">
        <v>615</v>
      </c>
      <c r="G380" s="2"/>
    </row>
    <row r="381" spans="2:13" s="8" customFormat="1" ht="18" customHeight="1" x14ac:dyDescent="0.2">
      <c r="B381" s="1007"/>
      <c r="C381" s="19"/>
      <c r="D381" s="27" t="s">
        <v>9</v>
      </c>
      <c r="E381" s="6"/>
      <c r="F381" s="975"/>
      <c r="G381" s="2"/>
      <c r="K381" s="5"/>
      <c r="M381" s="5"/>
    </row>
    <row r="382" spans="2:13" s="2" customFormat="1" ht="18" customHeight="1" x14ac:dyDescent="0.2">
      <c r="B382" s="406" t="s">
        <v>654</v>
      </c>
      <c r="C382" s="19"/>
      <c r="D382" s="242">
        <v>19428</v>
      </c>
      <c r="E382" s="30"/>
      <c r="F382" s="975"/>
      <c r="G382" s="2" t="s">
        <v>0</v>
      </c>
      <c r="K382" s="5"/>
    </row>
    <row r="383" spans="2:13" s="2" customFormat="1" ht="18" customHeight="1" x14ac:dyDescent="0.2">
      <c r="B383" s="59" t="s">
        <v>655</v>
      </c>
      <c r="C383" s="19"/>
      <c r="D383" s="20"/>
      <c r="E383" s="8"/>
      <c r="F383" s="975"/>
      <c r="G383" s="2" t="s">
        <v>0</v>
      </c>
      <c r="K383" s="5"/>
    </row>
    <row r="384" spans="2:13" s="5" customFormat="1" ht="18" customHeight="1" x14ac:dyDescent="0.2">
      <c r="B384" s="363"/>
      <c r="C384" s="41"/>
      <c r="D384" s="43"/>
      <c r="E384" s="356"/>
      <c r="F384" s="975"/>
      <c r="G384" s="2" t="s">
        <v>0</v>
      </c>
    </row>
    <row r="385" spans="1:13" s="5" customFormat="1" ht="18" customHeight="1" x14ac:dyDescent="0.2">
      <c r="B385" s="355"/>
      <c r="C385" s="41"/>
      <c r="D385" s="356"/>
      <c r="E385" s="356"/>
      <c r="F385" s="975"/>
      <c r="G385" s="2" t="s">
        <v>0</v>
      </c>
    </row>
    <row r="386" spans="1:13" s="5" customFormat="1" ht="18" customHeight="1" x14ac:dyDescent="0.2">
      <c r="B386" s="355"/>
      <c r="C386" s="41"/>
      <c r="D386" s="242"/>
      <c r="E386" s="30"/>
      <c r="F386" s="399" t="s">
        <v>570</v>
      </c>
      <c r="G386" s="2" t="s">
        <v>0</v>
      </c>
      <c r="M386" s="2"/>
    </row>
    <row r="387" spans="1:13" s="5" customFormat="1" ht="18" customHeight="1" x14ac:dyDescent="0.2">
      <c r="B387" s="355"/>
      <c r="C387" s="41"/>
      <c r="D387" s="242"/>
      <c r="E387" s="242"/>
      <c r="F387" s="346"/>
      <c r="G387" s="2"/>
      <c r="M387" s="2"/>
    </row>
    <row r="388" spans="1:13" s="5" customFormat="1" ht="18" customHeight="1" x14ac:dyDescent="0.2">
      <c r="B388" s="355"/>
      <c r="C388" s="41"/>
      <c r="D388" s="242"/>
      <c r="E388" s="242"/>
      <c r="F388" s="346"/>
      <c r="G388" s="2"/>
      <c r="M388" s="2"/>
    </row>
    <row r="389" spans="1:13" s="5" customFormat="1" ht="18" customHeight="1" x14ac:dyDescent="0.2">
      <c r="B389" s="355"/>
      <c r="C389" s="41"/>
      <c r="D389" s="356"/>
      <c r="E389" s="6"/>
      <c r="F389" s="343"/>
      <c r="G389" s="2" t="s">
        <v>0</v>
      </c>
    </row>
    <row r="390" spans="1:13" s="5" customFormat="1" ht="18" customHeight="1" x14ac:dyDescent="0.2">
      <c r="B390" s="355"/>
      <c r="C390" s="41"/>
      <c r="D390" s="356"/>
      <c r="E390" s="6"/>
      <c r="F390" s="343"/>
      <c r="G390" s="2"/>
    </row>
    <row r="391" spans="1:13" s="5" customFormat="1" ht="18" customHeight="1" x14ac:dyDescent="0.2">
      <c r="B391" s="406"/>
      <c r="C391" s="41"/>
      <c r="D391" s="409"/>
      <c r="E391" s="6"/>
      <c r="F391" s="405"/>
      <c r="G391" s="2"/>
    </row>
    <row r="392" spans="1:13" s="5" customFormat="1" ht="18" customHeight="1" x14ac:dyDescent="0.2">
      <c r="B392" s="355"/>
      <c r="C392" s="41"/>
      <c r="D392" s="356"/>
      <c r="E392" s="6"/>
      <c r="F392" s="343"/>
      <c r="G392" s="2"/>
    </row>
    <row r="393" spans="1:13" s="5" customFormat="1" ht="18" customHeight="1" x14ac:dyDescent="0.2">
      <c r="B393" s="363" t="s">
        <v>509</v>
      </c>
      <c r="C393" s="41"/>
      <c r="D393" s="25">
        <v>600</v>
      </c>
      <c r="E393" s="356"/>
      <c r="F393" s="975" t="s">
        <v>520</v>
      </c>
      <c r="G393" s="2"/>
    </row>
    <row r="394" spans="1:13" s="5" customFormat="1" ht="18" customHeight="1" x14ac:dyDescent="0.2">
      <c r="B394" s="355" t="s">
        <v>510</v>
      </c>
      <c r="C394" s="41"/>
      <c r="D394" s="27" t="s">
        <v>9</v>
      </c>
      <c r="E394" s="356"/>
      <c r="F394" s="975"/>
      <c r="G394" s="2"/>
    </row>
    <row r="395" spans="1:13" s="5" customFormat="1" ht="18" customHeight="1" x14ac:dyDescent="0.2">
      <c r="B395" s="355"/>
      <c r="C395" s="41"/>
      <c r="D395" s="242">
        <v>650</v>
      </c>
      <c r="E395" s="30"/>
      <c r="F395" s="975"/>
      <c r="G395" s="2"/>
    </row>
    <row r="396" spans="1:13" s="5" customFormat="1" ht="18" customHeight="1" x14ac:dyDescent="0.2">
      <c r="B396" s="355"/>
      <c r="C396" s="41"/>
      <c r="D396" s="356"/>
      <c r="E396" s="6"/>
      <c r="F396" s="343"/>
      <c r="G396" s="2"/>
    </row>
    <row r="397" spans="1:13" s="5" customFormat="1" ht="18" customHeight="1" x14ac:dyDescent="0.2">
      <c r="B397" s="355"/>
      <c r="C397" s="41"/>
      <c r="D397" s="356"/>
      <c r="E397" s="6"/>
      <c r="F397" s="343"/>
      <c r="G397" s="2"/>
    </row>
    <row r="398" spans="1:13" s="5" customFormat="1" ht="18" customHeight="1" x14ac:dyDescent="0.2">
      <c r="B398" s="355"/>
      <c r="C398" s="41"/>
      <c r="D398" s="356"/>
      <c r="E398" s="6"/>
      <c r="F398" s="343"/>
      <c r="G398" s="2"/>
    </row>
    <row r="399" spans="1:13" ht="18" customHeight="1" x14ac:dyDescent="0.2">
      <c r="A399" s="204"/>
      <c r="B399" s="372"/>
      <c r="C399" s="41"/>
      <c r="D399" s="242"/>
      <c r="E399" s="242"/>
      <c r="F399" s="343"/>
      <c r="G399" s="2"/>
      <c r="K399" s="2"/>
    </row>
    <row r="400" spans="1:13" ht="18" customHeight="1" x14ac:dyDescent="0.2">
      <c r="B400" s="355" t="s">
        <v>131</v>
      </c>
      <c r="C400" s="41"/>
      <c r="D400" s="25">
        <v>16638</v>
      </c>
      <c r="E400" s="356"/>
      <c r="F400" s="1009" t="s">
        <v>132</v>
      </c>
      <c r="G400" s="2" t="s">
        <v>0</v>
      </c>
      <c r="K400" s="5"/>
    </row>
    <row r="401" spans="2:11" ht="18" customHeight="1" x14ac:dyDescent="0.2">
      <c r="B401" s="349" t="s">
        <v>133</v>
      </c>
      <c r="C401" s="41"/>
      <c r="D401" s="27" t="s">
        <v>9</v>
      </c>
      <c r="E401" s="356"/>
      <c r="F401" s="990"/>
      <c r="G401" s="2" t="s">
        <v>0</v>
      </c>
      <c r="K401" s="5"/>
    </row>
    <row r="402" spans="2:11" ht="18" customHeight="1" x14ac:dyDescent="0.2">
      <c r="B402" s="372"/>
      <c r="C402" s="41"/>
      <c r="D402" s="242">
        <v>7344</v>
      </c>
      <c r="E402" s="30"/>
      <c r="F402" s="990"/>
      <c r="G402" s="2" t="s">
        <v>0</v>
      </c>
      <c r="K402" s="2"/>
    </row>
    <row r="403" spans="2:11" ht="18" customHeight="1" x14ac:dyDescent="0.2">
      <c r="B403" s="372"/>
      <c r="C403" s="41"/>
      <c r="D403" s="242"/>
      <c r="E403" s="242"/>
      <c r="F403" s="343"/>
      <c r="G403" s="2"/>
      <c r="K403" s="2"/>
    </row>
    <row r="404" spans="2:11" s="5" customFormat="1" ht="18" customHeight="1" x14ac:dyDescent="0.2">
      <c r="B404" s="372"/>
      <c r="C404" s="41"/>
      <c r="D404" s="356"/>
      <c r="E404" s="6"/>
      <c r="F404" s="373"/>
      <c r="G404" s="2"/>
    </row>
    <row r="405" spans="2:11" s="5" customFormat="1" ht="18" customHeight="1" x14ac:dyDescent="0.2">
      <c r="B405" s="372"/>
      <c r="C405" s="41"/>
      <c r="D405" s="356"/>
      <c r="E405" s="6"/>
      <c r="F405" s="346"/>
      <c r="G405" s="2"/>
    </row>
    <row r="406" spans="2:11" s="5" customFormat="1" ht="18" customHeight="1" x14ac:dyDescent="0.2">
      <c r="B406" s="974" t="s">
        <v>127</v>
      </c>
      <c r="C406" s="41"/>
      <c r="D406" s="25">
        <v>3169</v>
      </c>
      <c r="E406" s="356"/>
      <c r="F406" s="1001" t="s">
        <v>616</v>
      </c>
      <c r="G406" s="2"/>
      <c r="H406" s="2"/>
      <c r="I406" s="2"/>
      <c r="K406" s="9"/>
    </row>
    <row r="407" spans="2:11" s="5" customFormat="1" ht="18" customHeight="1" x14ac:dyDescent="0.2">
      <c r="B407" s="982"/>
      <c r="C407" s="41"/>
      <c r="D407" s="27" t="s">
        <v>9</v>
      </c>
      <c r="E407" s="356"/>
      <c r="F407" s="1001"/>
      <c r="G407" s="2"/>
      <c r="H407" s="2"/>
      <c r="I407" s="2"/>
      <c r="K407" s="9"/>
    </row>
    <row r="408" spans="2:11" s="5" customFormat="1" ht="18" customHeight="1" x14ac:dyDescent="0.2">
      <c r="B408" s="392"/>
      <c r="C408" s="41"/>
      <c r="D408" s="393"/>
      <c r="E408" s="393"/>
      <c r="F408" s="1001"/>
      <c r="G408" s="2"/>
      <c r="H408" s="2"/>
      <c r="I408" s="2"/>
      <c r="K408" s="9"/>
    </row>
    <row r="409" spans="2:11" s="5" customFormat="1" ht="18" customHeight="1" x14ac:dyDescent="0.2">
      <c r="B409" s="360"/>
      <c r="C409" s="41"/>
      <c r="D409" s="242">
        <v>3698</v>
      </c>
      <c r="E409" s="356"/>
      <c r="F409" s="100" t="s">
        <v>617</v>
      </c>
      <c r="G409" s="2"/>
      <c r="H409" s="2"/>
      <c r="I409" s="2"/>
      <c r="K409" s="9"/>
    </row>
    <row r="410" spans="2:11" s="5" customFormat="1" ht="18" customHeight="1" x14ac:dyDescent="0.2">
      <c r="B410" s="355" t="s">
        <v>0</v>
      </c>
      <c r="C410" s="41"/>
      <c r="D410" s="6"/>
      <c r="E410" s="30"/>
      <c r="F410" s="346" t="s">
        <v>128</v>
      </c>
      <c r="G410" s="2"/>
      <c r="H410" s="2"/>
      <c r="I410" s="2"/>
      <c r="K410" s="9"/>
    </row>
    <row r="411" spans="2:11" s="5" customFormat="1" ht="18" customHeight="1" x14ac:dyDescent="0.2">
      <c r="B411" s="355"/>
      <c r="C411" s="41"/>
      <c r="D411" s="356"/>
      <c r="E411" s="6"/>
      <c r="F411" s="100" t="s">
        <v>618</v>
      </c>
      <c r="G411" s="2"/>
      <c r="H411" s="2"/>
      <c r="I411" s="2"/>
    </row>
    <row r="412" spans="2:11" s="5" customFormat="1" ht="18" customHeight="1" x14ac:dyDescent="0.2">
      <c r="B412" s="406"/>
      <c r="C412" s="41"/>
      <c r="D412" s="409"/>
      <c r="E412" s="6"/>
      <c r="F412" s="100"/>
      <c r="G412" s="2"/>
      <c r="H412" s="2"/>
      <c r="I412" s="2"/>
    </row>
    <row r="413" spans="2:11" ht="18" customHeight="1" x14ac:dyDescent="0.2">
      <c r="B413" s="372"/>
      <c r="C413" s="41"/>
      <c r="D413" s="242"/>
      <c r="E413" s="242"/>
      <c r="F413" s="343"/>
      <c r="G413" s="2"/>
      <c r="K413" s="2"/>
    </row>
    <row r="414" spans="2:11" s="5" customFormat="1" ht="18" customHeight="1" x14ac:dyDescent="0.2">
      <c r="B414" s="974" t="s">
        <v>134</v>
      </c>
      <c r="C414" s="41"/>
      <c r="D414" s="25">
        <v>4000</v>
      </c>
      <c r="E414" s="356"/>
      <c r="F414" s="975" t="s">
        <v>564</v>
      </c>
      <c r="G414" s="2"/>
      <c r="K414" s="2"/>
    </row>
    <row r="415" spans="2:11" s="5" customFormat="1" ht="18" customHeight="1" x14ac:dyDescent="0.2">
      <c r="B415" s="992"/>
      <c r="C415" s="41"/>
      <c r="D415" s="27" t="s">
        <v>9</v>
      </c>
      <c r="E415" s="356"/>
      <c r="F415" s="989"/>
      <c r="G415" s="2"/>
      <c r="K415" s="2"/>
    </row>
    <row r="416" spans="2:11" s="5" customFormat="1" ht="24.75" customHeight="1" x14ac:dyDescent="0.2">
      <c r="B416" s="59" t="s">
        <v>12</v>
      </c>
      <c r="C416" s="41"/>
      <c r="D416" s="242">
        <v>5000</v>
      </c>
      <c r="E416" s="30"/>
      <c r="F416" s="989"/>
      <c r="G416" s="2"/>
      <c r="K416" s="2"/>
    </row>
    <row r="417" spans="2:13" s="5" customFormat="1" ht="18" customHeight="1" x14ac:dyDescent="0.2">
      <c r="B417" s="73"/>
      <c r="C417" s="41"/>
      <c r="D417" s="356"/>
      <c r="E417" s="6"/>
      <c r="F417" s="989"/>
      <c r="G417" s="2"/>
    </row>
    <row r="418" spans="2:13" s="5" customFormat="1" ht="18" customHeight="1" x14ac:dyDescent="0.2">
      <c r="B418" s="73"/>
      <c r="C418" s="41"/>
      <c r="D418" s="356"/>
      <c r="E418" s="6"/>
      <c r="F418" s="989"/>
      <c r="G418" s="2"/>
    </row>
    <row r="419" spans="2:13" s="5" customFormat="1" ht="18" customHeight="1" x14ac:dyDescent="0.2">
      <c r="B419" s="73"/>
      <c r="C419" s="41"/>
      <c r="D419" s="356"/>
      <c r="E419" s="6"/>
      <c r="F419" s="989"/>
      <c r="G419" s="2"/>
      <c r="K419" s="8"/>
    </row>
    <row r="420" spans="2:13" s="5" customFormat="1" ht="18" customHeight="1" x14ac:dyDescent="0.2">
      <c r="B420" s="73"/>
      <c r="C420" s="41"/>
      <c r="D420" s="356"/>
      <c r="E420" s="6"/>
      <c r="F420" s="342"/>
      <c r="G420" s="2"/>
      <c r="K420" s="8"/>
    </row>
    <row r="421" spans="2:13" s="5" customFormat="1" ht="18" customHeight="1" x14ac:dyDescent="0.2">
      <c r="B421" s="73"/>
      <c r="C421" s="41"/>
      <c r="D421" s="356"/>
      <c r="E421" s="6"/>
      <c r="F421" s="342"/>
      <c r="G421" s="2"/>
      <c r="K421" s="8"/>
    </row>
    <row r="422" spans="2:13" s="5" customFormat="1" ht="18" customHeight="1" x14ac:dyDescent="0.2">
      <c r="B422" s="362" t="s">
        <v>552</v>
      </c>
      <c r="C422" s="41"/>
      <c r="D422" s="84">
        <v>930630</v>
      </c>
      <c r="E422" s="6"/>
      <c r="F422" s="55" t="s">
        <v>553</v>
      </c>
      <c r="G422" s="2"/>
      <c r="K422" s="2"/>
    </row>
    <row r="423" spans="2:13" s="5" customFormat="1" ht="18" customHeight="1" x14ac:dyDescent="0.2">
      <c r="B423" s="73"/>
      <c r="C423" s="41"/>
      <c r="D423" s="89" t="s">
        <v>9</v>
      </c>
      <c r="E423" s="6"/>
      <c r="F423" s="55" t="s">
        <v>137</v>
      </c>
      <c r="G423" s="2"/>
      <c r="K423" s="2"/>
    </row>
    <row r="424" spans="2:13" s="5" customFormat="1" ht="18" customHeight="1" x14ac:dyDescent="0.2">
      <c r="B424" s="73"/>
      <c r="C424" s="41"/>
      <c r="D424" s="242">
        <v>328867</v>
      </c>
      <c r="E424" s="30"/>
      <c r="F424" s="55" t="s">
        <v>138</v>
      </c>
      <c r="G424" s="2"/>
      <c r="K424" s="2"/>
    </row>
    <row r="425" spans="2:13" s="5" customFormat="1" ht="18" customHeight="1" x14ac:dyDescent="0.2">
      <c r="B425" s="73"/>
      <c r="C425" s="41"/>
      <c r="D425" s="356"/>
      <c r="E425" s="6"/>
      <c r="F425" s="975" t="s">
        <v>632</v>
      </c>
      <c r="G425" s="2"/>
    </row>
    <row r="426" spans="2:13" s="5" customFormat="1" ht="18" customHeight="1" x14ac:dyDescent="0.2">
      <c r="B426" s="73"/>
      <c r="C426" s="41"/>
      <c r="D426" s="356"/>
      <c r="E426" s="6"/>
      <c r="F426" s="975"/>
      <c r="G426" s="2"/>
    </row>
    <row r="427" spans="2:13" s="5" customFormat="1" ht="18" customHeight="1" x14ac:dyDescent="0.2">
      <c r="B427" s="73"/>
      <c r="C427" s="41"/>
      <c r="D427" s="356"/>
      <c r="E427" s="6"/>
      <c r="F427" s="975"/>
      <c r="G427" s="2"/>
    </row>
    <row r="428" spans="2:13" s="5" customFormat="1" ht="18" customHeight="1" x14ac:dyDescent="0.2">
      <c r="B428" s="73"/>
      <c r="C428" s="41"/>
      <c r="D428" s="356"/>
      <c r="E428" s="6"/>
      <c r="F428" s="975"/>
      <c r="G428" s="2"/>
    </row>
    <row r="429" spans="2:13" s="2" customFormat="1" ht="18" customHeight="1" x14ac:dyDescent="0.2">
      <c r="B429" s="73"/>
      <c r="C429" s="41"/>
      <c r="D429" s="356"/>
      <c r="E429" s="6"/>
      <c r="F429" s="975"/>
      <c r="K429" s="5"/>
    </row>
    <row r="430" spans="2:13" s="2" customFormat="1" ht="18" customHeight="1" x14ac:dyDescent="0.2">
      <c r="B430" s="375" t="s">
        <v>581</v>
      </c>
      <c r="C430" s="41"/>
      <c r="D430" s="25">
        <v>36918</v>
      </c>
      <c r="E430" s="356"/>
      <c r="F430" s="346" t="s">
        <v>580</v>
      </c>
      <c r="H430" s="2" t="s">
        <v>92</v>
      </c>
      <c r="K430" s="5"/>
    </row>
    <row r="431" spans="2:13" s="5" customFormat="1" ht="18" customHeight="1" x14ac:dyDescent="0.2">
      <c r="B431" s="355"/>
      <c r="C431" s="41"/>
      <c r="D431" s="27" t="s">
        <v>9</v>
      </c>
      <c r="E431" s="356"/>
      <c r="F431" s="346" t="s">
        <v>579</v>
      </c>
      <c r="G431" s="2" t="s">
        <v>0</v>
      </c>
      <c r="M431" s="2"/>
    </row>
    <row r="432" spans="2:13" s="5" customFormat="1" ht="18" customHeight="1" x14ac:dyDescent="0.2">
      <c r="B432" s="355"/>
      <c r="C432" s="41"/>
      <c r="D432" s="242">
        <v>13819</v>
      </c>
      <c r="E432" s="30"/>
      <c r="F432" s="346"/>
      <c r="G432" s="19" t="s">
        <v>0</v>
      </c>
      <c r="K432" s="9"/>
    </row>
    <row r="433" spans="1:13" s="2" customFormat="1" ht="18" customHeight="1" x14ac:dyDescent="0.2">
      <c r="B433" s="355"/>
      <c r="C433" s="41"/>
      <c r="D433" s="356"/>
      <c r="E433" s="356"/>
      <c r="F433" s="346"/>
      <c r="G433" s="211" t="s">
        <v>0</v>
      </c>
      <c r="H433" s="9"/>
      <c r="I433" s="9"/>
      <c r="J433" s="9"/>
      <c r="K433" s="9"/>
    </row>
    <row r="434" spans="1:13" s="2" customFormat="1" ht="18" customHeight="1" x14ac:dyDescent="0.2">
      <c r="B434" s="355"/>
      <c r="C434" s="41"/>
      <c r="D434" s="356"/>
      <c r="E434" s="356"/>
      <c r="F434" s="346"/>
      <c r="G434" s="211"/>
      <c r="H434" s="9"/>
      <c r="I434" s="9"/>
      <c r="J434" s="9"/>
      <c r="K434" s="9"/>
    </row>
    <row r="435" spans="1:13" s="6" customFormat="1" ht="18" customHeight="1" x14ac:dyDescent="0.2">
      <c r="B435" s="363" t="s">
        <v>141</v>
      </c>
      <c r="C435" s="41"/>
      <c r="D435" s="25">
        <f>I438</f>
        <v>24163</v>
      </c>
      <c r="E435" s="356"/>
      <c r="F435" s="357" t="s">
        <v>142</v>
      </c>
      <c r="G435" s="41"/>
      <c r="H435" s="232" t="s">
        <v>0</v>
      </c>
      <c r="I435" s="353" t="s">
        <v>577</v>
      </c>
      <c r="J435" s="353" t="s">
        <v>533</v>
      </c>
      <c r="K435" s="9"/>
      <c r="M435" s="2"/>
    </row>
    <row r="436" spans="1:13" s="5" customFormat="1" ht="18.75" customHeight="1" x14ac:dyDescent="0.2">
      <c r="B436" s="363"/>
      <c r="C436" s="41"/>
      <c r="D436" s="27" t="s">
        <v>9</v>
      </c>
      <c r="E436" s="356"/>
      <c r="F436" s="55" t="s">
        <v>143</v>
      </c>
      <c r="G436" s="41"/>
      <c r="H436" s="234" t="s">
        <v>144</v>
      </c>
      <c r="I436" s="234">
        <v>5479</v>
      </c>
      <c r="J436" s="232">
        <v>5479</v>
      </c>
      <c r="K436" s="9"/>
      <c r="M436" s="6"/>
    </row>
    <row r="437" spans="1:13" s="5" customFormat="1" ht="18" customHeight="1" x14ac:dyDescent="0.2">
      <c r="B437" s="355"/>
      <c r="C437" s="41"/>
      <c r="D437" s="242">
        <f>J438</f>
        <v>24163</v>
      </c>
      <c r="E437" s="30"/>
      <c r="F437" s="345" t="s">
        <v>145</v>
      </c>
      <c r="G437" s="41"/>
      <c r="H437" s="259" t="s">
        <v>146</v>
      </c>
      <c r="I437" s="259">
        <v>18684</v>
      </c>
      <c r="J437" s="260">
        <v>18684</v>
      </c>
      <c r="K437" s="9"/>
    </row>
    <row r="438" spans="1:13" s="5" customFormat="1" ht="18" customHeight="1" x14ac:dyDescent="0.2">
      <c r="B438" s="355"/>
      <c r="C438" s="41"/>
      <c r="D438" s="242"/>
      <c r="E438" s="242"/>
      <c r="F438" s="345"/>
      <c r="G438" s="41"/>
      <c r="H438" s="232"/>
      <c r="I438" s="232">
        <f>SUM(I436:I437)</f>
        <v>24163</v>
      </c>
      <c r="J438" s="232">
        <f>SUM(J436:J437)</f>
        <v>24163</v>
      </c>
      <c r="K438" s="9"/>
    </row>
    <row r="439" spans="1:13" s="5" customFormat="1" ht="18" customHeight="1" x14ac:dyDescent="0.2">
      <c r="B439" s="114"/>
      <c r="C439" s="41"/>
      <c r="D439" s="242"/>
      <c r="E439" s="242"/>
      <c r="F439" s="345"/>
      <c r="G439" s="41"/>
      <c r="H439" s="232"/>
      <c r="I439" s="232"/>
      <c r="J439" s="232"/>
      <c r="K439" s="9"/>
    </row>
    <row r="440" spans="1:13" s="5" customFormat="1" ht="18" customHeight="1" x14ac:dyDescent="0.2">
      <c r="B440" s="114"/>
      <c r="C440" s="41"/>
      <c r="D440" s="242"/>
      <c r="E440" s="242"/>
      <c r="F440" s="345"/>
      <c r="G440" s="41"/>
      <c r="H440" s="232"/>
      <c r="I440" s="232"/>
      <c r="J440" s="232"/>
      <c r="K440" s="9"/>
    </row>
    <row r="441" spans="1:13" s="5" customFormat="1" ht="18" customHeight="1" x14ac:dyDescent="0.2">
      <c r="B441" s="114"/>
      <c r="C441" s="41"/>
      <c r="D441" s="242"/>
      <c r="E441" s="242"/>
      <c r="F441" s="408"/>
      <c r="G441" s="41"/>
      <c r="H441" s="232"/>
      <c r="I441" s="232"/>
      <c r="J441" s="232"/>
      <c r="K441" s="9"/>
    </row>
    <row r="442" spans="1:13" s="5" customFormat="1" ht="18" customHeight="1" x14ac:dyDescent="0.2">
      <c r="A442" s="6"/>
      <c r="B442" s="208"/>
      <c r="C442" s="48"/>
      <c r="D442" s="218"/>
      <c r="E442" s="218"/>
      <c r="F442" s="75"/>
      <c r="G442" s="41"/>
      <c r="I442" s="232"/>
      <c r="J442" s="232"/>
      <c r="K442" s="9"/>
    </row>
    <row r="443" spans="1:13" s="2" customFormat="1" ht="18" customHeight="1" x14ac:dyDescent="0.2">
      <c r="B443" s="107" t="s">
        <v>147</v>
      </c>
      <c r="C443" s="41"/>
      <c r="D443" s="25">
        <f>J452</f>
        <v>1649417</v>
      </c>
      <c r="E443" s="356"/>
      <c r="F443" s="975" t="s">
        <v>148</v>
      </c>
      <c r="G443" s="211" t="s">
        <v>0</v>
      </c>
      <c r="I443" s="9"/>
      <c r="J443" s="9"/>
      <c r="K443" s="5"/>
    </row>
    <row r="444" spans="1:13" ht="18" customHeight="1" x14ac:dyDescent="0.2">
      <c r="B444" s="355"/>
      <c r="C444" s="41"/>
      <c r="D444" s="27" t="s">
        <v>9</v>
      </c>
      <c r="E444" s="356"/>
      <c r="F444" s="975"/>
      <c r="G444" s="211"/>
      <c r="I444" s="232"/>
      <c r="J444" s="353" t="s">
        <v>577</v>
      </c>
      <c r="K444" s="353" t="s">
        <v>533</v>
      </c>
    </row>
    <row r="445" spans="1:13" ht="18" customHeight="1" x14ac:dyDescent="0.2">
      <c r="B445" s="59"/>
      <c r="C445" s="41"/>
      <c r="D445" s="242">
        <f>K452</f>
        <v>1069419</v>
      </c>
      <c r="E445" s="30"/>
      <c r="F445" s="1005" t="s">
        <v>524</v>
      </c>
      <c r="G445" s="211"/>
      <c r="H445" s="234" t="s">
        <v>150</v>
      </c>
      <c r="I445" s="232" t="s">
        <v>151</v>
      </c>
      <c r="J445" s="232">
        <v>507842</v>
      </c>
      <c r="K445" s="232">
        <v>507004</v>
      </c>
    </row>
    <row r="446" spans="1:13" ht="18" customHeight="1" x14ac:dyDescent="0.2">
      <c r="B446" s="59"/>
      <c r="C446" s="41"/>
      <c r="D446" s="356"/>
      <c r="E446" s="6"/>
      <c r="F446" s="1005"/>
      <c r="H446" s="232"/>
      <c r="I446" s="232" t="s">
        <v>152</v>
      </c>
      <c r="J446" s="232">
        <v>485948</v>
      </c>
      <c r="K446" s="232">
        <v>91306</v>
      </c>
    </row>
    <row r="447" spans="1:13" ht="18" customHeight="1" x14ac:dyDescent="0.2">
      <c r="B447" s="372"/>
      <c r="C447" s="41"/>
      <c r="D447" s="356"/>
      <c r="E447" s="6"/>
      <c r="F447" s="345" t="s">
        <v>633</v>
      </c>
      <c r="H447" s="232"/>
      <c r="I447" s="232" t="s">
        <v>153</v>
      </c>
      <c r="J447" s="232">
        <v>185360</v>
      </c>
      <c r="K447" s="232">
        <v>185360</v>
      </c>
    </row>
    <row r="448" spans="1:13" ht="18" customHeight="1" x14ac:dyDescent="0.2">
      <c r="B448" s="372"/>
      <c r="C448" s="41"/>
      <c r="D448" s="356"/>
      <c r="E448" s="6"/>
      <c r="F448" s="975" t="s">
        <v>525</v>
      </c>
      <c r="I448" s="9" t="s">
        <v>550</v>
      </c>
      <c r="J448" s="330">
        <v>28350</v>
      </c>
      <c r="K448" s="330">
        <v>9836</v>
      </c>
    </row>
    <row r="449" spans="2:11" ht="18" customHeight="1" x14ac:dyDescent="0.2">
      <c r="B449" s="372"/>
      <c r="C449" s="41"/>
      <c r="D449" s="356"/>
      <c r="E449" s="6"/>
      <c r="F449" s="975"/>
      <c r="H449" s="234" t="s">
        <v>154</v>
      </c>
      <c r="I449" s="232" t="s">
        <v>151</v>
      </c>
      <c r="J449" s="232">
        <v>22892</v>
      </c>
      <c r="K449" s="232">
        <v>23035</v>
      </c>
    </row>
    <row r="450" spans="2:11" ht="18" customHeight="1" x14ac:dyDescent="0.2">
      <c r="B450" s="372"/>
      <c r="C450" s="41"/>
      <c r="D450" s="356"/>
      <c r="E450" s="6"/>
      <c r="F450" s="975" t="s">
        <v>585</v>
      </c>
      <c r="H450" s="232"/>
      <c r="I450" s="232" t="s">
        <v>153</v>
      </c>
      <c r="J450" s="232">
        <v>77210</v>
      </c>
      <c r="K450" s="232">
        <v>77073</v>
      </c>
    </row>
    <row r="451" spans="2:11" ht="18" customHeight="1" x14ac:dyDescent="0.2">
      <c r="B451" s="372"/>
      <c r="C451" s="41"/>
      <c r="D451" s="356"/>
      <c r="E451" s="6"/>
      <c r="F451" s="975"/>
      <c r="H451" s="232"/>
      <c r="I451" s="9" t="s">
        <v>155</v>
      </c>
      <c r="J451" s="232">
        <v>341815</v>
      </c>
      <c r="K451" s="232">
        <v>175805</v>
      </c>
    </row>
    <row r="452" spans="2:11" ht="18" customHeight="1" x14ac:dyDescent="0.2">
      <c r="B452" s="349"/>
      <c r="C452" s="41"/>
      <c r="D452" s="206"/>
      <c r="E452" s="356"/>
      <c r="F452" s="975"/>
      <c r="H452" s="232"/>
      <c r="I452" s="327" t="s">
        <v>44</v>
      </c>
      <c r="J452" s="327">
        <f>SUM(J445:J451)</f>
        <v>1649417</v>
      </c>
      <c r="K452" s="327">
        <f>SUM(K445:K451)</f>
        <v>1069419</v>
      </c>
    </row>
    <row r="453" spans="2:11" ht="18" customHeight="1" x14ac:dyDescent="0.2">
      <c r="B453" s="349"/>
      <c r="C453" s="41"/>
      <c r="D453" s="206"/>
      <c r="E453" s="356"/>
      <c r="F453" s="975"/>
      <c r="H453" s="232"/>
    </row>
    <row r="454" spans="2:11" ht="18" customHeight="1" x14ac:dyDescent="0.2">
      <c r="B454" s="59"/>
      <c r="C454" s="41"/>
      <c r="D454" s="206"/>
      <c r="E454" s="242"/>
      <c r="F454" s="342"/>
      <c r="H454" s="232"/>
      <c r="I454" s="232"/>
      <c r="J454" s="353" t="s">
        <v>577</v>
      </c>
      <c r="K454" s="353" t="s">
        <v>533</v>
      </c>
    </row>
    <row r="455" spans="2:11" ht="18" customHeight="1" x14ac:dyDescent="0.2">
      <c r="B455" s="349" t="s">
        <v>156</v>
      </c>
      <c r="C455" s="41"/>
      <c r="D455" s="25">
        <f>J457</f>
        <v>147461</v>
      </c>
      <c r="E455" s="242"/>
      <c r="F455" s="975" t="s">
        <v>523</v>
      </c>
      <c r="H455" s="234"/>
      <c r="I455" s="232" t="s">
        <v>151</v>
      </c>
      <c r="J455" s="232">
        <v>65496</v>
      </c>
      <c r="K455" s="232">
        <v>64568</v>
      </c>
    </row>
    <row r="456" spans="2:11" ht="18" customHeight="1" x14ac:dyDescent="0.2">
      <c r="B456" s="59"/>
      <c r="C456" s="41"/>
      <c r="D456" s="27" t="s">
        <v>9</v>
      </c>
      <c r="E456" s="242"/>
      <c r="F456" s="975"/>
      <c r="H456" s="232"/>
      <c r="I456" s="232" t="s">
        <v>152</v>
      </c>
      <c r="J456" s="232">
        <v>81965</v>
      </c>
      <c r="K456" s="232">
        <v>265220</v>
      </c>
    </row>
    <row r="457" spans="2:11" ht="18" customHeight="1" x14ac:dyDescent="0.2">
      <c r="B457" s="21"/>
      <c r="C457" s="6"/>
      <c r="D457" s="242">
        <f>K457</f>
        <v>329788</v>
      </c>
      <c r="E457" s="6"/>
      <c r="F457" s="975"/>
      <c r="H457" s="232"/>
      <c r="I457" s="327" t="s">
        <v>44</v>
      </c>
      <c r="J457" s="333">
        <f>SUM(J455:J456)</f>
        <v>147461</v>
      </c>
      <c r="K457" s="333">
        <f>SUM(K455:K456)</f>
        <v>329788</v>
      </c>
    </row>
    <row r="458" spans="2:11" ht="18" customHeight="1" x14ac:dyDescent="0.2">
      <c r="B458" s="21"/>
      <c r="C458" s="6"/>
      <c r="D458" s="356"/>
      <c r="E458" s="6"/>
      <c r="F458" s="100"/>
      <c r="H458" s="234"/>
      <c r="I458" s="1008"/>
      <c r="J458" s="1008"/>
      <c r="K458" s="1008"/>
    </row>
    <row r="459" spans="2:11" ht="18" customHeight="1" x14ac:dyDescent="0.2">
      <c r="B459" s="21"/>
      <c r="C459" s="6"/>
      <c r="D459" s="356"/>
      <c r="E459" s="6"/>
      <c r="F459" s="203"/>
      <c r="H459" s="234"/>
      <c r="I459" s="1008"/>
      <c r="J459" s="1008"/>
      <c r="K459" s="1008"/>
    </row>
    <row r="460" spans="2:11" ht="18" customHeight="1" x14ac:dyDescent="0.2">
      <c r="B460" s="21"/>
      <c r="C460" s="6"/>
      <c r="D460" s="356"/>
      <c r="E460" s="6"/>
      <c r="F460" s="203"/>
      <c r="H460" s="234"/>
    </row>
    <row r="461" spans="2:11" ht="18" customHeight="1" x14ac:dyDescent="0.2">
      <c r="B461" s="21"/>
      <c r="C461" s="6"/>
      <c r="D461" s="356"/>
      <c r="E461" s="6"/>
      <c r="F461" s="203"/>
      <c r="H461" s="234"/>
    </row>
    <row r="462" spans="2:11" ht="18" customHeight="1" x14ac:dyDescent="0.2">
      <c r="B462" s="21"/>
      <c r="C462" s="6"/>
      <c r="D462" s="356"/>
      <c r="E462" s="6"/>
      <c r="F462" s="100"/>
      <c r="H462" s="234"/>
      <c r="I462" s="234"/>
      <c r="J462" s="232"/>
      <c r="K462" s="232"/>
    </row>
    <row r="463" spans="2:11" ht="18" customHeight="1" x14ac:dyDescent="0.2">
      <c r="B463" s="21"/>
      <c r="C463" s="6"/>
      <c r="D463" s="356"/>
      <c r="E463" s="6"/>
      <c r="F463" s="100"/>
      <c r="H463" s="234"/>
      <c r="I463" s="234"/>
      <c r="J463" s="232"/>
      <c r="K463" s="232"/>
    </row>
    <row r="464" spans="2:11" ht="18" customHeight="1" x14ac:dyDescent="0.2">
      <c r="B464" s="21"/>
      <c r="C464" s="6"/>
      <c r="D464" s="356"/>
      <c r="E464" s="6"/>
      <c r="F464" s="100"/>
      <c r="H464" s="234"/>
      <c r="I464" s="234"/>
      <c r="J464" s="232"/>
      <c r="K464" s="232"/>
    </row>
    <row r="465" spans="2:13" s="2" customFormat="1" ht="18" customHeight="1" x14ac:dyDescent="0.2">
      <c r="B465" s="21" t="s">
        <v>157</v>
      </c>
      <c r="C465" s="19"/>
      <c r="D465" s="20"/>
      <c r="E465" s="8"/>
      <c r="F465" s="53"/>
      <c r="G465" s="2" t="s">
        <v>0</v>
      </c>
      <c r="H465" s="232"/>
      <c r="I465" s="232"/>
      <c r="J465" s="232"/>
      <c r="K465" s="232"/>
    </row>
    <row r="466" spans="2:13" s="6" customFormat="1" ht="18" customHeight="1" x14ac:dyDescent="0.2">
      <c r="B466" s="110"/>
      <c r="C466" s="19"/>
      <c r="D466" s="20"/>
      <c r="E466" s="8"/>
      <c r="F466" s="18"/>
      <c r="G466" s="2" t="s">
        <v>0</v>
      </c>
      <c r="H466" s="232"/>
      <c r="I466" s="9"/>
      <c r="J466" s="232"/>
      <c r="K466" s="232"/>
      <c r="M466" s="2"/>
    </row>
    <row r="467" spans="2:13" s="5" customFormat="1" ht="18" customHeight="1" x14ac:dyDescent="0.2">
      <c r="B467" s="363" t="s">
        <v>158</v>
      </c>
      <c r="C467" s="41"/>
      <c r="D467" s="25">
        <v>10148</v>
      </c>
      <c r="E467" s="356"/>
      <c r="F467" s="975" t="s">
        <v>665</v>
      </c>
      <c r="G467" s="2"/>
    </row>
    <row r="468" spans="2:13" s="5" customFormat="1" ht="18" customHeight="1" x14ac:dyDescent="0.2">
      <c r="B468" s="111" t="s">
        <v>159</v>
      </c>
      <c r="C468" s="41"/>
      <c r="D468" s="27" t="s">
        <v>9</v>
      </c>
      <c r="E468" s="356"/>
      <c r="F468" s="975"/>
      <c r="G468" s="2"/>
    </row>
    <row r="469" spans="2:13" s="6" customFormat="1" ht="18" customHeight="1" x14ac:dyDescent="0.2">
      <c r="B469" s="59" t="s">
        <v>12</v>
      </c>
      <c r="C469" s="41"/>
      <c r="D469" s="242">
        <v>938</v>
      </c>
      <c r="E469" s="30"/>
      <c r="F469" s="975"/>
      <c r="G469" s="2"/>
      <c r="K469" s="5"/>
      <c r="M469" s="5"/>
    </row>
    <row r="470" spans="2:13" s="5" customFormat="1" ht="18" customHeight="1" x14ac:dyDescent="0.2">
      <c r="B470" s="59"/>
      <c r="C470" s="41"/>
      <c r="D470" s="356"/>
      <c r="E470" s="6"/>
      <c r="F470" s="975"/>
      <c r="G470" s="2" t="s">
        <v>160</v>
      </c>
      <c r="K470" s="2"/>
    </row>
    <row r="471" spans="2:13" s="5" customFormat="1" ht="18" customHeight="1" x14ac:dyDescent="0.2">
      <c r="B471" s="59"/>
      <c r="C471" s="41"/>
      <c r="D471" s="356"/>
      <c r="E471" s="6"/>
      <c r="F471" s="975"/>
      <c r="G471" s="2"/>
      <c r="K471" s="2"/>
    </row>
    <row r="472" spans="2:13" s="5" customFormat="1" ht="18" customHeight="1" x14ac:dyDescent="0.2">
      <c r="B472" s="112"/>
      <c r="C472" s="19"/>
      <c r="D472" s="20"/>
      <c r="E472" s="8"/>
      <c r="F472" s="1011" t="s">
        <v>667</v>
      </c>
      <c r="G472" s="2"/>
    </row>
    <row r="473" spans="2:13" s="5" customFormat="1" ht="18" customHeight="1" x14ac:dyDescent="0.2">
      <c r="B473" s="112"/>
      <c r="C473" s="19"/>
      <c r="D473" s="20"/>
      <c r="E473" s="8"/>
      <c r="F473" s="1012"/>
      <c r="G473" s="2"/>
    </row>
    <row r="474" spans="2:13" s="5" customFormat="1" ht="18" customHeight="1" x14ac:dyDescent="0.2">
      <c r="B474" s="112"/>
      <c r="C474" s="19"/>
      <c r="D474" s="20"/>
      <c r="E474" s="8"/>
      <c r="F474" s="1012"/>
      <c r="G474" s="2"/>
    </row>
    <row r="475" spans="2:13" s="5" customFormat="1" ht="18" customHeight="1" x14ac:dyDescent="0.2">
      <c r="B475" s="112"/>
      <c r="C475" s="19"/>
      <c r="D475" s="20"/>
      <c r="E475" s="8"/>
      <c r="F475" s="1012"/>
      <c r="G475" s="2"/>
    </row>
    <row r="476" spans="2:13" s="5" customFormat="1" ht="18" customHeight="1" x14ac:dyDescent="0.2">
      <c r="B476" s="112"/>
      <c r="C476" s="19"/>
      <c r="D476" s="20"/>
      <c r="E476" s="8"/>
      <c r="F476" s="1012"/>
      <c r="G476" s="2"/>
    </row>
    <row r="477" spans="2:13" s="5" customFormat="1" ht="18" customHeight="1" x14ac:dyDescent="0.2">
      <c r="B477" s="112"/>
      <c r="C477" s="19"/>
      <c r="D477" s="20"/>
      <c r="E477" s="8"/>
      <c r="F477" s="1012"/>
      <c r="G477" s="2"/>
    </row>
    <row r="478" spans="2:13" s="5" customFormat="1" ht="18" customHeight="1" x14ac:dyDescent="0.2">
      <c r="B478" s="112"/>
      <c r="C478" s="19"/>
      <c r="D478" s="20"/>
      <c r="E478" s="8"/>
      <c r="F478" s="1012"/>
      <c r="G478" s="2"/>
    </row>
    <row r="479" spans="2:13" s="5" customFormat="1" ht="18" customHeight="1" x14ac:dyDescent="0.2">
      <c r="B479" s="112"/>
      <c r="C479" s="19"/>
      <c r="D479" s="20"/>
      <c r="E479" s="8"/>
      <c r="F479" s="1012"/>
      <c r="G479" s="2"/>
    </row>
    <row r="480" spans="2:13" s="5" customFormat="1" ht="18" customHeight="1" x14ac:dyDescent="0.2">
      <c r="B480" s="112"/>
      <c r="C480" s="19"/>
      <c r="D480" s="20"/>
      <c r="E480" s="8"/>
      <c r="F480" s="1012"/>
      <c r="G480" s="2"/>
    </row>
    <row r="481" spans="1:13" s="5" customFormat="1" ht="18" customHeight="1" x14ac:dyDescent="0.2">
      <c r="B481" s="112"/>
      <c r="C481" s="19"/>
      <c r="D481" s="20"/>
      <c r="E481" s="8"/>
      <c r="F481" s="113"/>
      <c r="G481" s="2"/>
    </row>
    <row r="482" spans="1:13" s="5" customFormat="1" ht="18" customHeight="1" x14ac:dyDescent="0.2">
      <c r="B482" s="349" t="s">
        <v>161</v>
      </c>
      <c r="C482" s="41"/>
      <c r="D482" s="25">
        <v>18255</v>
      </c>
      <c r="E482" s="356"/>
      <c r="F482" s="975" t="s">
        <v>162</v>
      </c>
      <c r="G482" s="2" t="s">
        <v>0</v>
      </c>
      <c r="K482" s="6"/>
    </row>
    <row r="483" spans="1:13" s="5" customFormat="1" ht="18" customHeight="1" x14ac:dyDescent="0.2">
      <c r="B483" s="349" t="s">
        <v>163</v>
      </c>
      <c r="C483" s="41"/>
      <c r="D483" s="27" t="s">
        <v>9</v>
      </c>
      <c r="E483" s="356"/>
      <c r="F483" s="975"/>
      <c r="G483" s="2" t="s">
        <v>0</v>
      </c>
    </row>
    <row r="484" spans="1:13" s="5" customFormat="1" ht="18" customHeight="1" x14ac:dyDescent="0.2">
      <c r="B484" s="355"/>
      <c r="C484" s="41"/>
      <c r="D484" s="242">
        <v>18255</v>
      </c>
      <c r="E484" s="30"/>
      <c r="F484" s="345" t="s">
        <v>164</v>
      </c>
      <c r="G484" s="2" t="s">
        <v>0</v>
      </c>
    </row>
    <row r="485" spans="1:13" s="5" customFormat="1" ht="18" customHeight="1" x14ac:dyDescent="0.2">
      <c r="B485" s="355"/>
      <c r="C485" s="41"/>
      <c r="D485" s="356"/>
      <c r="E485" s="6"/>
      <c r="F485" s="345" t="s">
        <v>518</v>
      </c>
      <c r="G485" s="2" t="s">
        <v>0</v>
      </c>
    </row>
    <row r="486" spans="1:13" s="5" customFormat="1" ht="18" customHeight="1" x14ac:dyDescent="0.2">
      <c r="B486" s="114"/>
      <c r="C486" s="41"/>
      <c r="D486" s="418"/>
      <c r="E486" s="6"/>
      <c r="F486" s="415"/>
      <c r="G486" s="2"/>
    </row>
    <row r="487" spans="1:13" s="5" customFormat="1" ht="18" customHeight="1" x14ac:dyDescent="0.2">
      <c r="B487" s="114"/>
      <c r="C487" s="41"/>
      <c r="D487" s="356"/>
      <c r="E487" s="6"/>
      <c r="F487" s="345"/>
      <c r="G487" s="2"/>
    </row>
    <row r="488" spans="1:13" s="2" customFormat="1" ht="18" customHeight="1" x14ac:dyDescent="0.2">
      <c r="B488" s="19"/>
      <c r="C488" s="19"/>
      <c r="D488" s="20"/>
      <c r="E488" s="8"/>
      <c r="F488" s="361"/>
      <c r="H488" s="243"/>
      <c r="I488" s="118"/>
      <c r="J488" s="118"/>
      <c r="K488" s="5"/>
      <c r="L488" s="118"/>
      <c r="M488" s="5"/>
    </row>
    <row r="489" spans="1:13" s="5" customFormat="1" ht="18" customHeight="1" x14ac:dyDescent="0.2">
      <c r="B489" s="107" t="s">
        <v>56</v>
      </c>
      <c r="C489" s="41"/>
      <c r="D489" s="25">
        <v>801356</v>
      </c>
      <c r="E489" s="356"/>
      <c r="F489" s="1001" t="s">
        <v>165</v>
      </c>
      <c r="G489" s="2" t="s">
        <v>0</v>
      </c>
      <c r="H489" s="5" t="s">
        <v>92</v>
      </c>
      <c r="K489" s="6"/>
    </row>
    <row r="490" spans="1:13" s="5" customFormat="1" ht="18" customHeight="1" x14ac:dyDescent="0.2">
      <c r="B490" s="355"/>
      <c r="C490" s="41"/>
      <c r="D490" s="27" t="s">
        <v>9</v>
      </c>
      <c r="E490" s="356"/>
      <c r="F490" s="1001"/>
      <c r="G490" s="2" t="s">
        <v>0</v>
      </c>
      <c r="K490" s="6"/>
    </row>
    <row r="491" spans="1:13" s="5" customFormat="1" ht="18" customHeight="1" x14ac:dyDescent="0.2">
      <c r="B491" s="59"/>
      <c r="C491" s="41"/>
      <c r="D491" s="242">
        <v>794544</v>
      </c>
      <c r="E491" s="30"/>
      <c r="F491" s="1001"/>
      <c r="G491" s="2" t="s">
        <v>0</v>
      </c>
      <c r="K491" s="6"/>
    </row>
    <row r="492" spans="1:13" s="5" customFormat="1" ht="18" customHeight="1" x14ac:dyDescent="0.2">
      <c r="B492" s="372"/>
      <c r="C492" s="41"/>
      <c r="D492" s="356"/>
      <c r="E492" s="6"/>
      <c r="F492" s="345" t="s">
        <v>166</v>
      </c>
      <c r="G492" s="2" t="s">
        <v>611</v>
      </c>
      <c r="H492" s="243"/>
      <c r="I492" s="243"/>
      <c r="J492" s="243"/>
      <c r="K492" s="6"/>
      <c r="L492" s="243"/>
    </row>
    <row r="493" spans="1:13" s="2" customFormat="1" ht="18" customHeight="1" x14ac:dyDescent="0.2">
      <c r="A493" s="5"/>
      <c r="B493" s="73"/>
      <c r="C493" s="41"/>
      <c r="D493" s="356"/>
      <c r="E493" s="6"/>
      <c r="F493" s="345" t="s">
        <v>612</v>
      </c>
      <c r="G493" s="2" t="s">
        <v>167</v>
      </c>
      <c r="H493" s="243"/>
      <c r="I493" s="118"/>
      <c r="J493" s="118"/>
      <c r="K493" s="6"/>
      <c r="L493" s="118"/>
    </row>
    <row r="494" spans="1:13" s="2" customFormat="1" ht="18" customHeight="1" x14ac:dyDescent="0.2">
      <c r="A494" s="5"/>
      <c r="B494" s="73"/>
      <c r="C494" s="41"/>
      <c r="D494" s="356"/>
      <c r="E494" s="6"/>
      <c r="F494" s="345" t="s">
        <v>170</v>
      </c>
      <c r="G494" s="2" t="s">
        <v>168</v>
      </c>
      <c r="H494" s="243"/>
      <c r="I494" s="118"/>
      <c r="J494" s="118"/>
      <c r="K494" s="5"/>
      <c r="L494" s="118"/>
    </row>
    <row r="495" spans="1:13" s="2" customFormat="1" ht="18" customHeight="1" x14ac:dyDescent="0.2">
      <c r="A495" s="5"/>
      <c r="B495" s="73"/>
      <c r="C495" s="41"/>
      <c r="D495" s="356"/>
      <c r="E495" s="6"/>
      <c r="F495" s="345" t="s">
        <v>171</v>
      </c>
      <c r="G495" s="2" t="s">
        <v>551</v>
      </c>
      <c r="H495" s="243"/>
      <c r="I495" s="118"/>
      <c r="J495" s="118"/>
      <c r="K495" s="5"/>
      <c r="L495" s="118"/>
    </row>
    <row r="496" spans="1:13" s="2" customFormat="1" ht="18" customHeight="1" x14ac:dyDescent="0.2">
      <c r="A496" s="5"/>
      <c r="B496" s="355"/>
      <c r="C496" s="41"/>
      <c r="D496" s="356"/>
      <c r="E496" s="6"/>
      <c r="F496" s="345" t="s">
        <v>610</v>
      </c>
      <c r="G496" s="2" t="s">
        <v>169</v>
      </c>
      <c r="H496" s="243"/>
      <c r="I496" s="118"/>
      <c r="J496" s="118"/>
      <c r="K496" s="5"/>
      <c r="L496" s="118"/>
    </row>
    <row r="497" spans="1:13" s="5" customFormat="1" ht="18" customHeight="1" x14ac:dyDescent="0.2">
      <c r="B497" s="355"/>
      <c r="C497" s="41"/>
      <c r="D497" s="356"/>
      <c r="E497" s="6"/>
      <c r="F497" s="345" t="s">
        <v>172</v>
      </c>
      <c r="G497" s="2" t="s">
        <v>609</v>
      </c>
      <c r="H497" s="243"/>
      <c r="I497" s="118"/>
      <c r="J497" s="118"/>
      <c r="L497" s="243"/>
      <c r="M497" s="2"/>
    </row>
    <row r="498" spans="1:13" s="5" customFormat="1" ht="18" customHeight="1" x14ac:dyDescent="0.2">
      <c r="B498" s="355"/>
      <c r="C498" s="41"/>
      <c r="D498" s="423"/>
      <c r="E498" s="423"/>
      <c r="F498" s="345" t="s">
        <v>173</v>
      </c>
      <c r="G498" s="2" t="s">
        <v>0</v>
      </c>
      <c r="H498" s="243"/>
      <c r="I498" s="321"/>
      <c r="J498" s="321"/>
      <c r="K498" s="6"/>
      <c r="L498" s="321"/>
    </row>
    <row r="499" spans="1:13" s="5" customFormat="1" ht="18" customHeight="1" x14ac:dyDescent="0.2">
      <c r="B499" s="59"/>
      <c r="C499" s="41"/>
      <c r="D499" s="356"/>
      <c r="E499" s="6"/>
      <c r="F499" s="357" t="s">
        <v>519</v>
      </c>
      <c r="G499" s="2" t="s">
        <v>0</v>
      </c>
      <c r="H499" s="243"/>
      <c r="I499" s="243"/>
      <c r="J499" s="243"/>
      <c r="L499" s="243"/>
    </row>
    <row r="500" spans="1:13" s="5" customFormat="1" ht="18" customHeight="1" x14ac:dyDescent="0.2">
      <c r="B500" s="355"/>
      <c r="C500" s="41"/>
      <c r="D500" s="356"/>
      <c r="E500" s="6"/>
      <c r="F500" s="357" t="s">
        <v>174</v>
      </c>
      <c r="G500" s="2" t="s">
        <v>0</v>
      </c>
      <c r="H500" s="243"/>
      <c r="I500" s="243"/>
      <c r="J500" s="243"/>
      <c r="L500" s="243"/>
    </row>
    <row r="501" spans="1:13" s="5" customFormat="1" ht="18" customHeight="1" x14ac:dyDescent="0.2">
      <c r="B501" s="417"/>
      <c r="C501" s="41"/>
      <c r="D501" s="418"/>
      <c r="E501" s="6"/>
      <c r="F501" s="419"/>
      <c r="G501" s="2"/>
      <c r="H501" s="243"/>
      <c r="I501" s="243"/>
      <c r="J501" s="243"/>
      <c r="L501" s="243"/>
    </row>
    <row r="502" spans="1:13" s="5" customFormat="1" ht="18" customHeight="1" x14ac:dyDescent="0.2">
      <c r="B502" s="417"/>
      <c r="C502" s="41"/>
      <c r="D502" s="418"/>
      <c r="E502" s="6"/>
      <c r="F502" s="419"/>
      <c r="G502" s="2"/>
      <c r="H502" s="243"/>
      <c r="I502" s="243"/>
      <c r="J502" s="243"/>
      <c r="L502" s="243"/>
    </row>
    <row r="503" spans="1:13" s="5" customFormat="1" ht="18" customHeight="1" x14ac:dyDescent="0.2">
      <c r="B503" s="417"/>
      <c r="C503" s="41"/>
      <c r="D503" s="418"/>
      <c r="E503" s="6"/>
      <c r="F503" s="419"/>
      <c r="G503" s="2"/>
      <c r="H503" s="243"/>
      <c r="I503" s="243"/>
      <c r="J503" s="243"/>
      <c r="L503" s="243"/>
    </row>
    <row r="504" spans="1:13" s="5" customFormat="1" ht="18" customHeight="1" x14ac:dyDescent="0.2">
      <c r="B504" s="355"/>
      <c r="C504" s="41"/>
      <c r="D504" s="356"/>
      <c r="E504" s="6"/>
      <c r="F504" s="357"/>
      <c r="G504" s="2" t="s">
        <v>0</v>
      </c>
      <c r="H504" s="243"/>
      <c r="I504" s="243"/>
      <c r="J504" s="243"/>
      <c r="L504" s="243"/>
    </row>
    <row r="505" spans="1:13" s="5" customFormat="1" ht="18" customHeight="1" x14ac:dyDescent="0.2">
      <c r="B505" s="66"/>
      <c r="C505" s="48"/>
      <c r="D505" s="68"/>
      <c r="E505" s="50"/>
      <c r="F505" s="329"/>
      <c r="G505" s="2" t="s">
        <v>0</v>
      </c>
      <c r="H505" s="243"/>
      <c r="I505" s="243"/>
      <c r="J505" s="243"/>
      <c r="L505" s="243"/>
    </row>
    <row r="506" spans="1:13" s="5" customFormat="1" ht="18" customHeight="1" x14ac:dyDescent="0.2">
      <c r="B506" s="21" t="s">
        <v>175</v>
      </c>
      <c r="C506" s="19"/>
      <c r="D506" s="20"/>
      <c r="E506" s="8"/>
      <c r="F506" s="76"/>
      <c r="G506" s="2" t="s">
        <v>0</v>
      </c>
      <c r="H506" s="243"/>
      <c r="I506" s="243"/>
      <c r="J506" s="243"/>
      <c r="L506" s="243"/>
    </row>
    <row r="507" spans="1:13" s="5" customFormat="1" ht="18" customHeight="1" x14ac:dyDescent="0.2">
      <c r="B507" s="85"/>
      <c r="C507" s="19"/>
      <c r="D507" s="20"/>
      <c r="E507" s="8"/>
      <c r="F507" s="53"/>
      <c r="G507" s="2"/>
      <c r="H507" s="243"/>
      <c r="I507" s="243"/>
      <c r="J507" s="243"/>
      <c r="L507" s="243"/>
    </row>
    <row r="508" spans="1:13" s="5" customFormat="1" ht="18" customHeight="1" x14ac:dyDescent="0.2">
      <c r="A508" s="2"/>
      <c r="B508" s="355" t="s">
        <v>176</v>
      </c>
      <c r="C508" s="41"/>
      <c r="D508" s="25">
        <f>I523</f>
        <v>126290</v>
      </c>
      <c r="E508" s="356"/>
      <c r="F508" s="1001" t="s">
        <v>177</v>
      </c>
      <c r="G508" s="2"/>
      <c r="H508" s="243"/>
      <c r="I508" s="243"/>
      <c r="J508" s="243"/>
      <c r="L508" s="243"/>
    </row>
    <row r="509" spans="1:13" s="5" customFormat="1" ht="18" customHeight="1" x14ac:dyDescent="0.2">
      <c r="B509" s="113" t="s">
        <v>0</v>
      </c>
      <c r="C509" s="41"/>
      <c r="D509" s="27" t="s">
        <v>9</v>
      </c>
      <c r="E509" s="356"/>
      <c r="F509" s="1001"/>
      <c r="G509" s="2"/>
      <c r="H509" s="243"/>
      <c r="I509" s="243"/>
      <c r="J509" s="243"/>
      <c r="L509" s="243"/>
    </row>
    <row r="510" spans="1:13" s="5" customFormat="1" ht="18" customHeight="1" x14ac:dyDescent="0.2">
      <c r="B510" s="355"/>
      <c r="C510" s="41"/>
      <c r="D510" s="242">
        <f>J523</f>
        <v>130024</v>
      </c>
      <c r="E510" s="242"/>
      <c r="F510" s="1001"/>
      <c r="G510" s="2" t="s">
        <v>0</v>
      </c>
      <c r="H510" s="243"/>
      <c r="I510" s="243"/>
      <c r="J510" s="243"/>
      <c r="L510" s="243"/>
    </row>
    <row r="511" spans="1:13" s="5" customFormat="1" ht="18" customHeight="1" x14ac:dyDescent="0.2">
      <c r="B511" s="372"/>
      <c r="C511" s="41"/>
      <c r="D511" s="356"/>
      <c r="E511" s="6"/>
      <c r="F511" s="396" t="s">
        <v>635</v>
      </c>
      <c r="G511" s="2" t="s">
        <v>0</v>
      </c>
      <c r="H511" s="243"/>
      <c r="I511" s="243"/>
      <c r="J511" s="243"/>
      <c r="L511" s="243"/>
    </row>
    <row r="512" spans="1:13" s="2" customFormat="1" ht="18" customHeight="1" x14ac:dyDescent="0.2">
      <c r="A512" s="5"/>
      <c r="B512" s="372"/>
      <c r="C512" s="41"/>
      <c r="D512" s="356"/>
      <c r="E512" s="6"/>
      <c r="F512" s="55" t="s">
        <v>634</v>
      </c>
      <c r="G512" s="2" t="s">
        <v>178</v>
      </c>
      <c r="H512" s="243"/>
      <c r="I512" s="118"/>
      <c r="J512" s="118"/>
      <c r="K512" s="5"/>
      <c r="L512" s="118"/>
      <c r="M512" s="5"/>
    </row>
    <row r="513" spans="1:13" s="5" customFormat="1" ht="18" customHeight="1" x14ac:dyDescent="0.2">
      <c r="B513" s="372"/>
      <c r="C513" s="41"/>
      <c r="D513" s="356"/>
      <c r="E513" s="6"/>
      <c r="F513" s="396" t="s">
        <v>636</v>
      </c>
      <c r="H513" s="222"/>
      <c r="I513" s="219" t="s">
        <v>577</v>
      </c>
      <c r="J513" s="219" t="s">
        <v>533</v>
      </c>
    </row>
    <row r="514" spans="1:13" s="5" customFormat="1" ht="18" customHeight="1" x14ac:dyDescent="0.2">
      <c r="B514" s="372"/>
      <c r="C514" s="41"/>
      <c r="D514" s="89"/>
      <c r="E514" s="6"/>
      <c r="F514" s="396" t="s">
        <v>637</v>
      </c>
      <c r="H514" s="351" t="s">
        <v>179</v>
      </c>
      <c r="I514" s="261">
        <f>SUM(I515:I521)</f>
        <v>65152</v>
      </c>
      <c r="J514" s="261">
        <f>SUM(J515:J521)</f>
        <v>63931</v>
      </c>
    </row>
    <row r="515" spans="1:13" s="5" customFormat="1" ht="18" customHeight="1" x14ac:dyDescent="0.2">
      <c r="B515" s="349"/>
      <c r="C515" s="41"/>
      <c r="D515" s="356"/>
      <c r="E515" s="6"/>
      <c r="F515" s="366"/>
      <c r="H515" s="224" t="s">
        <v>180</v>
      </c>
      <c r="I515" s="322">
        <v>33640</v>
      </c>
      <c r="J515" s="262">
        <v>33980</v>
      </c>
    </row>
    <row r="516" spans="1:13" s="5" customFormat="1" ht="18" customHeight="1" x14ac:dyDescent="0.2">
      <c r="B516" s="355"/>
      <c r="C516" s="41"/>
      <c r="D516" s="356"/>
      <c r="E516" s="6"/>
      <c r="F516" s="366"/>
      <c r="H516" s="224" t="s">
        <v>181</v>
      </c>
      <c r="I516" s="322">
        <v>2481</v>
      </c>
      <c r="J516" s="262">
        <v>2481</v>
      </c>
    </row>
    <row r="517" spans="1:13" s="5" customFormat="1" ht="18" customHeight="1" x14ac:dyDescent="0.2">
      <c r="A517" s="2"/>
      <c r="B517" s="59"/>
      <c r="C517" s="41"/>
      <c r="D517" s="356"/>
      <c r="E517" s="6"/>
      <c r="F517" s="345"/>
      <c r="H517" s="224" t="s">
        <v>182</v>
      </c>
      <c r="I517" s="322">
        <v>4979</v>
      </c>
      <c r="J517" s="262">
        <v>5009</v>
      </c>
    </row>
    <row r="518" spans="1:13" s="5" customFormat="1" ht="18" customHeight="1" x14ac:dyDescent="0.2">
      <c r="B518" s="59"/>
      <c r="C518" s="41"/>
      <c r="D518" s="356"/>
      <c r="E518" s="6"/>
      <c r="F518" s="345"/>
      <c r="H518" s="224" t="s">
        <v>183</v>
      </c>
      <c r="I518" s="322">
        <v>4209</v>
      </c>
      <c r="J518" s="262">
        <v>4200</v>
      </c>
    </row>
    <row r="519" spans="1:13" s="5" customFormat="1" ht="18" customHeight="1" x14ac:dyDescent="0.2">
      <c r="B519" s="85"/>
      <c r="C519" s="19"/>
      <c r="D519" s="20"/>
      <c r="E519" s="8"/>
      <c r="F519" s="53"/>
      <c r="H519" s="224" t="s">
        <v>184</v>
      </c>
      <c r="I519" s="322">
        <v>15935</v>
      </c>
      <c r="J519" s="262">
        <v>14653</v>
      </c>
    </row>
    <row r="520" spans="1:13" s="5" customFormat="1" ht="18" customHeight="1" x14ac:dyDescent="0.2">
      <c r="A520" s="2"/>
      <c r="B520" s="59"/>
      <c r="C520" s="41"/>
      <c r="D520" s="356"/>
      <c r="E520" s="6"/>
      <c r="F520" s="220"/>
      <c r="H520" s="224" t="s">
        <v>185</v>
      </c>
      <c r="I520" s="322">
        <v>3558</v>
      </c>
      <c r="J520" s="262">
        <v>3258</v>
      </c>
    </row>
    <row r="521" spans="1:13" s="2" customFormat="1" ht="18" customHeight="1" x14ac:dyDescent="0.2">
      <c r="B521" s="18"/>
      <c r="C521" s="19"/>
      <c r="D521" s="20"/>
      <c r="E521" s="8"/>
      <c r="F521" s="361"/>
      <c r="H521" s="224" t="s">
        <v>186</v>
      </c>
      <c r="I521" s="323">
        <v>350</v>
      </c>
      <c r="J521" s="263">
        <v>350</v>
      </c>
    </row>
    <row r="522" spans="1:13" s="5" customFormat="1" ht="18" customHeight="1" thickBot="1" x14ac:dyDescent="0.25">
      <c r="A522" s="2"/>
      <c r="B522" s="59"/>
      <c r="C522" s="41"/>
      <c r="D522" s="356"/>
      <c r="E522" s="6"/>
      <c r="F522" s="55"/>
      <c r="H522" s="264" t="s">
        <v>187</v>
      </c>
      <c r="I522" s="265">
        <v>61138</v>
      </c>
      <c r="J522" s="265">
        <v>66093</v>
      </c>
    </row>
    <row r="523" spans="1:13" s="5" customFormat="1" ht="18" customHeight="1" thickTop="1" x14ac:dyDescent="0.2">
      <c r="A523" s="2"/>
      <c r="B523" s="59"/>
      <c r="C523" s="41"/>
      <c r="D523" s="356"/>
      <c r="E523" s="6"/>
      <c r="F523" s="55"/>
      <c r="H523" s="266" t="s">
        <v>188</v>
      </c>
      <c r="I523" s="324">
        <f>SUM(I514,I522)</f>
        <v>126290</v>
      </c>
      <c r="J523" s="324">
        <f>SUM(J514,J522)</f>
        <v>130024</v>
      </c>
    </row>
    <row r="524" spans="1:13" s="2" customFormat="1" ht="18" customHeight="1" x14ac:dyDescent="0.2">
      <c r="B524" s="363" t="s">
        <v>189</v>
      </c>
      <c r="C524" s="41"/>
      <c r="D524" s="25">
        <v>21130</v>
      </c>
      <c r="E524" s="356"/>
      <c r="F524" s="1011" t="s">
        <v>190</v>
      </c>
      <c r="G524" s="2" t="s">
        <v>0</v>
      </c>
      <c r="H524" s="243"/>
      <c r="I524" s="118"/>
      <c r="J524" s="118"/>
      <c r="K524" s="5"/>
      <c r="L524" s="118"/>
      <c r="M524" s="5"/>
    </row>
    <row r="525" spans="1:13" s="2" customFormat="1" ht="18" customHeight="1" x14ac:dyDescent="0.2">
      <c r="B525" s="363"/>
      <c r="C525" s="41"/>
      <c r="D525" s="27" t="s">
        <v>9</v>
      </c>
      <c r="E525" s="356"/>
      <c r="F525" s="1011"/>
      <c r="H525" s="243"/>
      <c r="I525" s="118"/>
      <c r="J525" s="118"/>
      <c r="K525" s="5"/>
      <c r="L525" s="118"/>
      <c r="M525" s="5"/>
    </row>
    <row r="526" spans="1:13" s="2" customFormat="1" ht="18" customHeight="1" x14ac:dyDescent="0.2">
      <c r="B526" s="363"/>
      <c r="C526" s="41"/>
      <c r="D526" s="242">
        <v>21093</v>
      </c>
      <c r="E526" s="30"/>
      <c r="F526" s="1011"/>
      <c r="G526" s="2" t="s">
        <v>0</v>
      </c>
      <c r="H526" s="243"/>
      <c r="I526" s="118"/>
      <c r="J526" s="118"/>
      <c r="L526" s="118"/>
      <c r="M526" s="5"/>
    </row>
    <row r="527" spans="1:13" s="2" customFormat="1" ht="18" customHeight="1" x14ac:dyDescent="0.2">
      <c r="B527" s="355"/>
      <c r="C527" s="41"/>
      <c r="D527" s="356"/>
      <c r="E527" s="6"/>
      <c r="F527" s="55" t="s">
        <v>191</v>
      </c>
      <c r="H527" s="243"/>
      <c r="I527" s="118"/>
      <c r="J527" s="118"/>
      <c r="L527" s="118"/>
      <c r="M527" s="5"/>
    </row>
    <row r="528" spans="1:13" s="2" customFormat="1" ht="18" customHeight="1" x14ac:dyDescent="0.2">
      <c r="B528" s="349"/>
      <c r="C528" s="41"/>
      <c r="D528" s="356"/>
      <c r="E528" s="6"/>
      <c r="F528" s="366" t="s">
        <v>193</v>
      </c>
      <c r="G528" s="2" t="s">
        <v>0</v>
      </c>
      <c r="H528" s="243" t="s">
        <v>92</v>
      </c>
      <c r="I528" s="118"/>
      <c r="J528" s="118"/>
      <c r="K528" s="5"/>
      <c r="L528" s="118"/>
      <c r="M528" s="5"/>
    </row>
    <row r="529" spans="1:18" s="2" customFormat="1" ht="18" customHeight="1" x14ac:dyDescent="0.2">
      <c r="A529" s="5"/>
      <c r="B529" s="355"/>
      <c r="C529" s="41"/>
      <c r="D529" s="356"/>
      <c r="E529" s="6"/>
      <c r="F529" s="55"/>
      <c r="H529" s="243"/>
      <c r="I529" s="118"/>
      <c r="J529" s="118"/>
      <c r="K529" s="5"/>
      <c r="L529" s="118"/>
      <c r="M529" s="5"/>
    </row>
    <row r="530" spans="1:18" s="2" customFormat="1" ht="18" customHeight="1" x14ac:dyDescent="0.2">
      <c r="B530" s="59"/>
      <c r="C530" s="41"/>
      <c r="D530" s="356"/>
      <c r="E530" s="6"/>
      <c r="F530" s="55"/>
      <c r="H530" s="243"/>
      <c r="I530" s="118"/>
      <c r="J530" s="118"/>
      <c r="K530" s="5"/>
      <c r="L530" s="118"/>
      <c r="M530" s="5"/>
    </row>
    <row r="531" spans="1:18" s="2" customFormat="1" ht="18" customHeight="1" x14ac:dyDescent="0.2">
      <c r="B531" s="85"/>
      <c r="C531" s="19"/>
      <c r="D531" s="20"/>
      <c r="E531" s="8"/>
      <c r="F531" s="53"/>
      <c r="G531" s="2" t="s">
        <v>192</v>
      </c>
      <c r="H531" s="243"/>
      <c r="I531" s="118"/>
      <c r="J531" s="118"/>
      <c r="K531" s="5"/>
      <c r="L531" s="118"/>
      <c r="M531" s="5"/>
    </row>
    <row r="532" spans="1:18" s="2" customFormat="1" ht="18" customHeight="1" x14ac:dyDescent="0.2">
      <c r="B532" s="349" t="s">
        <v>194</v>
      </c>
      <c r="C532" s="41"/>
      <c r="D532" s="25">
        <v>49755</v>
      </c>
      <c r="E532" s="356"/>
      <c r="F532" s="975" t="s">
        <v>195</v>
      </c>
      <c r="G532" s="2" t="s">
        <v>0</v>
      </c>
      <c r="H532" s="243"/>
      <c r="I532" s="118"/>
      <c r="J532" s="118"/>
      <c r="K532" s="5"/>
      <c r="L532" s="118"/>
    </row>
    <row r="533" spans="1:18" s="5" customFormat="1" ht="18" customHeight="1" x14ac:dyDescent="0.2">
      <c r="A533" s="2"/>
      <c r="B533" s="355" t="s">
        <v>11</v>
      </c>
      <c r="C533" s="41"/>
      <c r="D533" s="27" t="s">
        <v>9</v>
      </c>
      <c r="E533" s="356"/>
      <c r="F533" s="975"/>
      <c r="G533" s="2" t="s">
        <v>0</v>
      </c>
      <c r="H533" s="243"/>
      <c r="I533" s="243"/>
      <c r="J533" s="243"/>
      <c r="L533" s="243"/>
      <c r="M533" s="2"/>
    </row>
    <row r="534" spans="1:18" s="2" customFormat="1" ht="18" customHeight="1" x14ac:dyDescent="0.2">
      <c r="B534" s="349"/>
      <c r="C534" s="41"/>
      <c r="D534" s="242">
        <v>49756</v>
      </c>
      <c r="E534" s="30"/>
      <c r="F534" s="975"/>
      <c r="G534" s="2" t="s">
        <v>0</v>
      </c>
      <c r="H534" s="243"/>
      <c r="I534" s="118"/>
      <c r="J534" s="118"/>
      <c r="K534" s="5"/>
      <c r="L534" s="118"/>
      <c r="M534" s="5"/>
    </row>
    <row r="535" spans="1:18" s="2" customFormat="1" ht="18" customHeight="1" x14ac:dyDescent="0.2">
      <c r="B535" s="355"/>
      <c r="C535" s="41"/>
      <c r="D535" s="356"/>
      <c r="E535" s="6"/>
      <c r="F535" s="975"/>
      <c r="H535" s="243"/>
      <c r="I535" s="118"/>
      <c r="J535" s="118"/>
      <c r="K535" s="5"/>
      <c r="L535" s="118"/>
      <c r="M535" s="5"/>
    </row>
    <row r="536" spans="1:18" s="2" customFormat="1" ht="18" customHeight="1" x14ac:dyDescent="0.2">
      <c r="B536" s="417"/>
      <c r="C536" s="41"/>
      <c r="D536" s="418"/>
      <c r="E536" s="6"/>
      <c r="F536" s="413"/>
      <c r="H536" s="243"/>
      <c r="I536" s="118"/>
      <c r="J536" s="118"/>
      <c r="K536" s="5"/>
      <c r="L536" s="118"/>
      <c r="M536" s="5"/>
    </row>
    <row r="537" spans="1:18" s="2" customFormat="1" ht="18" customHeight="1" x14ac:dyDescent="0.2">
      <c r="B537" s="18"/>
      <c r="C537" s="19"/>
      <c r="D537" s="20"/>
      <c r="E537" s="8"/>
      <c r="F537" s="250"/>
      <c r="H537" s="243"/>
      <c r="I537" s="118"/>
      <c r="J537" s="118"/>
      <c r="K537" s="5"/>
      <c r="L537" s="118"/>
      <c r="M537" s="5"/>
    </row>
    <row r="538" spans="1:18" s="2" customFormat="1" ht="18" customHeight="1" x14ac:dyDescent="0.2">
      <c r="A538" s="5"/>
      <c r="B538" s="21" t="s">
        <v>196</v>
      </c>
      <c r="C538" s="19"/>
      <c r="D538" s="20"/>
      <c r="E538" s="8"/>
      <c r="F538" s="76"/>
      <c r="H538" s="243"/>
      <c r="I538" s="118"/>
      <c r="J538" s="118"/>
      <c r="K538" s="5"/>
      <c r="L538" s="118"/>
      <c r="M538" s="5"/>
    </row>
    <row r="539" spans="1:18" s="2" customFormat="1" ht="18" customHeight="1" x14ac:dyDescent="0.2">
      <c r="A539" s="5"/>
      <c r="B539" s="110"/>
      <c r="C539" s="19"/>
      <c r="D539" s="20"/>
      <c r="E539" s="8"/>
      <c r="F539" s="127"/>
      <c r="H539" s="243"/>
      <c r="I539" s="118"/>
      <c r="J539" s="118"/>
      <c r="K539" s="5"/>
      <c r="L539" s="118"/>
      <c r="M539" s="5"/>
    </row>
    <row r="540" spans="1:18" s="2" customFormat="1" ht="18" customHeight="1" x14ac:dyDescent="0.2">
      <c r="A540" s="5"/>
      <c r="B540" s="362"/>
      <c r="C540" s="19"/>
      <c r="D540" s="20"/>
      <c r="E540" s="8"/>
      <c r="F540" s="254"/>
      <c r="H540" s="243"/>
      <c r="I540" s="118"/>
      <c r="J540" s="118"/>
      <c r="K540" s="5"/>
      <c r="L540" s="118"/>
      <c r="M540" s="5"/>
    </row>
    <row r="541" spans="1:18" s="2" customFormat="1" ht="18" customHeight="1" x14ac:dyDescent="0.2">
      <c r="A541" s="5"/>
      <c r="B541" s="349" t="s">
        <v>198</v>
      </c>
      <c r="C541" s="41"/>
      <c r="D541" s="25">
        <f>R550</f>
        <v>356846430</v>
      </c>
      <c r="E541" s="356"/>
      <c r="F541" s="397" t="s">
        <v>642</v>
      </c>
      <c r="H541" s="243"/>
      <c r="I541" s="118"/>
      <c r="J541" s="118"/>
      <c r="K541" s="5"/>
      <c r="L541" s="118"/>
      <c r="M541" s="5"/>
    </row>
    <row r="542" spans="1:18" s="5" customFormat="1" ht="18" customHeight="1" x14ac:dyDescent="0.2">
      <c r="A542" s="2"/>
      <c r="B542" s="349" t="s">
        <v>16</v>
      </c>
      <c r="C542" s="41"/>
      <c r="D542" s="27" t="s">
        <v>9</v>
      </c>
      <c r="E542" s="356"/>
      <c r="F542" s="221" t="s">
        <v>204</v>
      </c>
      <c r="G542" s="2" t="s">
        <v>0</v>
      </c>
    </row>
    <row r="543" spans="1:18" s="5" customFormat="1" ht="18" customHeight="1" x14ac:dyDescent="0.2">
      <c r="B543" s="355"/>
      <c r="C543" s="41"/>
      <c r="D543" s="242">
        <f>M550</f>
        <v>346311742</v>
      </c>
      <c r="E543" s="30"/>
      <c r="F543" s="221" t="s">
        <v>671</v>
      </c>
      <c r="G543" s="2" t="s">
        <v>0</v>
      </c>
      <c r="K543" s="2"/>
    </row>
    <row r="544" spans="1:18" s="5" customFormat="1" ht="18" customHeight="1" x14ac:dyDescent="0.2">
      <c r="B544" s="349"/>
      <c r="C544" s="41"/>
      <c r="D544" s="356"/>
      <c r="E544" s="6"/>
      <c r="F544" s="221" t="s">
        <v>207</v>
      </c>
      <c r="G544" s="2" t="s">
        <v>0</v>
      </c>
      <c r="H544" s="5" t="s">
        <v>197</v>
      </c>
      <c r="J544" s="1010" t="s">
        <v>538</v>
      </c>
      <c r="K544" s="1010"/>
      <c r="L544" s="1010"/>
      <c r="M544" s="1010"/>
      <c r="N544" s="1010" t="s">
        <v>630</v>
      </c>
      <c r="O544" s="1010"/>
      <c r="P544" s="1010"/>
      <c r="Q544" s="1010"/>
      <c r="R544" s="1010"/>
    </row>
    <row r="545" spans="1:18" s="5" customFormat="1" ht="18" customHeight="1" x14ac:dyDescent="0.2">
      <c r="B545" s="349"/>
      <c r="C545" s="41"/>
      <c r="D545" s="356"/>
      <c r="E545" s="6"/>
      <c r="F545" s="221" t="s">
        <v>672</v>
      </c>
      <c r="G545" s="2" t="s">
        <v>0</v>
      </c>
      <c r="H545" s="267"/>
      <c r="I545" s="268" t="s">
        <v>540</v>
      </c>
      <c r="J545" s="269" t="s">
        <v>539</v>
      </c>
      <c r="K545" s="270" t="s">
        <v>200</v>
      </c>
      <c r="L545" s="270" t="s">
        <v>201</v>
      </c>
      <c r="M545" s="271" t="s">
        <v>44</v>
      </c>
      <c r="N545" s="272" t="s">
        <v>202</v>
      </c>
      <c r="O545" s="273" t="s">
        <v>504</v>
      </c>
      <c r="P545" s="274" t="s">
        <v>200</v>
      </c>
      <c r="Q545" s="274" t="s">
        <v>201</v>
      </c>
      <c r="R545" s="275" t="s">
        <v>44</v>
      </c>
    </row>
    <row r="546" spans="1:18" s="2" customFormat="1" ht="18" customHeight="1" x14ac:dyDescent="0.2">
      <c r="A546" s="5"/>
      <c r="B546" s="355"/>
      <c r="C546" s="41"/>
      <c r="D546" s="356" t="s">
        <v>0</v>
      </c>
      <c r="E546" s="6"/>
      <c r="F546" s="221" t="s">
        <v>583</v>
      </c>
      <c r="G546" s="2" t="s">
        <v>0</v>
      </c>
      <c r="H546" s="276" t="s">
        <v>205</v>
      </c>
      <c r="I546" s="276">
        <v>138760324</v>
      </c>
      <c r="J546" s="277">
        <v>143240674</v>
      </c>
      <c r="K546" s="278"/>
      <c r="L546" s="278">
        <v>325052</v>
      </c>
      <c r="M546" s="279">
        <f t="shared" ref="M546:M549" si="0">J546+L546+K546</f>
        <v>143565726</v>
      </c>
      <c r="N546" s="276">
        <v>144709645</v>
      </c>
      <c r="O546" s="276">
        <v>916307</v>
      </c>
      <c r="P546" s="276"/>
      <c r="Q546" s="276">
        <v>325052</v>
      </c>
      <c r="R546" s="276">
        <f t="shared" ref="R546:R548" si="1">N546+O546+P546+Q546</f>
        <v>145951004</v>
      </c>
    </row>
    <row r="547" spans="1:18" s="5" customFormat="1" ht="18" customHeight="1" x14ac:dyDescent="0.2">
      <c r="B547" s="355"/>
      <c r="C547" s="41"/>
      <c r="D547" s="43"/>
      <c r="E547" s="6"/>
      <c r="F547" s="221" t="s">
        <v>640</v>
      </c>
      <c r="G547" s="2" t="s">
        <v>0</v>
      </c>
      <c r="H547" s="276" t="s">
        <v>206</v>
      </c>
      <c r="I547" s="276">
        <v>82058413</v>
      </c>
      <c r="J547" s="277">
        <v>82291701</v>
      </c>
      <c r="K547" s="278"/>
      <c r="L547" s="278">
        <v>280535</v>
      </c>
      <c r="M547" s="279">
        <f t="shared" si="0"/>
        <v>82572236</v>
      </c>
      <c r="N547" s="276">
        <v>81751481</v>
      </c>
      <c r="O547" s="276">
        <v>476080</v>
      </c>
      <c r="P547" s="276"/>
      <c r="Q547" s="276">
        <v>280535</v>
      </c>
      <c r="R547" s="276">
        <f t="shared" si="1"/>
        <v>82508096</v>
      </c>
    </row>
    <row r="548" spans="1:18" s="5" customFormat="1" ht="18" customHeight="1" x14ac:dyDescent="0.2">
      <c r="B548" s="355"/>
      <c r="C548" s="41"/>
      <c r="D548" s="43"/>
      <c r="E548" s="6"/>
      <c r="F548" s="221" t="s">
        <v>631</v>
      </c>
      <c r="G548" s="2"/>
      <c r="H548" s="276" t="s">
        <v>208</v>
      </c>
      <c r="I548" s="276">
        <v>79593796</v>
      </c>
      <c r="J548" s="277">
        <v>74543391</v>
      </c>
      <c r="K548" s="278"/>
      <c r="L548" s="278">
        <v>265800</v>
      </c>
      <c r="M548" s="279">
        <f t="shared" si="0"/>
        <v>74809191</v>
      </c>
      <c r="N548" s="276">
        <v>79769980</v>
      </c>
      <c r="O548" s="276">
        <v>1838427</v>
      </c>
      <c r="P548" s="276">
        <v>1190074</v>
      </c>
      <c r="Q548" s="276">
        <f>265800+40321</f>
        <v>306121</v>
      </c>
      <c r="R548" s="276">
        <f t="shared" si="1"/>
        <v>83104602</v>
      </c>
    </row>
    <row r="549" spans="1:18" s="5" customFormat="1" ht="18" customHeight="1" thickBot="1" x14ac:dyDescent="0.25">
      <c r="B549" s="355"/>
      <c r="C549" s="41"/>
      <c r="D549" s="356"/>
      <c r="E549" s="6"/>
      <c r="F549" s="221" t="s">
        <v>584</v>
      </c>
      <c r="G549" s="2" t="s">
        <v>0</v>
      </c>
      <c r="H549" s="280" t="s">
        <v>209</v>
      </c>
      <c r="I549" s="280">
        <v>44133550</v>
      </c>
      <c r="J549" s="281">
        <v>45243687</v>
      </c>
      <c r="K549" s="282"/>
      <c r="L549" s="282">
        <v>120902</v>
      </c>
      <c r="M549" s="283">
        <f t="shared" si="0"/>
        <v>45364589</v>
      </c>
      <c r="N549" s="280">
        <v>44340855</v>
      </c>
      <c r="O549" s="280">
        <v>820971</v>
      </c>
      <c r="P549" s="280">
        <v>0</v>
      </c>
      <c r="Q549" s="280">
        <v>120902</v>
      </c>
      <c r="R549" s="280">
        <f>N549+O549+P549+Q549</f>
        <v>45282728</v>
      </c>
    </row>
    <row r="550" spans="1:18" s="5" customFormat="1" ht="18" customHeight="1" thickTop="1" x14ac:dyDescent="0.2">
      <c r="B550" s="355"/>
      <c r="C550" s="41"/>
      <c r="D550" s="356"/>
      <c r="E550" s="6"/>
      <c r="F550" s="221" t="s">
        <v>673</v>
      </c>
      <c r="G550" s="2" t="s">
        <v>0</v>
      </c>
      <c r="H550" s="284"/>
      <c r="I550" s="285">
        <f t="shared" ref="I550:Q550" si="2">SUM(I546:I549)</f>
        <v>344546083</v>
      </c>
      <c r="J550" s="286">
        <f t="shared" si="2"/>
        <v>345319453</v>
      </c>
      <c r="K550" s="287">
        <f t="shared" si="2"/>
        <v>0</v>
      </c>
      <c r="L550" s="287">
        <f t="shared" si="2"/>
        <v>992289</v>
      </c>
      <c r="M550" s="288">
        <f t="shared" si="2"/>
        <v>346311742</v>
      </c>
      <c r="N550" s="285">
        <f>SUM(N546:N549)</f>
        <v>350571961</v>
      </c>
      <c r="O550" s="285">
        <f t="shared" si="2"/>
        <v>4051785</v>
      </c>
      <c r="P550" s="285">
        <f t="shared" si="2"/>
        <v>1190074</v>
      </c>
      <c r="Q550" s="285">
        <f t="shared" si="2"/>
        <v>1032610</v>
      </c>
      <c r="R550" s="285">
        <f>SUM(R546:R549)</f>
        <v>356846430</v>
      </c>
    </row>
    <row r="551" spans="1:18" s="5" customFormat="1" ht="18" customHeight="1" x14ac:dyDescent="0.2">
      <c r="B551" s="349"/>
      <c r="C551" s="41"/>
      <c r="D551" s="356"/>
      <c r="E551" s="6"/>
      <c r="F551" s="372"/>
      <c r="G551" s="2" t="s">
        <v>0</v>
      </c>
      <c r="H551" s="289"/>
      <c r="I551" s="289"/>
      <c r="J551" s="289"/>
      <c r="K551" s="256"/>
      <c r="L551" s="289"/>
      <c r="M551" s="289"/>
      <c r="N551" s="290" t="s">
        <v>512</v>
      </c>
      <c r="O551" s="290" t="s">
        <v>676</v>
      </c>
      <c r="P551" s="290" t="s">
        <v>675</v>
      </c>
      <c r="Q551" s="290" t="s">
        <v>675</v>
      </c>
      <c r="R551" s="290"/>
    </row>
    <row r="552" spans="1:18" s="5" customFormat="1" ht="18" customHeight="1" x14ac:dyDescent="0.2">
      <c r="B552" s="355"/>
      <c r="C552" s="41"/>
      <c r="D552" s="356"/>
      <c r="E552" s="6"/>
      <c r="F552" s="345" t="s">
        <v>212</v>
      </c>
      <c r="G552" s="2"/>
      <c r="K552" s="2"/>
      <c r="N552" s="328" t="s">
        <v>541</v>
      </c>
      <c r="O552" s="328"/>
      <c r="P552" s="328"/>
    </row>
    <row r="553" spans="1:18" s="5" customFormat="1" ht="18" customHeight="1" x14ac:dyDescent="0.2">
      <c r="B553" s="349"/>
      <c r="C553" s="41"/>
      <c r="D553" s="356"/>
      <c r="E553" s="6"/>
      <c r="F553" s="1005" t="s">
        <v>582</v>
      </c>
      <c r="G553" s="2" t="s">
        <v>0</v>
      </c>
      <c r="H553" s="5" t="s">
        <v>210</v>
      </c>
      <c r="K553" s="2"/>
    </row>
    <row r="554" spans="1:18" s="5" customFormat="1" ht="18" customHeight="1" x14ac:dyDescent="0.2">
      <c r="B554" s="372"/>
      <c r="C554" s="41"/>
      <c r="D554" s="356"/>
      <c r="E554" s="6"/>
      <c r="F554" s="1005"/>
      <c r="G554" s="2" t="s">
        <v>0</v>
      </c>
      <c r="H554" s="291"/>
      <c r="I554" s="358" t="s">
        <v>638</v>
      </c>
      <c r="J554" s="292" t="s">
        <v>674</v>
      </c>
      <c r="K554" s="292" t="s">
        <v>639</v>
      </c>
      <c r="L554" s="358" t="s">
        <v>211</v>
      </c>
    </row>
    <row r="555" spans="1:18" s="5" customFormat="1" ht="18" customHeight="1" x14ac:dyDescent="0.2">
      <c r="B555" s="372"/>
      <c r="C555" s="41"/>
      <c r="D555" s="356"/>
      <c r="E555" s="6"/>
      <c r="F555" s="1005"/>
      <c r="G555" s="2" t="s">
        <v>0</v>
      </c>
      <c r="H555" s="293" t="s">
        <v>205</v>
      </c>
      <c r="I555" s="294">
        <v>17701</v>
      </c>
      <c r="J555" s="294">
        <f>I571</f>
        <v>17885</v>
      </c>
      <c r="K555" s="291">
        <v>0</v>
      </c>
      <c r="L555" s="295">
        <f t="shared" ref="L555:L560" si="3">J555-I555+K555</f>
        <v>184</v>
      </c>
    </row>
    <row r="556" spans="1:18" s="5" customFormat="1" ht="18" customHeight="1" x14ac:dyDescent="0.2">
      <c r="B556" s="355"/>
      <c r="C556" s="41"/>
      <c r="D556" s="356"/>
      <c r="E556" s="6"/>
      <c r="F556" s="1005" t="s">
        <v>216</v>
      </c>
      <c r="G556" s="2" t="s">
        <v>0</v>
      </c>
      <c r="H556" s="293" t="s">
        <v>206</v>
      </c>
      <c r="I556" s="294">
        <v>10187</v>
      </c>
      <c r="J556" s="294">
        <f>J571-K571</f>
        <v>10246</v>
      </c>
      <c r="K556" s="291">
        <v>0</v>
      </c>
      <c r="L556" s="295">
        <f>J556-I556+K556</f>
        <v>59</v>
      </c>
    </row>
    <row r="557" spans="1:18" s="5" customFormat="1" ht="18" customHeight="1" x14ac:dyDescent="0.2">
      <c r="B557" s="112"/>
      <c r="C557" s="19"/>
      <c r="D557" s="20"/>
      <c r="E557" s="8"/>
      <c r="F557" s="1005"/>
      <c r="G557" s="2" t="s">
        <v>0</v>
      </c>
      <c r="H557" s="293" t="s">
        <v>213</v>
      </c>
      <c r="I557" s="294">
        <v>14</v>
      </c>
      <c r="J557" s="294">
        <f>M571</f>
        <v>14</v>
      </c>
      <c r="K557" s="291">
        <v>0</v>
      </c>
      <c r="L557" s="295">
        <f t="shared" si="3"/>
        <v>0</v>
      </c>
    </row>
    <row r="558" spans="1:18" s="5" customFormat="1" ht="18" customHeight="1" x14ac:dyDescent="0.2">
      <c r="A558" s="2"/>
      <c r="B558" s="107"/>
      <c r="C558" s="41"/>
      <c r="D558" s="356"/>
      <c r="E558" s="6"/>
      <c r="F558" s="345" t="s">
        <v>217</v>
      </c>
      <c r="G558" s="2" t="s">
        <v>0</v>
      </c>
      <c r="H558" s="293" t="s">
        <v>214</v>
      </c>
      <c r="I558" s="294">
        <v>22</v>
      </c>
      <c r="J558" s="294">
        <f>K571</f>
        <v>36</v>
      </c>
      <c r="K558" s="291">
        <v>0</v>
      </c>
      <c r="L558" s="295">
        <f t="shared" si="3"/>
        <v>14</v>
      </c>
    </row>
    <row r="559" spans="1:18" s="5" customFormat="1" ht="18" customHeight="1" x14ac:dyDescent="0.2">
      <c r="A559" s="2"/>
      <c r="B559" s="355"/>
      <c r="C559" s="41"/>
      <c r="D559" s="356"/>
      <c r="E559" s="6"/>
      <c r="F559" s="345" t="s">
        <v>220</v>
      </c>
      <c r="G559" s="2" t="s">
        <v>0</v>
      </c>
      <c r="H559" s="293" t="s">
        <v>215</v>
      </c>
      <c r="I559" s="294">
        <v>8697</v>
      </c>
      <c r="J559" s="294">
        <f>L571-M571</f>
        <v>9699</v>
      </c>
      <c r="K559" s="291">
        <v>0</v>
      </c>
      <c r="L559" s="295">
        <f t="shared" si="3"/>
        <v>1002</v>
      </c>
    </row>
    <row r="560" spans="1:18" s="5" customFormat="1" ht="18" customHeight="1" thickBot="1" x14ac:dyDescent="0.25">
      <c r="A560" s="2"/>
      <c r="B560" s="59"/>
      <c r="C560" s="41"/>
      <c r="D560" s="356"/>
      <c r="E560" s="6"/>
      <c r="F560" s="345" t="s">
        <v>221</v>
      </c>
      <c r="G560" s="2" t="s">
        <v>0</v>
      </c>
      <c r="H560" s="296" t="s">
        <v>64</v>
      </c>
      <c r="I560" s="297">
        <v>5489</v>
      </c>
      <c r="J560" s="297">
        <f>N571</f>
        <v>5513</v>
      </c>
      <c r="K560" s="298">
        <v>0</v>
      </c>
      <c r="L560" s="299">
        <f t="shared" si="3"/>
        <v>24</v>
      </c>
    </row>
    <row r="561" spans="1:15" s="5" customFormat="1" ht="18" customHeight="1" thickTop="1" x14ac:dyDescent="0.2">
      <c r="A561" s="2"/>
      <c r="B561" s="372"/>
      <c r="C561" s="41"/>
      <c r="D561" s="356"/>
      <c r="E561" s="6"/>
      <c r="F561" s="345" t="s">
        <v>223</v>
      </c>
      <c r="G561" s="2" t="s">
        <v>0</v>
      </c>
      <c r="H561" s="300"/>
      <c r="I561" s="301">
        <f t="shared" ref="I561:L561" si="4">SUM(I555:I560)</f>
        <v>42110</v>
      </c>
      <c r="J561" s="301">
        <f t="shared" si="4"/>
        <v>43393</v>
      </c>
      <c r="K561" s="301">
        <f t="shared" si="4"/>
        <v>0</v>
      </c>
      <c r="L561" s="302">
        <f t="shared" si="4"/>
        <v>1283</v>
      </c>
    </row>
    <row r="562" spans="1:15" s="2" customFormat="1" ht="18.75" customHeight="1" x14ac:dyDescent="0.2">
      <c r="B562" s="372"/>
      <c r="C562" s="41"/>
      <c r="D562" s="356"/>
      <c r="E562" s="6"/>
      <c r="F562" s="345" t="s">
        <v>225</v>
      </c>
    </row>
    <row r="563" spans="1:15" s="2" customFormat="1" ht="18.75" customHeight="1" x14ac:dyDescent="0.2">
      <c r="B563" s="73"/>
      <c r="C563" s="41"/>
      <c r="D563" s="356"/>
      <c r="E563" s="6"/>
      <c r="F563" s="345" t="s">
        <v>227</v>
      </c>
      <c r="H563" s="354"/>
      <c r="I563" s="354" t="s">
        <v>205</v>
      </c>
      <c r="J563" s="354" t="s">
        <v>206</v>
      </c>
      <c r="K563" s="223" t="s">
        <v>218</v>
      </c>
      <c r="L563" s="354" t="s">
        <v>54</v>
      </c>
      <c r="M563" s="224" t="s">
        <v>219</v>
      </c>
      <c r="N563" s="354" t="s">
        <v>64</v>
      </c>
      <c r="O563" s="255" t="s">
        <v>44</v>
      </c>
    </row>
    <row r="564" spans="1:15" s="2" customFormat="1" ht="18.75" customHeight="1" x14ac:dyDescent="0.2">
      <c r="A564" s="5"/>
      <c r="B564" s="113"/>
      <c r="C564" s="41"/>
      <c r="D564" s="356"/>
      <c r="E564" s="6"/>
      <c r="F564" s="55" t="s">
        <v>229</v>
      </c>
      <c r="H564" s="352" t="s">
        <v>563</v>
      </c>
      <c r="I564" s="225">
        <f>16279+32</f>
        <v>16311</v>
      </c>
      <c r="J564" s="225">
        <f>9484+26</f>
        <v>9510</v>
      </c>
      <c r="K564" s="226">
        <v>31</v>
      </c>
      <c r="L564" s="225">
        <f>169+8024</f>
        <v>8193</v>
      </c>
      <c r="M564" s="227">
        <v>14</v>
      </c>
      <c r="N564" s="256">
        <f>54+4925+38</f>
        <v>5017</v>
      </c>
      <c r="O564" s="256">
        <f>+I564+J564+L564+N564</f>
        <v>39031</v>
      </c>
    </row>
    <row r="565" spans="1:15" s="2" customFormat="1" ht="18.75" customHeight="1" x14ac:dyDescent="0.2">
      <c r="A565" s="5"/>
      <c r="B565" s="420"/>
      <c r="C565" s="41"/>
      <c r="D565" s="418"/>
      <c r="E565" s="6"/>
      <c r="F565" s="55"/>
      <c r="H565" s="352" t="s">
        <v>222</v>
      </c>
      <c r="I565" s="225">
        <v>627</v>
      </c>
      <c r="J565" s="225">
        <v>306</v>
      </c>
      <c r="K565" s="226">
        <v>2</v>
      </c>
      <c r="L565" s="225">
        <v>236</v>
      </c>
      <c r="M565" s="227"/>
      <c r="N565" s="256">
        <v>83</v>
      </c>
      <c r="O565" s="256">
        <f t="shared" ref="O565:O570" si="5">+I565+J565+L565+N565</f>
        <v>1252</v>
      </c>
    </row>
    <row r="566" spans="1:15" s="2" customFormat="1" ht="18.75" customHeight="1" x14ac:dyDescent="0.2">
      <c r="A566" s="5"/>
      <c r="B566" s="420"/>
      <c r="C566" s="41"/>
      <c r="D566" s="418"/>
      <c r="E566" s="6"/>
      <c r="F566" s="55"/>
      <c r="H566" s="352" t="s">
        <v>224</v>
      </c>
      <c r="I566" s="225">
        <v>737</v>
      </c>
      <c r="J566" s="225">
        <v>394</v>
      </c>
      <c r="K566" s="226">
        <v>2</v>
      </c>
      <c r="L566" s="225">
        <v>585</v>
      </c>
      <c r="M566" s="227"/>
      <c r="N566" s="256">
        <v>172</v>
      </c>
      <c r="O566" s="256">
        <f t="shared" si="5"/>
        <v>1888</v>
      </c>
    </row>
    <row r="567" spans="1:15" s="2" customFormat="1" ht="18.75" customHeight="1" x14ac:dyDescent="0.2">
      <c r="A567" s="5"/>
      <c r="B567" s="420"/>
      <c r="C567" s="41"/>
      <c r="D567" s="418"/>
      <c r="E567" s="6"/>
      <c r="F567" s="55"/>
      <c r="H567" s="352" t="s">
        <v>226</v>
      </c>
      <c r="I567" s="225">
        <v>210</v>
      </c>
      <c r="J567" s="225">
        <v>72</v>
      </c>
      <c r="K567" s="226">
        <v>1</v>
      </c>
      <c r="L567" s="225"/>
      <c r="M567" s="227"/>
      <c r="N567" s="256">
        <v>38</v>
      </c>
      <c r="O567" s="256">
        <f t="shared" si="5"/>
        <v>320</v>
      </c>
    </row>
    <row r="568" spans="1:15" s="2" customFormat="1" ht="18.75" customHeight="1" x14ac:dyDescent="0.2">
      <c r="A568" s="5"/>
      <c r="B568" s="66"/>
      <c r="C568" s="48"/>
      <c r="D568" s="68"/>
      <c r="E568" s="50"/>
      <c r="F568" s="47"/>
      <c r="H568" s="368" t="s">
        <v>228</v>
      </c>
      <c r="I568" s="225"/>
      <c r="J568" s="225"/>
      <c r="K568" s="226"/>
      <c r="L568" s="228">
        <v>490</v>
      </c>
      <c r="M568" s="227"/>
      <c r="N568" s="256">
        <v>116</v>
      </c>
      <c r="O568" s="256">
        <f t="shared" si="5"/>
        <v>606</v>
      </c>
    </row>
    <row r="569" spans="1:15" s="2" customFormat="1" ht="18.75" customHeight="1" x14ac:dyDescent="0.2">
      <c r="A569" s="5"/>
      <c r="B569" s="372"/>
      <c r="C569" s="41"/>
      <c r="D569" s="356"/>
      <c r="E569" s="6"/>
      <c r="F569" s="345"/>
      <c r="H569" s="368" t="s">
        <v>230</v>
      </c>
      <c r="I569" s="225"/>
      <c r="J569" s="225"/>
      <c r="K569" s="226"/>
      <c r="L569" s="229"/>
      <c r="M569" s="227"/>
      <c r="N569" s="256">
        <v>43</v>
      </c>
      <c r="O569" s="256">
        <f t="shared" si="5"/>
        <v>43</v>
      </c>
    </row>
    <row r="570" spans="1:15" s="2" customFormat="1" ht="18.75" customHeight="1" x14ac:dyDescent="0.2">
      <c r="A570" s="5"/>
      <c r="B570" s="355" t="s">
        <v>232</v>
      </c>
      <c r="C570" s="41"/>
      <c r="D570" s="25">
        <v>28595</v>
      </c>
      <c r="E570" s="356"/>
      <c r="F570" s="989" t="s">
        <v>233</v>
      </c>
      <c r="H570" s="368" t="s">
        <v>231</v>
      </c>
      <c r="I570" s="225"/>
      <c r="J570" s="225"/>
      <c r="K570" s="226"/>
      <c r="L570" s="229">
        <v>209</v>
      </c>
      <c r="M570" s="227"/>
      <c r="N570" s="256">
        <v>44</v>
      </c>
      <c r="O570" s="256">
        <f t="shared" si="5"/>
        <v>253</v>
      </c>
    </row>
    <row r="571" spans="1:15" s="5" customFormat="1" ht="18" customHeight="1" x14ac:dyDescent="0.2">
      <c r="B571" s="355" t="s">
        <v>0</v>
      </c>
      <c r="C571" s="41"/>
      <c r="D571" s="27" t="s">
        <v>9</v>
      </c>
      <c r="E571" s="356"/>
      <c r="F571" s="989"/>
      <c r="G571" s="2" t="s">
        <v>0</v>
      </c>
      <c r="H571" s="9" t="s">
        <v>44</v>
      </c>
      <c r="I571" s="225">
        <f>SUM(I564:I570)</f>
        <v>17885</v>
      </c>
      <c r="J571" s="225">
        <f t="shared" ref="J571:O571" si="6">SUM(J564:J570)</f>
        <v>10282</v>
      </c>
      <c r="K571" s="226">
        <f t="shared" si="6"/>
        <v>36</v>
      </c>
      <c r="L571" s="225">
        <f t="shared" si="6"/>
        <v>9713</v>
      </c>
      <c r="M571" s="227">
        <f t="shared" si="6"/>
        <v>14</v>
      </c>
      <c r="N571" s="225">
        <f t="shared" si="6"/>
        <v>5513</v>
      </c>
      <c r="O571" s="225">
        <f t="shared" si="6"/>
        <v>43393</v>
      </c>
    </row>
    <row r="572" spans="1:15" s="5" customFormat="1" ht="18" customHeight="1" x14ac:dyDescent="0.2">
      <c r="B572" s="59"/>
      <c r="C572" s="41"/>
      <c r="D572" s="242">
        <v>28595</v>
      </c>
      <c r="E572" s="30"/>
      <c r="F572" s="989"/>
      <c r="G572" s="2" t="s">
        <v>0</v>
      </c>
      <c r="H572" s="222" t="s">
        <v>643</v>
      </c>
      <c r="I572" s="9"/>
      <c r="J572" s="9"/>
      <c r="K572" s="230"/>
      <c r="L572" s="9"/>
    </row>
    <row r="573" spans="1:15" s="5" customFormat="1" ht="18" customHeight="1" x14ac:dyDescent="0.2">
      <c r="B573" s="59"/>
      <c r="C573" s="41"/>
      <c r="D573" s="356"/>
      <c r="E573" s="356"/>
      <c r="F573" s="23" t="s">
        <v>33</v>
      </c>
      <c r="G573" s="2" t="s">
        <v>0</v>
      </c>
      <c r="H573" s="9" t="s">
        <v>566</v>
      </c>
    </row>
    <row r="574" spans="1:15" s="5" customFormat="1" ht="18" customHeight="1" x14ac:dyDescent="0.2">
      <c r="B574" s="59"/>
      <c r="C574" s="41"/>
      <c r="D574" s="418"/>
      <c r="E574" s="418"/>
      <c r="F574" s="23"/>
      <c r="G574" s="2"/>
      <c r="H574" s="9"/>
    </row>
    <row r="575" spans="1:15" s="5" customFormat="1" ht="18" customHeight="1" x14ac:dyDescent="0.2">
      <c r="B575" s="85"/>
      <c r="C575" s="19"/>
      <c r="D575" s="20"/>
      <c r="E575" s="8"/>
      <c r="F575" s="53"/>
      <c r="G575" s="2" t="s">
        <v>0</v>
      </c>
    </row>
    <row r="576" spans="1:15" s="5" customFormat="1" ht="18" customHeight="1" x14ac:dyDescent="0.2">
      <c r="B576" s="974" t="s">
        <v>234</v>
      </c>
      <c r="C576" s="41"/>
      <c r="D576" s="25">
        <v>192402</v>
      </c>
      <c r="E576" s="356"/>
      <c r="F576" s="975" t="s">
        <v>235</v>
      </c>
      <c r="G576" s="2"/>
    </row>
    <row r="577" spans="2:11" s="5" customFormat="1" ht="18" customHeight="1" x14ac:dyDescent="0.2">
      <c r="B577" s="992"/>
      <c r="C577" s="41"/>
      <c r="D577" s="27" t="s">
        <v>9</v>
      </c>
      <c r="E577" s="356"/>
      <c r="F577" s="975"/>
      <c r="G577" s="2" t="s">
        <v>0</v>
      </c>
    </row>
    <row r="578" spans="2:11" s="5" customFormat="1" ht="18" customHeight="1" x14ac:dyDescent="0.2">
      <c r="B578" s="349"/>
      <c r="C578" s="41"/>
      <c r="D578" s="242">
        <v>196120</v>
      </c>
      <c r="E578" s="30"/>
      <c r="F578" s="975"/>
      <c r="G578" s="2" t="s">
        <v>0</v>
      </c>
    </row>
    <row r="579" spans="2:11" s="5" customFormat="1" ht="18" customHeight="1" x14ac:dyDescent="0.2">
      <c r="B579" s="349"/>
      <c r="C579" s="41"/>
      <c r="D579" s="356"/>
      <c r="E579" s="6"/>
      <c r="F579" s="23" t="s">
        <v>33</v>
      </c>
      <c r="G579" s="2" t="s">
        <v>0</v>
      </c>
    </row>
    <row r="580" spans="2:11" s="5" customFormat="1" ht="18" customHeight="1" x14ac:dyDescent="0.2">
      <c r="B580" s="349"/>
      <c r="C580" s="41"/>
      <c r="D580" s="356"/>
      <c r="E580" s="6"/>
      <c r="F580" s="345"/>
      <c r="G580" s="2" t="s">
        <v>0</v>
      </c>
    </row>
    <row r="581" spans="2:11" s="5" customFormat="1" ht="18" customHeight="1" x14ac:dyDescent="0.2">
      <c r="B581" s="363" t="s">
        <v>236</v>
      </c>
      <c r="C581" s="41"/>
      <c r="D581" s="25">
        <v>41108</v>
      </c>
      <c r="E581" s="356"/>
      <c r="F581" s="1005" t="s">
        <v>237</v>
      </c>
      <c r="G581" s="2" t="s">
        <v>0</v>
      </c>
    </row>
    <row r="582" spans="2:11" s="5" customFormat="1" ht="18" customHeight="1" x14ac:dyDescent="0.2">
      <c r="B582" s="355" t="s">
        <v>513</v>
      </c>
      <c r="C582" s="41"/>
      <c r="D582" s="27" t="s">
        <v>9</v>
      </c>
      <c r="E582" s="356"/>
      <c r="F582" s="1005"/>
      <c r="G582" s="2" t="s">
        <v>0</v>
      </c>
    </row>
    <row r="583" spans="2:11" s="5" customFormat="1" ht="18" customHeight="1" x14ac:dyDescent="0.2">
      <c r="B583" s="349"/>
      <c r="C583" s="41"/>
      <c r="D583" s="242">
        <v>47915</v>
      </c>
      <c r="E583" s="30"/>
      <c r="F583" s="1005"/>
      <c r="G583" s="2"/>
    </row>
    <row r="584" spans="2:11" s="5" customFormat="1" ht="18" customHeight="1" x14ac:dyDescent="0.2">
      <c r="B584" s="355"/>
      <c r="C584" s="41"/>
      <c r="D584" s="356"/>
      <c r="E584" s="6"/>
      <c r="F584" s="55" t="s">
        <v>238</v>
      </c>
      <c r="G584" s="2"/>
    </row>
    <row r="585" spans="2:11" s="5" customFormat="1" ht="18" customHeight="1" x14ac:dyDescent="0.2">
      <c r="B585" s="59"/>
      <c r="C585" s="41"/>
      <c r="D585" s="356"/>
      <c r="E585" s="6"/>
      <c r="F585" s="366" t="s">
        <v>239</v>
      </c>
      <c r="G585" s="2" t="s">
        <v>0</v>
      </c>
      <c r="H585" s="5" t="s">
        <v>92</v>
      </c>
    </row>
    <row r="586" spans="2:11" s="5" customFormat="1" ht="18" customHeight="1" x14ac:dyDescent="0.2">
      <c r="B586" s="355"/>
      <c r="C586" s="41"/>
      <c r="D586" s="356"/>
      <c r="E586" s="6"/>
      <c r="F586" s="55" t="s">
        <v>240</v>
      </c>
      <c r="G586" s="2"/>
      <c r="K586" s="2"/>
    </row>
    <row r="587" spans="2:11" s="5" customFormat="1" ht="18" customHeight="1" x14ac:dyDescent="0.2">
      <c r="B587" s="355"/>
      <c r="C587" s="41"/>
      <c r="D587" s="356"/>
      <c r="E587" s="6"/>
      <c r="F587" s="345" t="s">
        <v>241</v>
      </c>
      <c r="G587" s="9"/>
      <c r="H587" s="9"/>
      <c r="I587" s="9"/>
      <c r="J587" s="9"/>
      <c r="K587" s="9"/>
    </row>
    <row r="588" spans="2:11" s="5" customFormat="1" ht="18" customHeight="1" x14ac:dyDescent="0.2">
      <c r="B588" s="355"/>
      <c r="C588" s="41"/>
      <c r="D588" s="356"/>
      <c r="E588" s="6"/>
      <c r="F588" s="345" t="s">
        <v>242</v>
      </c>
      <c r="G588" s="9" t="s">
        <v>0</v>
      </c>
      <c r="H588" s="9"/>
      <c r="I588" s="9"/>
      <c r="J588" s="9"/>
      <c r="K588" s="9"/>
    </row>
    <row r="589" spans="2:11" s="5" customFormat="1" ht="18" customHeight="1" x14ac:dyDescent="0.2">
      <c r="B589" s="355"/>
      <c r="C589" s="41"/>
      <c r="D589" s="356"/>
      <c r="E589" s="6"/>
      <c r="F589" s="345" t="s">
        <v>620</v>
      </c>
      <c r="G589" s="9" t="s">
        <v>0</v>
      </c>
      <c r="H589" s="9"/>
      <c r="I589" s="9"/>
      <c r="J589" s="9"/>
      <c r="K589" s="9"/>
    </row>
    <row r="590" spans="2:11" s="5" customFormat="1" ht="18" customHeight="1" x14ac:dyDescent="0.2">
      <c r="B590" s="355"/>
      <c r="C590" s="41"/>
      <c r="D590" s="356"/>
      <c r="E590" s="6"/>
      <c r="F590" s="346"/>
      <c r="G590" s="9" t="s">
        <v>0</v>
      </c>
      <c r="H590" s="9"/>
      <c r="I590" s="9"/>
      <c r="J590" s="9"/>
      <c r="K590" s="9"/>
    </row>
    <row r="591" spans="2:11" s="5" customFormat="1" ht="18" customHeight="1" x14ac:dyDescent="0.2">
      <c r="B591" s="355"/>
      <c r="C591" s="41"/>
      <c r="D591" s="356"/>
      <c r="E591" s="6"/>
      <c r="F591" s="345"/>
      <c r="G591" s="9" t="s">
        <v>0</v>
      </c>
      <c r="H591" s="9"/>
      <c r="I591" s="9"/>
      <c r="J591" s="9"/>
      <c r="K591" s="9"/>
    </row>
    <row r="592" spans="2:11" s="5" customFormat="1" ht="18" customHeight="1" x14ac:dyDescent="0.2">
      <c r="B592" s="999" t="s">
        <v>243</v>
      </c>
      <c r="C592" s="41"/>
      <c r="D592" s="25">
        <v>967932</v>
      </c>
      <c r="E592" s="356"/>
      <c r="F592" s="975" t="s">
        <v>244</v>
      </c>
      <c r="G592" s="9"/>
      <c r="H592" s="9"/>
      <c r="I592" s="9"/>
      <c r="J592" s="9"/>
      <c r="K592" s="9"/>
    </row>
    <row r="593" spans="1:13" s="5" customFormat="1" ht="18" customHeight="1" x14ac:dyDescent="0.2">
      <c r="B593" s="999"/>
      <c r="C593" s="41"/>
      <c r="D593" s="27" t="s">
        <v>9</v>
      </c>
      <c r="E593" s="356"/>
      <c r="F593" s="975"/>
      <c r="G593" s="9" t="s">
        <v>0</v>
      </c>
      <c r="H593" s="9"/>
      <c r="I593" s="9"/>
      <c r="J593" s="9"/>
      <c r="K593" s="9"/>
    </row>
    <row r="594" spans="1:13" s="5" customFormat="1" ht="18" customHeight="1" x14ac:dyDescent="0.2">
      <c r="B594" s="355" t="s">
        <v>0</v>
      </c>
      <c r="C594" s="41"/>
      <c r="D594" s="242">
        <v>968832</v>
      </c>
      <c r="E594" s="30"/>
      <c r="F594" s="975"/>
      <c r="G594" s="9" t="s">
        <v>0</v>
      </c>
      <c r="H594" s="9"/>
      <c r="I594" s="9"/>
      <c r="J594" s="9"/>
      <c r="K594" s="9"/>
    </row>
    <row r="595" spans="1:13" s="5" customFormat="1" ht="18" customHeight="1" x14ac:dyDescent="0.2">
      <c r="B595" s="355"/>
      <c r="C595" s="41"/>
      <c r="D595" s="356"/>
      <c r="E595" s="6"/>
      <c r="F595" s="975"/>
      <c r="G595" s="9" t="s">
        <v>0</v>
      </c>
      <c r="H595" s="9"/>
      <c r="I595" s="9"/>
      <c r="J595" s="9"/>
      <c r="K595" s="9"/>
    </row>
    <row r="596" spans="1:13" s="5" customFormat="1" ht="18" customHeight="1" x14ac:dyDescent="0.2">
      <c r="B596" s="417"/>
      <c r="C596" s="41"/>
      <c r="D596" s="418"/>
      <c r="E596" s="6"/>
      <c r="F596" s="413"/>
      <c r="G596" s="9"/>
      <c r="H596" s="9"/>
      <c r="I596" s="9"/>
      <c r="J596" s="9"/>
      <c r="K596" s="9"/>
    </row>
    <row r="597" spans="1:13" s="5" customFormat="1" ht="18" customHeight="1" x14ac:dyDescent="0.2">
      <c r="B597" s="355"/>
      <c r="C597" s="41"/>
      <c r="D597" s="356"/>
      <c r="E597" s="6"/>
      <c r="F597" s="346"/>
      <c r="G597" s="9" t="s">
        <v>0</v>
      </c>
      <c r="H597" s="9"/>
      <c r="I597" s="9"/>
      <c r="J597" s="9"/>
      <c r="K597" s="9"/>
    </row>
    <row r="598" spans="1:13" s="5" customFormat="1" ht="18" customHeight="1" x14ac:dyDescent="0.2">
      <c r="B598" s="363" t="s">
        <v>245</v>
      </c>
      <c r="C598" s="41"/>
      <c r="D598" s="25">
        <v>113199</v>
      </c>
      <c r="E598" s="356"/>
      <c r="F598" s="975" t="s">
        <v>246</v>
      </c>
      <c r="G598" s="9" t="s">
        <v>0</v>
      </c>
      <c r="H598" s="9"/>
      <c r="I598" s="9"/>
      <c r="J598" s="9"/>
      <c r="K598" s="9"/>
    </row>
    <row r="599" spans="1:13" s="5" customFormat="1" ht="18" customHeight="1" x14ac:dyDescent="0.2">
      <c r="B599" s="355" t="s">
        <v>247</v>
      </c>
      <c r="C599" s="41"/>
      <c r="D599" s="27" t="s">
        <v>9</v>
      </c>
      <c r="E599" s="356"/>
      <c r="F599" s="975"/>
      <c r="G599" s="2" t="s">
        <v>0</v>
      </c>
      <c r="M599" s="2"/>
    </row>
    <row r="600" spans="1:13" s="5" customFormat="1" ht="18" customHeight="1" x14ac:dyDescent="0.2">
      <c r="B600" s="355"/>
      <c r="C600" s="41"/>
      <c r="D600" s="242">
        <v>114696</v>
      </c>
      <c r="E600" s="30"/>
      <c r="F600" s="975"/>
      <c r="G600" s="2" t="s">
        <v>0</v>
      </c>
    </row>
    <row r="601" spans="1:13" s="5" customFormat="1" ht="18" customHeight="1" x14ac:dyDescent="0.2">
      <c r="B601" s="355"/>
      <c r="C601" s="41"/>
      <c r="D601" s="356"/>
      <c r="E601" s="6"/>
      <c r="F601" s="975"/>
      <c r="G601" s="2"/>
    </row>
    <row r="602" spans="1:13" s="5" customFormat="1" ht="18" customHeight="1" x14ac:dyDescent="0.2">
      <c r="A602" s="2"/>
      <c r="B602" s="355"/>
      <c r="C602" s="41"/>
      <c r="D602" s="356"/>
      <c r="E602" s="6"/>
      <c r="F602" s="975"/>
      <c r="G602" s="2" t="s">
        <v>0</v>
      </c>
    </row>
    <row r="603" spans="1:13" s="5" customFormat="1" ht="18" customHeight="1" x14ac:dyDescent="0.2">
      <c r="A603" s="2"/>
      <c r="B603" s="372"/>
      <c r="C603" s="41"/>
      <c r="D603" s="356"/>
      <c r="E603" s="6"/>
      <c r="F603" s="55"/>
      <c r="G603" s="2" t="s">
        <v>0</v>
      </c>
    </row>
    <row r="604" spans="1:13" s="5" customFormat="1" ht="18" customHeight="1" x14ac:dyDescent="0.2">
      <c r="A604" s="8"/>
      <c r="B604" s="977" t="s">
        <v>250</v>
      </c>
      <c r="C604" s="41"/>
      <c r="D604" s="25">
        <v>74655</v>
      </c>
      <c r="E604" s="356"/>
      <c r="F604" s="975" t="s">
        <v>251</v>
      </c>
      <c r="G604" s="2"/>
    </row>
    <row r="605" spans="1:13" s="5" customFormat="1" ht="18" customHeight="1" x14ac:dyDescent="0.2">
      <c r="A605" s="8"/>
      <c r="B605" s="1013"/>
      <c r="C605" s="41"/>
      <c r="D605" s="27" t="s">
        <v>9</v>
      </c>
      <c r="E605" s="356"/>
      <c r="F605" s="975"/>
      <c r="G605" s="2"/>
    </row>
    <row r="606" spans="1:13" s="2" customFormat="1" ht="18" customHeight="1" x14ac:dyDescent="0.2">
      <c r="B606" s="355"/>
      <c r="C606" s="41"/>
      <c r="D606" s="242">
        <v>67286</v>
      </c>
      <c r="E606" s="30"/>
      <c r="F606" s="975"/>
      <c r="G606" s="2" t="s">
        <v>0</v>
      </c>
      <c r="K606" s="5"/>
      <c r="M606" s="5"/>
    </row>
    <row r="607" spans="1:13" s="2" customFormat="1" ht="18" customHeight="1" x14ac:dyDescent="0.2">
      <c r="B607" s="355"/>
      <c r="C607" s="41"/>
      <c r="D607" s="242"/>
      <c r="E607" s="242"/>
      <c r="F607" s="975"/>
      <c r="K607" s="5"/>
    </row>
    <row r="608" spans="1:13" s="8" customFormat="1" ht="18" customHeight="1" x14ac:dyDescent="0.2">
      <c r="A608" s="2"/>
      <c r="B608" s="355"/>
      <c r="C608" s="41"/>
      <c r="D608" s="242"/>
      <c r="E608" s="242"/>
      <c r="F608" s="314"/>
      <c r="G608" s="2"/>
      <c r="K608" s="5"/>
      <c r="M608" s="2"/>
    </row>
    <row r="609" spans="1:13" s="8" customFormat="1" ht="18" customHeight="1" x14ac:dyDescent="0.2">
      <c r="A609" s="2"/>
      <c r="B609" s="355"/>
      <c r="C609" s="41"/>
      <c r="D609" s="242"/>
      <c r="E609" s="242"/>
      <c r="F609" s="342"/>
      <c r="G609" s="2"/>
      <c r="K609" s="5"/>
      <c r="M609" s="2"/>
    </row>
    <row r="610" spans="1:13" s="2" customFormat="1" ht="18" customHeight="1" x14ac:dyDescent="0.2">
      <c r="B610" s="355"/>
      <c r="C610" s="41"/>
      <c r="D610" s="242"/>
      <c r="E610" s="242"/>
      <c r="F610" s="342"/>
      <c r="G610" s="2" t="s">
        <v>0</v>
      </c>
      <c r="K610" s="5"/>
      <c r="M610" s="8"/>
    </row>
    <row r="611" spans="1:13" s="2" customFormat="1" ht="18" customHeight="1" x14ac:dyDescent="0.2">
      <c r="A611" s="5"/>
      <c r="B611" s="355"/>
      <c r="C611" s="41"/>
      <c r="D611" s="356"/>
      <c r="E611" s="6"/>
      <c r="F611" s="342"/>
      <c r="K611" s="5"/>
      <c r="M611" s="8"/>
    </row>
    <row r="612" spans="1:13" s="2" customFormat="1" ht="18" customHeight="1" x14ac:dyDescent="0.2">
      <c r="A612" s="5"/>
      <c r="B612" s="372"/>
      <c r="C612" s="41"/>
      <c r="D612" s="356"/>
      <c r="E612" s="6"/>
      <c r="F612" s="55"/>
      <c r="K612" s="5"/>
      <c r="M612" s="8"/>
    </row>
    <row r="613" spans="1:13" s="2" customFormat="1" ht="18" customHeight="1" x14ac:dyDescent="0.2">
      <c r="A613" s="5"/>
      <c r="B613" s="372"/>
      <c r="C613" s="41"/>
      <c r="D613" s="356"/>
      <c r="E613" s="6"/>
      <c r="F613" s="55"/>
      <c r="K613" s="5"/>
      <c r="M613" s="8"/>
    </row>
    <row r="614" spans="1:13" s="2" customFormat="1" ht="18" customHeight="1" x14ac:dyDescent="0.2">
      <c r="A614" s="5"/>
      <c r="B614" s="372"/>
      <c r="C614" s="41"/>
      <c r="D614" s="356"/>
      <c r="E614" s="6"/>
      <c r="F614" s="55"/>
      <c r="K614" s="5"/>
      <c r="M614" s="8"/>
    </row>
    <row r="615" spans="1:13" s="5" customFormat="1" ht="18" customHeight="1" x14ac:dyDescent="0.2">
      <c r="B615" s="21" t="s">
        <v>252</v>
      </c>
      <c r="C615" s="19"/>
      <c r="D615" s="20"/>
      <c r="E615" s="8"/>
      <c r="F615" s="76"/>
      <c r="G615" s="2" t="s">
        <v>0</v>
      </c>
      <c r="M615" s="2"/>
    </row>
    <row r="616" spans="1:13" s="5" customFormat="1" ht="17.25" customHeight="1" x14ac:dyDescent="0.2">
      <c r="B616" s="85"/>
      <c r="C616" s="19"/>
      <c r="D616" s="20"/>
      <c r="E616" s="8"/>
      <c r="F616" s="53"/>
      <c r="G616" s="2"/>
      <c r="M616" s="2"/>
    </row>
    <row r="617" spans="1:13" s="5" customFormat="1" ht="17.25" customHeight="1" x14ac:dyDescent="0.2">
      <c r="B617" s="113" t="s">
        <v>253</v>
      </c>
      <c r="C617" s="41"/>
      <c r="D617" s="25">
        <v>12383</v>
      </c>
      <c r="E617" s="356"/>
      <c r="F617" s="1005" t="s">
        <v>254</v>
      </c>
      <c r="G617" s="2"/>
      <c r="M617" s="2"/>
    </row>
    <row r="618" spans="1:13" s="5" customFormat="1" ht="17.25" customHeight="1" x14ac:dyDescent="0.2">
      <c r="B618" s="355" t="s">
        <v>255</v>
      </c>
      <c r="C618" s="41"/>
      <c r="D618" s="27" t="s">
        <v>9</v>
      </c>
      <c r="E618" s="356"/>
      <c r="F618" s="1005"/>
      <c r="G618" s="2"/>
      <c r="M618" s="2"/>
    </row>
    <row r="619" spans="1:13" s="5" customFormat="1" ht="18" customHeight="1" x14ac:dyDescent="0.2">
      <c r="B619" s="59"/>
      <c r="C619" s="41"/>
      <c r="D619" s="242">
        <v>12490</v>
      </c>
      <c r="E619" s="30"/>
      <c r="F619" s="1005"/>
      <c r="G619" s="2"/>
      <c r="M619" s="2"/>
    </row>
    <row r="620" spans="1:13" s="5" customFormat="1" ht="18" customHeight="1" x14ac:dyDescent="0.2">
      <c r="B620" s="56" t="s">
        <v>0</v>
      </c>
      <c r="C620" s="41"/>
      <c r="D620" s="356"/>
      <c r="E620" s="6"/>
      <c r="F620" s="345"/>
      <c r="G620" s="2"/>
      <c r="M620" s="2"/>
    </row>
    <row r="621" spans="1:13" s="5" customFormat="1" ht="18" customHeight="1" x14ac:dyDescent="0.2">
      <c r="B621" s="56"/>
      <c r="C621" s="41"/>
      <c r="D621" s="356"/>
      <c r="E621" s="6"/>
      <c r="F621" s="345"/>
      <c r="G621" s="2"/>
    </row>
    <row r="622" spans="1:13" s="5" customFormat="1" ht="18" customHeight="1" x14ac:dyDescent="0.2">
      <c r="B622" s="56"/>
      <c r="C622" s="41"/>
      <c r="D622" s="356"/>
      <c r="E622" s="6"/>
      <c r="F622" s="345"/>
      <c r="G622" s="2"/>
    </row>
    <row r="623" spans="1:13" s="5" customFormat="1" ht="18" customHeight="1" x14ac:dyDescent="0.2">
      <c r="B623" s="56"/>
      <c r="C623" s="41"/>
      <c r="D623" s="356"/>
      <c r="E623" s="6"/>
      <c r="F623" s="345"/>
      <c r="G623" s="2"/>
      <c r="H623" s="2"/>
    </row>
    <row r="624" spans="1:13" s="5" customFormat="1" ht="18" customHeight="1" x14ac:dyDescent="0.2">
      <c r="B624" s="56"/>
      <c r="C624" s="41"/>
      <c r="D624" s="356"/>
      <c r="E624" s="6"/>
      <c r="F624" s="345"/>
      <c r="G624" s="2"/>
      <c r="K624" s="2"/>
    </row>
    <row r="625" spans="2:11" s="5" customFormat="1" ht="18" customHeight="1" x14ac:dyDescent="0.2">
      <c r="B625" s="56"/>
      <c r="C625" s="41"/>
      <c r="D625" s="356"/>
      <c r="E625" s="6"/>
      <c r="F625" s="345"/>
      <c r="G625" s="2"/>
      <c r="K625" s="2"/>
    </row>
    <row r="626" spans="2:11" s="5" customFormat="1" ht="18" customHeight="1" x14ac:dyDescent="0.2">
      <c r="B626" s="56"/>
      <c r="C626" s="41"/>
      <c r="D626" s="356"/>
      <c r="E626" s="6"/>
      <c r="F626" s="345"/>
      <c r="G626" s="2"/>
      <c r="K626" s="2"/>
    </row>
    <row r="627" spans="2:11" s="5" customFormat="1" ht="18" customHeight="1" x14ac:dyDescent="0.2">
      <c r="B627" s="56"/>
      <c r="C627" s="41"/>
      <c r="D627" s="356"/>
      <c r="E627" s="6"/>
      <c r="F627" s="345"/>
      <c r="G627" s="2"/>
      <c r="K627" s="2"/>
    </row>
    <row r="628" spans="2:11" s="5" customFormat="1" ht="18" customHeight="1" x14ac:dyDescent="0.2">
      <c r="B628" s="56"/>
      <c r="C628" s="41"/>
      <c r="D628" s="418"/>
      <c r="E628" s="6"/>
      <c r="F628" s="415"/>
      <c r="G628" s="2"/>
      <c r="K628" s="2"/>
    </row>
    <row r="629" spans="2:11" s="5" customFormat="1" ht="18" customHeight="1" x14ac:dyDescent="0.2">
      <c r="B629" s="56"/>
      <c r="C629" s="41"/>
      <c r="D629" s="356"/>
      <c r="E629" s="6"/>
      <c r="F629" s="345"/>
      <c r="G629" s="2"/>
      <c r="K629" s="2"/>
    </row>
    <row r="630" spans="2:11" s="5" customFormat="1" ht="18" customHeight="1" x14ac:dyDescent="0.2">
      <c r="B630" s="355" t="s">
        <v>0</v>
      </c>
      <c r="C630" s="41"/>
      <c r="D630" s="89"/>
      <c r="E630" s="6"/>
      <c r="F630" s="345"/>
      <c r="G630" s="2"/>
      <c r="K630" s="2"/>
    </row>
    <row r="631" spans="2:11" s="5" customFormat="1" ht="18" customHeight="1" x14ac:dyDescent="0.2">
      <c r="B631" s="123"/>
      <c r="C631" s="67"/>
      <c r="D631" s="194"/>
      <c r="E631" s="125"/>
      <c r="F631" s="123"/>
      <c r="G631" s="2"/>
      <c r="K631" s="2"/>
    </row>
    <row r="632" spans="2:11" s="5" customFormat="1" ht="18" customHeight="1" x14ac:dyDescent="0.2">
      <c r="B632" s="355" t="s">
        <v>256</v>
      </c>
      <c r="C632" s="19"/>
      <c r="D632" s="25">
        <v>590888</v>
      </c>
      <c r="E632" s="356"/>
      <c r="F632" s="989" t="s">
        <v>679</v>
      </c>
      <c r="G632" s="2"/>
      <c r="K632" s="2"/>
    </row>
    <row r="633" spans="2:11" s="5" customFormat="1" ht="18" customHeight="1" x14ac:dyDescent="0.2">
      <c r="B633" s="355" t="s">
        <v>0</v>
      </c>
      <c r="C633" s="19"/>
      <c r="D633" s="190" t="s">
        <v>9</v>
      </c>
      <c r="E633" s="356"/>
      <c r="F633" s="989"/>
      <c r="G633" s="2"/>
      <c r="K633" s="2"/>
    </row>
    <row r="634" spans="2:11" s="5" customFormat="1" ht="18" customHeight="1" x14ac:dyDescent="0.2">
      <c r="B634" s="18"/>
      <c r="C634" s="19"/>
      <c r="D634" s="242">
        <v>178636</v>
      </c>
      <c r="E634" s="30"/>
      <c r="F634" s="989"/>
      <c r="G634" s="2"/>
      <c r="K634" s="2"/>
    </row>
    <row r="635" spans="2:11" s="5" customFormat="1" ht="18" customHeight="1" x14ac:dyDescent="0.2">
      <c r="B635" s="18"/>
      <c r="C635" s="19"/>
      <c r="D635" s="356"/>
      <c r="E635" s="8"/>
      <c r="F635" s="989"/>
      <c r="G635" s="2" t="s">
        <v>0</v>
      </c>
      <c r="K635" s="2"/>
    </row>
    <row r="636" spans="2:11" s="5" customFormat="1" ht="18" customHeight="1" x14ac:dyDescent="0.2">
      <c r="B636" s="18"/>
      <c r="C636" s="19"/>
      <c r="D636" s="189"/>
      <c r="E636" s="8"/>
      <c r="F636" s="989"/>
      <c r="G636" s="2" t="s">
        <v>0</v>
      </c>
    </row>
    <row r="637" spans="2:11" s="5" customFormat="1" ht="18" customHeight="1" x14ac:dyDescent="0.2">
      <c r="B637" s="18"/>
      <c r="C637" s="19"/>
      <c r="D637" s="189"/>
      <c r="E637" s="8"/>
      <c r="F637" s="989"/>
      <c r="G637" s="2" t="s">
        <v>0</v>
      </c>
    </row>
    <row r="638" spans="2:11" s="5" customFormat="1" ht="18" customHeight="1" x14ac:dyDescent="0.2">
      <c r="B638" s="18"/>
      <c r="C638" s="19"/>
      <c r="D638" s="189"/>
      <c r="E638" s="8"/>
      <c r="F638" s="989"/>
      <c r="G638" s="2"/>
    </row>
    <row r="639" spans="2:11" s="5" customFormat="1" ht="18" customHeight="1" x14ac:dyDescent="0.2">
      <c r="B639" s="18"/>
      <c r="C639" s="19"/>
      <c r="D639" s="189"/>
      <c r="E639" s="8"/>
      <c r="F639" s="990"/>
      <c r="G639" s="2"/>
    </row>
    <row r="640" spans="2:11" s="5" customFormat="1" ht="18" customHeight="1" x14ac:dyDescent="0.2">
      <c r="B640" s="110"/>
      <c r="C640" s="19"/>
      <c r="D640" s="20"/>
      <c r="E640" s="8"/>
      <c r="F640" s="18"/>
      <c r="G640" s="2"/>
    </row>
    <row r="641" spans="2:11" s="5" customFormat="1" ht="18" customHeight="1" x14ac:dyDescent="0.2">
      <c r="B641" s="113"/>
      <c r="C641" s="41"/>
      <c r="D641" s="356"/>
      <c r="E641" s="109"/>
      <c r="F641" s="345"/>
      <c r="G641" s="2"/>
      <c r="K641" s="2"/>
    </row>
    <row r="642" spans="2:11" s="5" customFormat="1" ht="18" customHeight="1" x14ac:dyDescent="0.2">
      <c r="B642" s="355"/>
      <c r="C642" s="19"/>
      <c r="D642" s="193"/>
      <c r="E642" s="8"/>
      <c r="F642" s="989"/>
      <c r="G642" s="2" t="s">
        <v>0</v>
      </c>
      <c r="K642" s="8"/>
    </row>
    <row r="643" spans="2:11" s="5" customFormat="1" ht="18" customHeight="1" x14ac:dyDescent="0.2">
      <c r="B643" s="18"/>
      <c r="C643" s="19"/>
      <c r="D643" s="374"/>
      <c r="E643" s="8"/>
      <c r="F643" s="989"/>
      <c r="G643" s="2" t="s">
        <v>0</v>
      </c>
      <c r="K643" s="8"/>
    </row>
    <row r="644" spans="2:11" s="5" customFormat="1" ht="18" customHeight="1" x14ac:dyDescent="0.2">
      <c r="B644" s="59"/>
      <c r="C644" s="19"/>
      <c r="D644" s="242"/>
      <c r="E644" s="8"/>
      <c r="F644" s="989"/>
      <c r="G644" s="2"/>
      <c r="K644" s="8"/>
    </row>
    <row r="645" spans="2:11" s="5" customFormat="1" ht="18" customHeight="1" x14ac:dyDescent="0.2">
      <c r="B645" s="18"/>
      <c r="C645" s="19"/>
      <c r="D645" s="242"/>
      <c r="E645" s="8"/>
      <c r="F645" s="989"/>
      <c r="G645" s="2" t="s">
        <v>0</v>
      </c>
      <c r="K645" s="2"/>
    </row>
    <row r="646" spans="2:11" s="5" customFormat="1" ht="18" customHeight="1" x14ac:dyDescent="0.2">
      <c r="B646" s="18"/>
      <c r="C646" s="19"/>
      <c r="D646" s="242"/>
      <c r="E646" s="8"/>
      <c r="F646" s="989"/>
      <c r="G646" s="2" t="s">
        <v>0</v>
      </c>
    </row>
    <row r="647" spans="2:11" s="5" customFormat="1" ht="18" customHeight="1" x14ac:dyDescent="0.2">
      <c r="B647" s="355" t="s">
        <v>258</v>
      </c>
      <c r="C647" s="41"/>
      <c r="D647" s="25">
        <f>J659</f>
        <v>768157</v>
      </c>
      <c r="E647" s="356"/>
      <c r="F647" s="1001" t="s">
        <v>259</v>
      </c>
      <c r="G647" s="2" t="s">
        <v>0</v>
      </c>
    </row>
    <row r="648" spans="2:11" s="5" customFormat="1" ht="18" customHeight="1" x14ac:dyDescent="0.2">
      <c r="B648" s="363" t="s">
        <v>261</v>
      </c>
      <c r="C648" s="41"/>
      <c r="D648" s="27" t="s">
        <v>9</v>
      </c>
      <c r="E648" s="356"/>
      <c r="F648" s="1001"/>
      <c r="G648" s="2"/>
    </row>
    <row r="649" spans="2:11" s="5" customFormat="1" ht="18" customHeight="1" x14ac:dyDescent="0.2">
      <c r="B649" s="355"/>
      <c r="C649" s="41"/>
      <c r="D649" s="242">
        <f>K659</f>
        <v>944845</v>
      </c>
      <c r="E649" s="30"/>
      <c r="F649" s="357" t="s">
        <v>263</v>
      </c>
      <c r="G649" s="2"/>
    </row>
    <row r="650" spans="2:11" s="5" customFormat="1" ht="18" customHeight="1" x14ac:dyDescent="0.2">
      <c r="B650" s="349"/>
      <c r="C650" s="41"/>
      <c r="D650" s="356"/>
      <c r="E650" s="6"/>
      <c r="F650" s="345" t="s">
        <v>265</v>
      </c>
      <c r="G650" s="2"/>
    </row>
    <row r="651" spans="2:11" s="5" customFormat="1" ht="18" customHeight="1" x14ac:dyDescent="0.2">
      <c r="B651" s="355"/>
      <c r="C651" s="41"/>
      <c r="D651" s="356"/>
      <c r="E651" s="6"/>
      <c r="F651" s="345" t="s">
        <v>267</v>
      </c>
      <c r="G651" s="2"/>
      <c r="H651" s="382" t="s">
        <v>260</v>
      </c>
      <c r="I651" s="383"/>
      <c r="J651" s="384" t="s">
        <v>577</v>
      </c>
      <c r="K651" s="384" t="s">
        <v>533</v>
      </c>
    </row>
    <row r="652" spans="2:11" s="5" customFormat="1" ht="18" customHeight="1" x14ac:dyDescent="0.2">
      <c r="B652" s="349"/>
      <c r="C652" s="41"/>
      <c r="D652" s="356"/>
      <c r="E652" s="6"/>
      <c r="F652" s="55"/>
      <c r="G652" s="2" t="s">
        <v>0</v>
      </c>
      <c r="H652" s="1020" t="s">
        <v>262</v>
      </c>
      <c r="I652" s="1020"/>
      <c r="J652" s="385">
        <v>92211</v>
      </c>
      <c r="K652" s="385">
        <v>171997</v>
      </c>
    </row>
    <row r="653" spans="2:11" s="5" customFormat="1" ht="18" customHeight="1" x14ac:dyDescent="0.2">
      <c r="B653" s="349"/>
      <c r="C653" s="41"/>
      <c r="D653" s="356"/>
      <c r="E653" s="109"/>
      <c r="F653" s="55"/>
      <c r="G653" s="2" t="s">
        <v>0</v>
      </c>
      <c r="H653" s="1020" t="s">
        <v>264</v>
      </c>
      <c r="I653" s="1020"/>
      <c r="J653" s="385">
        <v>84536</v>
      </c>
      <c r="K653" s="385">
        <v>181743</v>
      </c>
    </row>
    <row r="654" spans="2:11" s="5" customFormat="1" ht="18" customHeight="1" x14ac:dyDescent="0.2">
      <c r="B654" s="355"/>
      <c r="C654" s="41"/>
      <c r="D654" s="356"/>
      <c r="E654" s="6"/>
      <c r="F654" s="345"/>
      <c r="G654" s="2" t="s">
        <v>0</v>
      </c>
      <c r="H654" s="1020" t="s">
        <v>266</v>
      </c>
      <c r="I654" s="1020"/>
      <c r="J654" s="385">
        <v>440755</v>
      </c>
      <c r="K654" s="385">
        <v>440755</v>
      </c>
    </row>
    <row r="655" spans="2:11" s="5" customFormat="1" ht="18" customHeight="1" x14ac:dyDescent="0.2">
      <c r="B655" s="355"/>
      <c r="C655" s="41"/>
      <c r="D655" s="356"/>
      <c r="E655" s="6"/>
      <c r="F655" s="55"/>
      <c r="G655" s="2" t="s">
        <v>0</v>
      </c>
      <c r="H655" s="382" t="s">
        <v>268</v>
      </c>
      <c r="I655" s="383"/>
      <c r="J655" s="385"/>
      <c r="K655" s="385"/>
    </row>
    <row r="656" spans="2:11" s="5" customFormat="1" ht="18" customHeight="1" x14ac:dyDescent="0.2">
      <c r="B656" s="56"/>
      <c r="C656" s="41"/>
      <c r="D656" s="89"/>
      <c r="E656" s="6"/>
      <c r="F656" s="197"/>
      <c r="G656" s="2" t="s">
        <v>0</v>
      </c>
      <c r="H656" s="1020" t="s">
        <v>262</v>
      </c>
      <c r="I656" s="1020"/>
      <c r="J656" s="385">
        <v>53845</v>
      </c>
      <c r="K656" s="385">
        <v>53845</v>
      </c>
    </row>
    <row r="657" spans="2:19" s="5" customFormat="1" ht="18" customHeight="1" x14ac:dyDescent="0.2">
      <c r="B657" s="56"/>
      <c r="C657" s="41"/>
      <c r="D657" s="89"/>
      <c r="E657" s="6"/>
      <c r="F657" s="197"/>
      <c r="G657" s="2" t="s">
        <v>0</v>
      </c>
      <c r="H657" s="1020" t="s">
        <v>264</v>
      </c>
      <c r="I657" s="1020"/>
      <c r="J657" s="385">
        <v>0</v>
      </c>
      <c r="K657" s="385">
        <v>0</v>
      </c>
    </row>
    <row r="658" spans="2:19" s="5" customFormat="1" ht="18" customHeight="1" x14ac:dyDescent="0.2">
      <c r="B658" s="355" t="s">
        <v>269</v>
      </c>
      <c r="C658" s="41"/>
      <c r="D658" s="25">
        <v>829645</v>
      </c>
      <c r="E658" s="356"/>
      <c r="F658" s="1001" t="s">
        <v>270</v>
      </c>
      <c r="G658" s="2" t="s">
        <v>0</v>
      </c>
      <c r="H658" s="1020" t="s">
        <v>266</v>
      </c>
      <c r="I658" s="1020"/>
      <c r="J658" s="385">
        <v>96810</v>
      </c>
      <c r="K658" s="385">
        <v>96505</v>
      </c>
    </row>
    <row r="659" spans="2:19" s="5" customFormat="1" ht="18" customHeight="1" x14ac:dyDescent="0.2">
      <c r="B659" s="363" t="s">
        <v>271</v>
      </c>
      <c r="C659" s="41"/>
      <c r="D659" s="27" t="s">
        <v>9</v>
      </c>
      <c r="E659" s="356"/>
      <c r="F659" s="1001"/>
      <c r="G659" s="2" t="s">
        <v>0</v>
      </c>
      <c r="H659" s="386" t="s">
        <v>44</v>
      </c>
      <c r="I659" s="383"/>
      <c r="J659" s="385">
        <f>SUM(J652:J658)</f>
        <v>768157</v>
      </c>
      <c r="K659" s="385">
        <f>SUM(K652:K658)</f>
        <v>944845</v>
      </c>
    </row>
    <row r="660" spans="2:19" s="5" customFormat="1" ht="18" customHeight="1" x14ac:dyDescent="0.2">
      <c r="B660" s="355"/>
      <c r="C660" s="41"/>
      <c r="D660" s="242">
        <v>1284663</v>
      </c>
      <c r="E660" s="30"/>
      <c r="F660" s="414" t="s">
        <v>658</v>
      </c>
      <c r="G660" s="2" t="s">
        <v>0</v>
      </c>
    </row>
    <row r="661" spans="2:19" s="5" customFormat="1" ht="18" customHeight="1" x14ac:dyDescent="0.2">
      <c r="B661" s="355"/>
      <c r="C661" s="41"/>
      <c r="D661" s="242"/>
      <c r="E661" s="242"/>
      <c r="F661" s="345" t="s">
        <v>596</v>
      </c>
      <c r="G661" s="2"/>
      <c r="I661" s="235"/>
      <c r="J661" s="235"/>
    </row>
    <row r="662" spans="2:19" s="5" customFormat="1" ht="18" customHeight="1" x14ac:dyDescent="0.2">
      <c r="B662" s="349"/>
      <c r="C662" s="41"/>
      <c r="D662" s="356"/>
      <c r="E662" s="6"/>
      <c r="F662" s="197"/>
      <c r="G662" s="2"/>
      <c r="H662" s="232"/>
      <c r="I662" s="232"/>
      <c r="J662" s="232"/>
    </row>
    <row r="663" spans="2:19" s="5" customFormat="1" ht="18" customHeight="1" x14ac:dyDescent="0.2">
      <c r="B663" s="355"/>
      <c r="C663" s="41"/>
      <c r="D663" s="356"/>
      <c r="E663" s="6"/>
      <c r="F663" s="55"/>
      <c r="G663" s="2" t="s">
        <v>0</v>
      </c>
      <c r="H663" s="232"/>
      <c r="I663" s="232"/>
      <c r="J663" s="232"/>
    </row>
    <row r="664" spans="2:19" s="5" customFormat="1" ht="18" customHeight="1" x14ac:dyDescent="0.2">
      <c r="B664" s="349"/>
      <c r="C664" s="41"/>
      <c r="D664" s="356"/>
      <c r="E664" s="6"/>
      <c r="F664" s="372"/>
      <c r="G664" s="19" t="s">
        <v>0</v>
      </c>
      <c r="H664" s="14"/>
      <c r="I664" s="232"/>
      <c r="J664" s="232"/>
    </row>
    <row r="665" spans="2:19" s="5" customFormat="1" ht="18" customHeight="1" x14ac:dyDescent="0.2">
      <c r="B665" s="349"/>
      <c r="C665" s="41"/>
      <c r="D665" s="356"/>
      <c r="E665" s="6"/>
      <c r="F665" s="55"/>
    </row>
    <row r="666" spans="2:19" s="5" customFormat="1" ht="18" customHeight="1" x14ac:dyDescent="0.2">
      <c r="B666" s="349"/>
      <c r="C666" s="41"/>
      <c r="D666" s="356"/>
      <c r="E666" s="6"/>
      <c r="F666" s="55"/>
      <c r="H666" s="241"/>
      <c r="I666" s="243"/>
      <c r="J666" s="1016" t="s">
        <v>54</v>
      </c>
      <c r="K666" s="1017"/>
      <c r="L666" s="389" t="s">
        <v>64</v>
      </c>
      <c r="M666" s="388"/>
    </row>
    <row r="667" spans="2:19" s="5" customFormat="1" ht="18" customHeight="1" x14ac:dyDescent="0.2">
      <c r="B667" s="349"/>
      <c r="C667" s="41"/>
      <c r="D667" s="356"/>
      <c r="E667" s="6"/>
      <c r="F667" s="55"/>
      <c r="H667" s="1018" t="s">
        <v>586</v>
      </c>
      <c r="I667" s="1019"/>
      <c r="J667" s="1015" t="s">
        <v>587</v>
      </c>
      <c r="K667" s="1014"/>
      <c r="L667" s="390"/>
      <c r="M667" s="376"/>
    </row>
    <row r="668" spans="2:19" s="5" customFormat="1" ht="18" customHeight="1" x14ac:dyDescent="0.2">
      <c r="B668" s="349"/>
      <c r="C668" s="41"/>
      <c r="D668" s="356"/>
      <c r="E668" s="6"/>
      <c r="F668" s="55"/>
      <c r="H668" s="997" t="s">
        <v>588</v>
      </c>
      <c r="I668" s="1014"/>
      <c r="J668" s="1015" t="s">
        <v>589</v>
      </c>
      <c r="K668" s="1014"/>
      <c r="L668" s="390" t="s">
        <v>590</v>
      </c>
      <c r="M668" s="376"/>
    </row>
    <row r="669" spans="2:19" s="5" customFormat="1" ht="18" customHeight="1" x14ac:dyDescent="0.2">
      <c r="B669" s="56"/>
      <c r="C669" s="41"/>
      <c r="D669" s="89"/>
      <c r="E669" s="6"/>
      <c r="F669" s="197"/>
      <c r="H669" s="997" t="s">
        <v>591</v>
      </c>
      <c r="I669" s="1014"/>
      <c r="J669" s="1015"/>
      <c r="K669" s="1014"/>
      <c r="L669" s="390" t="s">
        <v>592</v>
      </c>
      <c r="M669" s="378"/>
    </row>
    <row r="670" spans="2:19" s="5" customFormat="1" ht="18" customHeight="1" x14ac:dyDescent="0.2">
      <c r="B670" s="355" t="s">
        <v>272</v>
      </c>
      <c r="C670" s="41"/>
      <c r="D670" s="25">
        <v>6005156</v>
      </c>
      <c r="E670" s="356"/>
      <c r="F670" s="975" t="s">
        <v>681</v>
      </c>
      <c r="G670" s="233"/>
      <c r="H670" s="997" t="s">
        <v>593</v>
      </c>
      <c r="I670" s="1014"/>
      <c r="J670" s="1015"/>
      <c r="K670" s="1014"/>
      <c r="L670" s="390"/>
      <c r="M670" s="378"/>
    </row>
    <row r="671" spans="2:19" s="5" customFormat="1" ht="18" customHeight="1" x14ac:dyDescent="0.2">
      <c r="B671" s="355" t="s">
        <v>81</v>
      </c>
      <c r="C671" s="41"/>
      <c r="D671" s="27" t="s">
        <v>9</v>
      </c>
      <c r="E671" s="356"/>
      <c r="F671" s="975"/>
      <c r="G671" s="233"/>
      <c r="H671" s="997" t="s">
        <v>594</v>
      </c>
      <c r="I671" s="1014"/>
      <c r="J671" s="1022"/>
      <c r="K671" s="1023"/>
      <c r="L671" s="390" t="s">
        <v>595</v>
      </c>
      <c r="M671" s="387"/>
    </row>
    <row r="672" spans="2:19" s="5" customFormat="1" ht="18" customHeight="1" x14ac:dyDescent="0.2">
      <c r="B672" s="355"/>
      <c r="C672" s="41"/>
      <c r="D672" s="242">
        <v>3079875</v>
      </c>
      <c r="E672" s="30"/>
      <c r="F672" s="975"/>
      <c r="G672" s="347"/>
      <c r="H672" s="387"/>
      <c r="I672" s="387"/>
      <c r="J672" s="387"/>
      <c r="K672" s="387"/>
      <c r="L672" s="377"/>
      <c r="M672" s="387"/>
      <c r="N672" s="387"/>
      <c r="O672" s="1021"/>
      <c r="P672" s="1021"/>
      <c r="Q672" s="244"/>
      <c r="R672" s="244"/>
      <c r="S672" s="244"/>
    </row>
    <row r="673" spans="2:16" s="5" customFormat="1" ht="18" customHeight="1" x14ac:dyDescent="0.2">
      <c r="B673" s="355"/>
      <c r="C673" s="41"/>
      <c r="D673" s="242"/>
      <c r="E673" s="242"/>
      <c r="F673" s="975"/>
      <c r="G673" s="997"/>
      <c r="H673" s="994"/>
      <c r="I673" s="352"/>
      <c r="J673" s="352"/>
      <c r="K673" s="14"/>
    </row>
    <row r="674" spans="2:16" s="5" customFormat="1" ht="18" customHeight="1" x14ac:dyDescent="0.2">
      <c r="B674" s="355"/>
      <c r="C674" s="41"/>
      <c r="D674" s="242"/>
      <c r="E674" s="242"/>
      <c r="F674" s="975"/>
      <c r="G674" s="347"/>
      <c r="H674" s="352"/>
      <c r="I674" s="352"/>
      <c r="J674" s="352"/>
      <c r="K674" s="14"/>
    </row>
    <row r="675" spans="2:16" s="5" customFormat="1" ht="18" customHeight="1" x14ac:dyDescent="0.2">
      <c r="B675" s="355"/>
      <c r="C675" s="41"/>
      <c r="D675" s="242"/>
      <c r="E675" s="242"/>
      <c r="F675" s="197"/>
      <c r="G675" s="347"/>
      <c r="H675" s="352"/>
      <c r="I675" s="352"/>
      <c r="J675" s="352"/>
      <c r="K675" s="14"/>
    </row>
    <row r="676" spans="2:16" s="5" customFormat="1" ht="18" customHeight="1" x14ac:dyDescent="0.2">
      <c r="B676" s="355"/>
      <c r="C676" s="41"/>
      <c r="D676" s="242"/>
      <c r="E676" s="242"/>
      <c r="F676" s="197"/>
      <c r="G676" s="347"/>
      <c r="H676" s="352"/>
      <c r="I676" s="352"/>
      <c r="J676" s="352"/>
      <c r="K676" s="14"/>
    </row>
    <row r="677" spans="2:16" s="5" customFormat="1" ht="18" customHeight="1" x14ac:dyDescent="0.2">
      <c r="B677" s="355"/>
      <c r="C677" s="41"/>
      <c r="D677" s="242"/>
      <c r="E677" s="242"/>
      <c r="F677" s="197"/>
      <c r="G677" s="347"/>
      <c r="H677" s="352"/>
      <c r="I677" s="352"/>
      <c r="J677" s="352"/>
      <c r="K677" s="14"/>
    </row>
    <row r="678" spans="2:16" s="5" customFormat="1" ht="18" customHeight="1" x14ac:dyDescent="0.2">
      <c r="B678" s="355"/>
      <c r="C678" s="41"/>
      <c r="D678" s="242"/>
      <c r="E678" s="242"/>
      <c r="F678" s="197"/>
      <c r="G678" s="347"/>
      <c r="H678" s="352"/>
      <c r="I678" s="352"/>
      <c r="J678" s="352"/>
      <c r="K678" s="14"/>
    </row>
    <row r="679" spans="2:16" s="5" customFormat="1" ht="18" customHeight="1" x14ac:dyDescent="0.2">
      <c r="B679" s="56"/>
      <c r="C679" s="41"/>
      <c r="D679" s="89"/>
      <c r="E679" s="6"/>
      <c r="F679" s="197"/>
      <c r="G679" s="347"/>
      <c r="H679" s="416"/>
      <c r="I679" s="416"/>
      <c r="J679" s="1027" t="s">
        <v>54</v>
      </c>
      <c r="K679" s="1027"/>
      <c r="L679" s="1027" t="s">
        <v>64</v>
      </c>
      <c r="M679" s="1027"/>
    </row>
    <row r="680" spans="2:16" s="5" customFormat="1" ht="22.5" customHeight="1" x14ac:dyDescent="0.2">
      <c r="B680" s="56"/>
      <c r="C680" s="41"/>
      <c r="D680" s="89"/>
      <c r="E680" s="6"/>
      <c r="F680" s="197"/>
      <c r="G680" s="347"/>
      <c r="H680" s="1024" t="s">
        <v>273</v>
      </c>
      <c r="I680" s="1024"/>
      <c r="J680" s="1028" t="s">
        <v>597</v>
      </c>
      <c r="K680" s="1028"/>
      <c r="L680" s="1028" t="s">
        <v>598</v>
      </c>
      <c r="M680" s="1028"/>
    </row>
    <row r="681" spans="2:16" s="5" customFormat="1" ht="26.25" customHeight="1" x14ac:dyDescent="0.2">
      <c r="B681" s="355" t="s">
        <v>276</v>
      </c>
      <c r="C681" s="41"/>
      <c r="D681" s="25">
        <v>1620582</v>
      </c>
      <c r="E681" s="356"/>
      <c r="F681" s="1001" t="s">
        <v>604</v>
      </c>
      <c r="G681" s="347"/>
      <c r="H681" s="1024" t="s">
        <v>603</v>
      </c>
      <c r="I681" s="1025"/>
      <c r="J681" s="1026" t="s">
        <v>599</v>
      </c>
      <c r="K681" s="1026"/>
      <c r="L681" s="1026" t="s">
        <v>601</v>
      </c>
      <c r="M681" s="1026"/>
    </row>
    <row r="682" spans="2:16" s="5" customFormat="1" ht="18" customHeight="1" x14ac:dyDescent="0.2">
      <c r="B682" s="363" t="s">
        <v>277</v>
      </c>
      <c r="C682" s="41"/>
      <c r="D682" s="27" t="s">
        <v>9</v>
      </c>
      <c r="E682" s="356"/>
      <c r="F682" s="1001"/>
      <c r="G682" s="347"/>
      <c r="H682" s="1025" t="s">
        <v>274</v>
      </c>
      <c r="I682" s="1025"/>
      <c r="J682" s="1029" t="s">
        <v>600</v>
      </c>
      <c r="K682" s="1029"/>
      <c r="L682" s="1029" t="s">
        <v>659</v>
      </c>
      <c r="M682" s="1029"/>
    </row>
    <row r="683" spans="2:16" s="5" customFormat="1" ht="18" customHeight="1" x14ac:dyDescent="0.2">
      <c r="B683" s="355"/>
      <c r="C683" s="41"/>
      <c r="D683" s="242">
        <v>1648716</v>
      </c>
      <c r="E683" s="242"/>
      <c r="F683" s="1001"/>
      <c r="G683" s="347"/>
      <c r="H683" s="1025" t="s">
        <v>275</v>
      </c>
      <c r="I683" s="1025"/>
      <c r="J683" s="1029"/>
      <c r="K683" s="1029"/>
      <c r="L683" s="1029" t="s">
        <v>602</v>
      </c>
      <c r="M683" s="1029"/>
    </row>
    <row r="684" spans="2:16" s="5" customFormat="1" ht="18" customHeight="1" x14ac:dyDescent="0.2">
      <c r="B684" s="355"/>
      <c r="C684" s="41"/>
      <c r="D684" s="242"/>
      <c r="E684" s="242"/>
      <c r="F684" s="1001"/>
      <c r="G684" s="347"/>
      <c r="H684" s="351"/>
      <c r="I684" s="351"/>
      <c r="J684" s="351"/>
      <c r="K684" s="351"/>
      <c r="L684" s="351"/>
      <c r="M684" s="351"/>
      <c r="N684" s="351"/>
      <c r="O684" s="351"/>
      <c r="P684" s="351"/>
    </row>
    <row r="685" spans="2:16" s="5" customFormat="1" ht="18" customHeight="1" x14ac:dyDescent="0.2">
      <c r="B685" s="355"/>
      <c r="C685" s="41"/>
      <c r="D685" s="242"/>
      <c r="E685" s="242"/>
      <c r="F685" s="1001"/>
      <c r="G685" s="2"/>
      <c r="H685" s="9"/>
      <c r="I685" s="235"/>
      <c r="J685" s="235"/>
    </row>
    <row r="686" spans="2:16" s="5" customFormat="1" ht="18" customHeight="1" x14ac:dyDescent="0.2">
      <c r="B686" s="349"/>
      <c r="C686" s="41"/>
      <c r="D686" s="356"/>
      <c r="E686" s="6"/>
      <c r="F686" s="1001"/>
      <c r="G686" s="2" t="s">
        <v>0</v>
      </c>
    </row>
    <row r="687" spans="2:16" s="5" customFormat="1" ht="18" customHeight="1" x14ac:dyDescent="0.2">
      <c r="B687" s="349"/>
      <c r="C687" s="41"/>
      <c r="D687" s="356"/>
      <c r="E687" s="6"/>
      <c r="F687" s="1001"/>
      <c r="G687" s="2" t="s">
        <v>0</v>
      </c>
    </row>
    <row r="688" spans="2:16" s="5" customFormat="1" ht="18" customHeight="1" x14ac:dyDescent="0.2">
      <c r="B688" s="349"/>
      <c r="C688" s="41"/>
      <c r="D688" s="356"/>
      <c r="E688" s="6"/>
      <c r="F688" s="345"/>
      <c r="G688" s="2"/>
    </row>
    <row r="689" spans="1:11" s="5" customFormat="1" ht="18" customHeight="1" x14ac:dyDescent="0.2">
      <c r="B689" s="355"/>
      <c r="C689" s="41"/>
      <c r="D689" s="356"/>
      <c r="E689" s="6"/>
      <c r="F689" s="346"/>
      <c r="G689" s="2"/>
    </row>
    <row r="690" spans="1:11" s="5" customFormat="1" ht="18" customHeight="1" x14ac:dyDescent="0.2">
      <c r="B690" s="355"/>
      <c r="C690" s="41"/>
      <c r="D690" s="356"/>
      <c r="E690" s="6"/>
      <c r="F690" s="346"/>
      <c r="G690" s="2" t="s">
        <v>0</v>
      </c>
    </row>
    <row r="691" spans="1:11" s="5" customFormat="1" ht="18" customHeight="1" x14ac:dyDescent="0.2">
      <c r="B691" s="417"/>
      <c r="C691" s="41"/>
      <c r="D691" s="418"/>
      <c r="E691" s="6"/>
      <c r="F691" s="413"/>
      <c r="G691" s="2"/>
    </row>
    <row r="692" spans="1:11" s="5" customFormat="1" ht="18" customHeight="1" x14ac:dyDescent="0.2">
      <c r="B692" s="417"/>
      <c r="C692" s="41"/>
      <c r="D692" s="418"/>
      <c r="E692" s="6"/>
      <c r="F692" s="413"/>
      <c r="G692" s="2"/>
    </row>
    <row r="693" spans="1:11" s="5" customFormat="1" ht="18" customHeight="1" x14ac:dyDescent="0.2">
      <c r="B693" s="417"/>
      <c r="C693" s="41"/>
      <c r="D693" s="418"/>
      <c r="E693" s="6"/>
      <c r="F693" s="413"/>
      <c r="G693" s="2"/>
    </row>
    <row r="694" spans="1:11" s="5" customFormat="1" ht="18" customHeight="1" x14ac:dyDescent="0.2">
      <c r="B694" s="66"/>
      <c r="C694" s="48"/>
      <c r="D694" s="68"/>
      <c r="E694" s="50"/>
      <c r="F694" s="371"/>
      <c r="G694" s="2"/>
    </row>
    <row r="695" spans="1:11" s="5" customFormat="1" ht="18" customHeight="1" x14ac:dyDescent="0.2">
      <c r="A695" s="2"/>
      <c r="B695" s="349" t="s">
        <v>278</v>
      </c>
      <c r="C695" s="41"/>
      <c r="D695" s="25">
        <v>1103541</v>
      </c>
      <c r="E695" s="356"/>
      <c r="F695" s="975" t="s">
        <v>605</v>
      </c>
      <c r="G695" s="2"/>
    </row>
    <row r="696" spans="1:11" s="5" customFormat="1" ht="18" customHeight="1" x14ac:dyDescent="0.2">
      <c r="A696" s="2"/>
      <c r="B696" s="355" t="s">
        <v>279</v>
      </c>
      <c r="C696" s="41"/>
      <c r="D696" s="27" t="s">
        <v>9</v>
      </c>
      <c r="E696" s="356"/>
      <c r="F696" s="975"/>
      <c r="G696" s="2" t="s">
        <v>0</v>
      </c>
      <c r="I696" s="303"/>
    </row>
    <row r="697" spans="1:11" s="5" customFormat="1" ht="18" customHeight="1" x14ac:dyDescent="0.2">
      <c r="A697" s="2"/>
      <c r="B697" s="355"/>
      <c r="C697" s="41"/>
      <c r="D697" s="242">
        <v>851016</v>
      </c>
      <c r="E697" s="30"/>
      <c r="F697" s="975"/>
      <c r="G697" s="2"/>
      <c r="I697" s="303"/>
    </row>
    <row r="698" spans="1:11" s="5" customFormat="1" ht="18" customHeight="1" x14ac:dyDescent="0.2">
      <c r="A698" s="2"/>
      <c r="B698" s="355"/>
      <c r="C698" s="41"/>
      <c r="D698" s="193"/>
      <c r="E698" s="6"/>
      <c r="F698" s="975"/>
      <c r="G698" s="2"/>
    </row>
    <row r="699" spans="1:11" s="2" customFormat="1" ht="18" customHeight="1" x14ac:dyDescent="0.2">
      <c r="B699" s="59"/>
      <c r="C699" s="41"/>
      <c r="D699" s="6"/>
      <c r="E699" s="6"/>
      <c r="F699" s="975"/>
      <c r="G699" s="2" t="s">
        <v>0</v>
      </c>
    </row>
    <row r="700" spans="1:11" s="2" customFormat="1" ht="18" customHeight="1" x14ac:dyDescent="0.2">
      <c r="A700" s="5"/>
      <c r="B700" s="372"/>
      <c r="C700" s="41"/>
      <c r="D700" s="356"/>
      <c r="E700" s="6"/>
      <c r="F700" s="975"/>
      <c r="G700" s="2" t="s">
        <v>0</v>
      </c>
    </row>
    <row r="701" spans="1:11" s="2" customFormat="1" ht="18" customHeight="1" x14ac:dyDescent="0.2">
      <c r="B701" s="363" t="s">
        <v>281</v>
      </c>
      <c r="C701" s="41"/>
      <c r="D701" s="25">
        <v>4848817</v>
      </c>
      <c r="E701" s="356"/>
      <c r="F701" s="345" t="s">
        <v>282</v>
      </c>
      <c r="K701" s="5"/>
    </row>
    <row r="702" spans="1:11" s="2" customFormat="1" ht="18" customHeight="1" x14ac:dyDescent="0.2">
      <c r="B702" s="355"/>
      <c r="C702" s="41"/>
      <c r="D702" s="27" t="s">
        <v>9</v>
      </c>
      <c r="E702" s="356"/>
      <c r="F702" s="345" t="s">
        <v>606</v>
      </c>
      <c r="K702" s="5"/>
    </row>
    <row r="703" spans="1:11" s="2" customFormat="1" ht="18" customHeight="1" x14ac:dyDescent="0.2">
      <c r="B703" s="349"/>
      <c r="C703" s="41"/>
      <c r="D703" s="242">
        <v>4861667</v>
      </c>
      <c r="E703" s="30"/>
      <c r="F703" s="357" t="s">
        <v>283</v>
      </c>
      <c r="K703" s="5"/>
    </row>
    <row r="704" spans="1:11" s="5" customFormat="1" ht="18" customHeight="1" x14ac:dyDescent="0.2">
      <c r="A704" s="2"/>
      <c r="B704" s="349"/>
      <c r="C704" s="41"/>
      <c r="D704" s="356"/>
      <c r="E704" s="6"/>
      <c r="F704" s="372"/>
      <c r="G704" s="2"/>
      <c r="I704" s="95"/>
    </row>
    <row r="705" spans="1:13" s="2" customFormat="1" ht="18" customHeight="1" x14ac:dyDescent="0.2">
      <c r="B705" s="355"/>
      <c r="C705" s="41"/>
      <c r="D705" s="356"/>
      <c r="E705" s="6"/>
      <c r="F705" s="197"/>
      <c r="H705" s="2" t="s">
        <v>92</v>
      </c>
      <c r="K705" s="5"/>
    </row>
    <row r="706" spans="1:13" s="2" customFormat="1" ht="18" customHeight="1" x14ac:dyDescent="0.2">
      <c r="A706" s="5"/>
      <c r="B706" s="355"/>
      <c r="C706" s="41"/>
      <c r="D706" s="356"/>
      <c r="E706" s="6"/>
      <c r="F706" s="197"/>
      <c r="H706" s="9"/>
      <c r="I706" s="235" t="s">
        <v>577</v>
      </c>
      <c r="J706" s="235" t="s">
        <v>533</v>
      </c>
      <c r="K706" s="5"/>
    </row>
    <row r="707" spans="1:13" s="2" customFormat="1" ht="18" customHeight="1" x14ac:dyDescent="0.2">
      <c r="A707" s="5"/>
      <c r="B707" s="363" t="s">
        <v>285</v>
      </c>
      <c r="C707" s="41"/>
      <c r="D707" s="25">
        <v>142913</v>
      </c>
      <c r="E707" s="356"/>
      <c r="F707" s="975" t="s">
        <v>286</v>
      </c>
      <c r="H707" s="9" t="s">
        <v>54</v>
      </c>
      <c r="I707" s="325">
        <v>3715955</v>
      </c>
      <c r="J707" s="232">
        <v>3730721</v>
      </c>
      <c r="K707" s="5"/>
    </row>
    <row r="708" spans="1:13" s="2" customFormat="1" ht="18" customHeight="1" x14ac:dyDescent="0.2">
      <c r="A708" s="5"/>
      <c r="B708" s="355"/>
      <c r="C708" s="41"/>
      <c r="D708" s="27" t="s">
        <v>9</v>
      </c>
      <c r="E708" s="356"/>
      <c r="F708" s="975"/>
      <c r="H708" s="224" t="s">
        <v>284</v>
      </c>
      <c r="I708" s="232">
        <v>28151</v>
      </c>
      <c r="J708" s="304">
        <v>28263</v>
      </c>
      <c r="K708" s="5"/>
    </row>
    <row r="709" spans="1:13" s="2" customFormat="1" ht="18" customHeight="1" x14ac:dyDescent="0.2">
      <c r="A709" s="5"/>
      <c r="B709" s="349"/>
      <c r="C709" s="41"/>
      <c r="D709" s="242">
        <v>426083</v>
      </c>
      <c r="E709" s="30"/>
      <c r="F709" s="975"/>
      <c r="H709" s="9" t="s">
        <v>64</v>
      </c>
      <c r="I709" s="325">
        <v>1132862</v>
      </c>
      <c r="J709" s="232">
        <v>1130946</v>
      </c>
      <c r="K709" s="5"/>
    </row>
    <row r="710" spans="1:13" s="2" customFormat="1" ht="18" customHeight="1" x14ac:dyDescent="0.2">
      <c r="A710" s="5"/>
      <c r="B710" s="412"/>
      <c r="C710" s="41"/>
      <c r="D710" s="242"/>
      <c r="E710" s="242"/>
      <c r="F710" s="413"/>
      <c r="H710" s="224" t="s">
        <v>284</v>
      </c>
      <c r="I710" s="232">
        <v>24627</v>
      </c>
      <c r="J710" s="304">
        <v>24586</v>
      </c>
      <c r="K710" s="5"/>
    </row>
    <row r="711" spans="1:13" s="5" customFormat="1" ht="18" customHeight="1" x14ac:dyDescent="0.2">
      <c r="B711" s="349"/>
      <c r="C711" s="41"/>
      <c r="D711" s="242"/>
      <c r="E711" s="242"/>
      <c r="F711" s="346"/>
      <c r="G711" s="2"/>
      <c r="M711" s="2"/>
    </row>
    <row r="712" spans="1:13" s="5" customFormat="1" ht="18" customHeight="1" x14ac:dyDescent="0.2">
      <c r="B712" s="999" t="s">
        <v>648</v>
      </c>
      <c r="C712" s="41"/>
      <c r="D712" s="25">
        <v>414219</v>
      </c>
      <c r="E712" s="356"/>
      <c r="F712" s="975" t="s">
        <v>641</v>
      </c>
      <c r="G712" s="2" t="s">
        <v>0</v>
      </c>
    </row>
    <row r="713" spans="1:13" s="5" customFormat="1" ht="18" customHeight="1" x14ac:dyDescent="0.2">
      <c r="B713" s="999"/>
      <c r="C713" s="41"/>
      <c r="D713" s="27" t="s">
        <v>9</v>
      </c>
      <c r="E713" s="356"/>
      <c r="F713" s="975"/>
      <c r="G713" s="2"/>
    </row>
    <row r="714" spans="1:13" s="5" customFormat="1" ht="18" customHeight="1" x14ac:dyDescent="0.2">
      <c r="B714" s="999"/>
      <c r="C714" s="41"/>
      <c r="D714" s="242">
        <v>453079</v>
      </c>
      <c r="E714" s="30"/>
      <c r="F714" s="975"/>
      <c r="G714" s="2"/>
    </row>
    <row r="715" spans="1:13" s="5" customFormat="1" ht="18" customHeight="1" x14ac:dyDescent="0.2">
      <c r="B715" s="349"/>
      <c r="C715" s="41"/>
      <c r="D715" s="242"/>
      <c r="E715" s="242"/>
      <c r="F715" s="975"/>
      <c r="G715" s="2"/>
      <c r="H715" s="9"/>
      <c r="I715" s="344" t="s">
        <v>560</v>
      </c>
      <c r="J715" s="344" t="s">
        <v>561</v>
      </c>
    </row>
    <row r="716" spans="1:13" s="5" customFormat="1" ht="18" customHeight="1" x14ac:dyDescent="0.2">
      <c r="B716" s="349"/>
      <c r="C716" s="41"/>
      <c r="D716" s="242"/>
      <c r="E716" s="242"/>
      <c r="F716" s="975"/>
      <c r="G716" s="2" t="s">
        <v>0</v>
      </c>
      <c r="H716" s="14" t="s">
        <v>558</v>
      </c>
      <c r="I716" s="330">
        <v>68335</v>
      </c>
      <c r="J716" s="330">
        <v>196031</v>
      </c>
    </row>
    <row r="717" spans="1:13" s="5" customFormat="1" ht="18" customHeight="1" x14ac:dyDescent="0.2">
      <c r="B717" s="349"/>
      <c r="C717" s="41"/>
      <c r="D717" s="242"/>
      <c r="E717" s="242"/>
      <c r="F717" s="975"/>
      <c r="G717" s="2"/>
      <c r="H717" s="14" t="s">
        <v>559</v>
      </c>
      <c r="I717" s="330">
        <v>149853</v>
      </c>
      <c r="J717" s="330"/>
    </row>
    <row r="718" spans="1:13" s="5" customFormat="1" ht="18" customHeight="1" x14ac:dyDescent="0.2">
      <c r="B718" s="349"/>
      <c r="C718" s="41"/>
      <c r="D718" s="242"/>
      <c r="E718" s="242"/>
      <c r="F718" s="975"/>
      <c r="G718" s="2"/>
    </row>
    <row r="719" spans="1:13" s="5" customFormat="1" ht="18" customHeight="1" x14ac:dyDescent="0.2">
      <c r="B719" s="349"/>
      <c r="C719" s="41"/>
      <c r="D719" s="242"/>
      <c r="E719" s="242"/>
      <c r="F719" s="975"/>
      <c r="G719" s="2"/>
      <c r="H719" s="9"/>
      <c r="I719" s="332"/>
    </row>
    <row r="720" spans="1:13" s="5" customFormat="1" ht="18" customHeight="1" x14ac:dyDescent="0.2">
      <c r="B720" s="349"/>
      <c r="C720" s="41"/>
      <c r="D720" s="242"/>
      <c r="E720" s="242"/>
      <c r="F720" s="975"/>
      <c r="G720" s="2"/>
    </row>
    <row r="721" spans="2:9" s="5" customFormat="1" ht="18" customHeight="1" x14ac:dyDescent="0.2">
      <c r="B721" s="349"/>
      <c r="C721" s="41"/>
      <c r="D721" s="242"/>
      <c r="E721" s="242"/>
      <c r="F721" s="975"/>
      <c r="G721" s="2"/>
      <c r="H721" s="14" t="s">
        <v>559</v>
      </c>
      <c r="I721" s="332">
        <v>75986</v>
      </c>
    </row>
    <row r="722" spans="2:9" s="5" customFormat="1" ht="18" customHeight="1" x14ac:dyDescent="0.2">
      <c r="B722" s="349"/>
      <c r="C722" s="41"/>
      <c r="D722" s="242"/>
      <c r="E722" s="242"/>
      <c r="F722" s="975"/>
      <c r="G722" s="2"/>
      <c r="H722" s="5" t="s">
        <v>562</v>
      </c>
    </row>
    <row r="723" spans="2:9" s="5" customFormat="1" ht="18" customHeight="1" x14ac:dyDescent="0.2">
      <c r="B723" s="349"/>
      <c r="C723" s="41"/>
      <c r="D723" s="242"/>
      <c r="E723" s="242"/>
      <c r="F723" s="342" t="s">
        <v>549</v>
      </c>
      <c r="G723" s="2"/>
    </row>
    <row r="724" spans="2:9" s="5" customFormat="1" ht="18" customHeight="1" x14ac:dyDescent="0.2">
      <c r="B724" s="349"/>
      <c r="C724" s="41"/>
      <c r="D724" s="242"/>
      <c r="E724" s="242"/>
      <c r="F724" s="975" t="s">
        <v>625</v>
      </c>
      <c r="G724" s="2"/>
    </row>
    <row r="725" spans="2:9" s="5" customFormat="1" ht="18" customHeight="1" x14ac:dyDescent="0.2">
      <c r="B725" s="349"/>
      <c r="C725" s="41"/>
      <c r="D725" s="242"/>
      <c r="E725" s="242"/>
      <c r="F725" s="975"/>
      <c r="G725" s="2"/>
    </row>
    <row r="726" spans="2:9" s="5" customFormat="1" ht="18" customHeight="1" x14ac:dyDescent="0.2">
      <c r="B726" s="349"/>
      <c r="C726" s="41"/>
      <c r="D726" s="242"/>
      <c r="E726" s="242"/>
      <c r="F726" s="975"/>
      <c r="G726" s="2"/>
    </row>
    <row r="727" spans="2:9" s="5" customFormat="1" ht="18" customHeight="1" x14ac:dyDescent="0.2">
      <c r="B727" s="349"/>
      <c r="C727" s="41"/>
      <c r="D727" s="242"/>
      <c r="E727" s="242"/>
      <c r="F727" s="975"/>
      <c r="G727" s="2"/>
    </row>
    <row r="728" spans="2:9" s="5" customFormat="1" ht="18" customHeight="1" x14ac:dyDescent="0.2">
      <c r="B728" s="349"/>
      <c r="C728" s="41"/>
      <c r="D728" s="242"/>
      <c r="E728" s="242"/>
      <c r="F728" s="975"/>
      <c r="G728" s="2"/>
    </row>
    <row r="729" spans="2:9" s="5" customFormat="1" ht="18" customHeight="1" x14ac:dyDescent="0.2">
      <c r="B729" s="349"/>
      <c r="C729" s="41"/>
      <c r="D729" s="242"/>
      <c r="E729" s="242"/>
      <c r="F729" s="975"/>
      <c r="G729" s="2"/>
    </row>
    <row r="730" spans="2:9" s="5" customFormat="1" ht="18" customHeight="1" x14ac:dyDescent="0.2">
      <c r="B730" s="349"/>
      <c r="C730" s="41"/>
      <c r="D730" s="242"/>
      <c r="E730" s="242"/>
      <c r="F730" s="975"/>
      <c r="G730" s="2"/>
    </row>
    <row r="731" spans="2:9" s="5" customFormat="1" ht="18" customHeight="1" x14ac:dyDescent="0.2">
      <c r="B731" s="349"/>
      <c r="C731" s="41"/>
      <c r="D731" s="242"/>
      <c r="E731" s="242"/>
      <c r="F731" s="399" t="s">
        <v>670</v>
      </c>
      <c r="G731" s="2"/>
    </row>
    <row r="732" spans="2:9" s="5" customFormat="1" ht="18" customHeight="1" x14ac:dyDescent="0.2">
      <c r="B732" s="349"/>
      <c r="C732" s="41"/>
      <c r="D732" s="242"/>
      <c r="E732" s="242"/>
      <c r="F732" s="346"/>
      <c r="G732" s="2"/>
    </row>
    <row r="733" spans="2:9" s="5" customFormat="1" ht="18" customHeight="1" x14ac:dyDescent="0.2">
      <c r="B733" s="349"/>
      <c r="C733" s="41"/>
      <c r="D733" s="242"/>
      <c r="E733" s="242"/>
      <c r="F733" s="346"/>
      <c r="G733" s="2"/>
    </row>
    <row r="734" spans="2:9" s="5" customFormat="1" ht="18" customHeight="1" x14ac:dyDescent="0.2">
      <c r="B734" s="349"/>
      <c r="C734" s="41"/>
      <c r="D734" s="242"/>
      <c r="E734" s="242"/>
      <c r="F734" s="346"/>
      <c r="G734" s="2"/>
    </row>
    <row r="735" spans="2:9" s="5" customFormat="1" ht="18" customHeight="1" x14ac:dyDescent="0.2">
      <c r="B735" s="349"/>
      <c r="C735" s="41"/>
      <c r="D735" s="242"/>
      <c r="E735" s="242"/>
      <c r="F735" s="346"/>
      <c r="G735" s="2"/>
    </row>
    <row r="736" spans="2:9" s="5" customFormat="1" ht="18" customHeight="1" x14ac:dyDescent="0.2">
      <c r="B736" s="349"/>
      <c r="C736" s="41"/>
      <c r="D736" s="242"/>
      <c r="E736" s="242"/>
      <c r="F736" s="346"/>
      <c r="G736" s="2"/>
    </row>
    <row r="737" spans="2:7" s="5" customFormat="1" ht="18" customHeight="1" x14ac:dyDescent="0.2">
      <c r="B737" s="349"/>
      <c r="C737" s="41"/>
      <c r="D737" s="242"/>
      <c r="E737" s="242"/>
      <c r="F737" s="346"/>
      <c r="G737" s="2"/>
    </row>
    <row r="738" spans="2:7" s="5" customFormat="1" ht="18" customHeight="1" x14ac:dyDescent="0.2">
      <c r="B738" s="349"/>
      <c r="C738" s="41"/>
      <c r="D738" s="242"/>
      <c r="E738" s="242"/>
      <c r="F738" s="346"/>
      <c r="G738" s="2"/>
    </row>
    <row r="739" spans="2:7" s="5" customFormat="1" ht="18" customHeight="1" x14ac:dyDescent="0.2">
      <c r="B739" s="349"/>
      <c r="C739" s="41"/>
      <c r="D739" s="242"/>
      <c r="E739" s="242"/>
      <c r="F739" s="346"/>
      <c r="G739" s="2"/>
    </row>
    <row r="740" spans="2:7" s="5" customFormat="1" ht="18" customHeight="1" x14ac:dyDescent="0.2">
      <c r="B740" s="349"/>
      <c r="C740" s="41"/>
      <c r="D740" s="242"/>
      <c r="E740" s="242"/>
      <c r="F740" s="346"/>
      <c r="G740" s="2"/>
    </row>
    <row r="741" spans="2:7" s="5" customFormat="1" ht="18" customHeight="1" x14ac:dyDescent="0.2">
      <c r="B741" s="349"/>
      <c r="C741" s="41"/>
      <c r="D741" s="242"/>
      <c r="E741" s="242"/>
      <c r="F741" s="346"/>
      <c r="G741" s="2"/>
    </row>
    <row r="742" spans="2:7" s="5" customFormat="1" ht="18" customHeight="1" x14ac:dyDescent="0.2">
      <c r="B742" s="349"/>
      <c r="C742" s="41"/>
      <c r="D742" s="242"/>
      <c r="E742" s="242"/>
      <c r="F742" s="346"/>
      <c r="G742" s="2"/>
    </row>
    <row r="743" spans="2:7" s="5" customFormat="1" ht="18" customHeight="1" x14ac:dyDescent="0.2">
      <c r="B743" s="349"/>
      <c r="C743" s="41"/>
      <c r="D743" s="242"/>
      <c r="E743" s="242"/>
      <c r="F743" s="346"/>
      <c r="G743" s="2"/>
    </row>
    <row r="744" spans="2:7" s="5" customFormat="1" ht="18" customHeight="1" x14ac:dyDescent="0.2">
      <c r="B744" s="349"/>
      <c r="C744" s="41"/>
      <c r="D744" s="242"/>
      <c r="E744" s="242"/>
      <c r="F744" s="346"/>
      <c r="G744" s="2"/>
    </row>
    <row r="745" spans="2:7" s="5" customFormat="1" ht="18" customHeight="1" x14ac:dyDescent="0.2">
      <c r="B745" s="349"/>
      <c r="C745" s="41"/>
      <c r="D745" s="242"/>
      <c r="E745" s="242"/>
      <c r="F745" s="346"/>
      <c r="G745" s="2"/>
    </row>
    <row r="746" spans="2:7" s="5" customFormat="1" ht="18" customHeight="1" x14ac:dyDescent="0.2">
      <c r="B746" s="349"/>
      <c r="C746" s="41"/>
      <c r="D746" s="242"/>
      <c r="E746" s="242"/>
      <c r="F746" s="346"/>
      <c r="G746" s="2"/>
    </row>
    <row r="747" spans="2:7" s="5" customFormat="1" ht="18" customHeight="1" x14ac:dyDescent="0.2">
      <c r="B747" s="349"/>
      <c r="C747" s="41"/>
      <c r="D747" s="242"/>
      <c r="E747" s="242"/>
      <c r="F747" s="346"/>
      <c r="G747" s="2"/>
    </row>
    <row r="748" spans="2:7" s="5" customFormat="1" ht="18" customHeight="1" x14ac:dyDescent="0.2">
      <c r="B748" s="349"/>
      <c r="C748" s="41"/>
      <c r="D748" s="242"/>
      <c r="E748" s="242"/>
      <c r="F748" s="346"/>
      <c r="G748" s="2"/>
    </row>
    <row r="749" spans="2:7" s="5" customFormat="1" ht="18" customHeight="1" x14ac:dyDescent="0.2">
      <c r="B749" s="349"/>
      <c r="C749" s="41"/>
      <c r="D749" s="242"/>
      <c r="E749" s="242"/>
      <c r="F749" s="346"/>
      <c r="G749" s="2"/>
    </row>
    <row r="750" spans="2:7" s="5" customFormat="1" ht="18" customHeight="1" x14ac:dyDescent="0.2">
      <c r="B750" s="349"/>
      <c r="C750" s="41"/>
      <c r="D750" s="242"/>
      <c r="E750" s="242"/>
      <c r="F750" s="346"/>
      <c r="G750" s="2"/>
    </row>
    <row r="751" spans="2:7" s="5" customFormat="1" ht="18" customHeight="1" x14ac:dyDescent="0.2">
      <c r="B751" s="349"/>
      <c r="C751" s="41"/>
      <c r="D751" s="242"/>
      <c r="E751" s="242"/>
      <c r="F751" s="346"/>
      <c r="G751" s="2"/>
    </row>
    <row r="752" spans="2:7" s="5" customFormat="1" ht="18" customHeight="1" x14ac:dyDescent="0.2">
      <c r="B752" s="349"/>
      <c r="C752" s="41"/>
      <c r="D752" s="242"/>
      <c r="E752" s="242"/>
      <c r="F752" s="346"/>
      <c r="G752" s="2"/>
    </row>
    <row r="753" spans="1:11" s="5" customFormat="1" ht="18" customHeight="1" x14ac:dyDescent="0.2">
      <c r="B753" s="349"/>
      <c r="C753" s="41"/>
      <c r="D753" s="242"/>
      <c r="E753" s="242"/>
      <c r="F753" s="346"/>
      <c r="G753" s="2"/>
    </row>
    <row r="754" spans="1:11" s="5" customFormat="1" ht="18" customHeight="1" x14ac:dyDescent="0.2">
      <c r="B754" s="349"/>
      <c r="C754" s="41"/>
      <c r="D754" s="242"/>
      <c r="E754" s="242"/>
      <c r="F754" s="346"/>
      <c r="G754" s="2"/>
    </row>
    <row r="755" spans="1:11" s="5" customFormat="1" ht="18" customHeight="1" x14ac:dyDescent="0.2">
      <c r="B755" s="349"/>
      <c r="C755" s="41"/>
      <c r="D755" s="242"/>
      <c r="E755" s="242"/>
      <c r="F755" s="346"/>
      <c r="G755" s="2"/>
    </row>
    <row r="756" spans="1:11" s="5" customFormat="1" ht="18" customHeight="1" x14ac:dyDescent="0.2">
      <c r="B756" s="349"/>
      <c r="C756" s="41"/>
      <c r="D756" s="242"/>
      <c r="E756" s="242"/>
      <c r="F756" s="346"/>
      <c r="G756" s="2"/>
    </row>
    <row r="757" spans="1:11" s="5" customFormat="1" ht="18" customHeight="1" x14ac:dyDescent="0.2">
      <c r="B757" s="236"/>
      <c r="C757" s="48"/>
      <c r="D757" s="218"/>
      <c r="E757" s="218"/>
      <c r="F757" s="371"/>
      <c r="G757" s="2"/>
    </row>
    <row r="758" spans="1:11" s="5" customFormat="1" ht="17.25" customHeight="1" x14ac:dyDescent="0.2">
      <c r="B758" s="349"/>
      <c r="C758" s="41"/>
      <c r="D758" s="242"/>
      <c r="E758" s="242"/>
      <c r="F758" s="346"/>
      <c r="G758" s="2"/>
    </row>
    <row r="759" spans="1:11" s="5" customFormat="1" ht="17.25" customHeight="1" x14ac:dyDescent="0.2">
      <c r="B759" s="21" t="s">
        <v>287</v>
      </c>
      <c r="C759" s="19"/>
      <c r="D759" s="20"/>
      <c r="E759" s="8"/>
      <c r="F759" s="76"/>
      <c r="G759" s="2"/>
    </row>
    <row r="760" spans="1:11" s="5" customFormat="1" ht="17.25" customHeight="1" x14ac:dyDescent="0.2">
      <c r="B760" s="355"/>
      <c r="C760" s="41"/>
      <c r="D760" s="356"/>
      <c r="E760" s="6"/>
      <c r="F760" s="346"/>
      <c r="G760" s="2"/>
    </row>
    <row r="761" spans="1:11" s="5" customFormat="1" ht="17.25" customHeight="1" x14ac:dyDescent="0.2">
      <c r="A761" s="2"/>
      <c r="B761" s="974" t="s">
        <v>288</v>
      </c>
      <c r="C761" s="41"/>
      <c r="D761" s="25">
        <v>58084</v>
      </c>
      <c r="E761" s="356"/>
      <c r="F761" s="975" t="s">
        <v>289</v>
      </c>
      <c r="G761" s="2"/>
    </row>
    <row r="762" spans="1:11" s="5" customFormat="1" ht="17.25" customHeight="1" x14ac:dyDescent="0.2">
      <c r="A762" s="2"/>
      <c r="B762" s="974"/>
      <c r="C762" s="41"/>
      <c r="D762" s="27" t="s">
        <v>9</v>
      </c>
      <c r="E762" s="356"/>
      <c r="F762" s="975"/>
      <c r="G762" s="2"/>
    </row>
    <row r="763" spans="1:11" s="5" customFormat="1" ht="18" customHeight="1" x14ac:dyDescent="0.2">
      <c r="A763" s="2"/>
      <c r="B763" s="59"/>
      <c r="C763" s="41"/>
      <c r="D763" s="242">
        <v>57958</v>
      </c>
      <c r="E763" s="30"/>
      <c r="F763" s="975"/>
      <c r="G763" s="2"/>
      <c r="K763" s="2"/>
    </row>
    <row r="764" spans="1:11" s="5" customFormat="1" ht="18" customHeight="1" x14ac:dyDescent="0.2">
      <c r="A764" s="2"/>
      <c r="B764" s="355"/>
      <c r="C764" s="41"/>
      <c r="D764" s="356"/>
      <c r="E764" s="6"/>
      <c r="F764" s="975"/>
      <c r="G764" s="2" t="s">
        <v>0</v>
      </c>
      <c r="K764" s="2"/>
    </row>
    <row r="765" spans="1:11" s="5" customFormat="1" ht="18" customHeight="1" x14ac:dyDescent="0.2">
      <c r="A765" s="2"/>
      <c r="B765" s="417"/>
      <c r="C765" s="41"/>
      <c r="D765" s="418"/>
      <c r="E765" s="6"/>
      <c r="F765" s="413"/>
      <c r="G765" s="2"/>
      <c r="K765" s="2"/>
    </row>
    <row r="766" spans="1:11" s="2" customFormat="1" ht="18" customHeight="1" x14ac:dyDescent="0.2">
      <c r="B766" s="355"/>
      <c r="C766" s="41"/>
      <c r="D766" s="356"/>
      <c r="E766" s="6"/>
      <c r="F766" s="346"/>
    </row>
    <row r="767" spans="1:11" s="2" customFormat="1" ht="18" customHeight="1" x14ac:dyDescent="0.2">
      <c r="B767" s="98" t="s">
        <v>578</v>
      </c>
      <c r="C767" s="41"/>
      <c r="D767" s="25">
        <v>1250</v>
      </c>
      <c r="E767" s="356"/>
      <c r="F767" s="1030" t="s">
        <v>657</v>
      </c>
      <c r="G767" s="2" t="s">
        <v>0</v>
      </c>
    </row>
    <row r="768" spans="1:11" s="2" customFormat="1" ht="18" customHeight="1" x14ac:dyDescent="0.2">
      <c r="B768" s="355" t="s">
        <v>542</v>
      </c>
      <c r="C768" s="41"/>
      <c r="D768" s="27" t="s">
        <v>9</v>
      </c>
      <c r="E768" s="356"/>
      <c r="F768" s="1030"/>
      <c r="G768" s="2" t="s">
        <v>0</v>
      </c>
      <c r="K768" s="5"/>
    </row>
    <row r="769" spans="1:11" s="2" customFormat="1" ht="18" customHeight="1" x14ac:dyDescent="0.2">
      <c r="B769" s="245"/>
      <c r="C769" s="41"/>
      <c r="D769" s="242">
        <v>0</v>
      </c>
      <c r="E769" s="30"/>
      <c r="F769" s="1030"/>
      <c r="K769" s="5"/>
    </row>
    <row r="770" spans="1:11" s="2" customFormat="1" ht="18" customHeight="1" x14ac:dyDescent="0.2">
      <c r="B770" s="19"/>
      <c r="C770" s="41"/>
      <c r="D770" s="356"/>
      <c r="E770" s="6"/>
      <c r="F770" s="1030"/>
      <c r="K770" s="5"/>
    </row>
    <row r="771" spans="1:11" s="2" customFormat="1" ht="18" customHeight="1" x14ac:dyDescent="0.2">
      <c r="B771" s="19"/>
      <c r="C771" s="41"/>
      <c r="D771" s="356"/>
      <c r="E771" s="6"/>
      <c r="F771" s="1030"/>
    </row>
    <row r="772" spans="1:11" s="2" customFormat="1" ht="18" customHeight="1" x14ac:dyDescent="0.2">
      <c r="B772" s="19"/>
      <c r="C772" s="41"/>
      <c r="D772" s="356"/>
      <c r="E772" s="6"/>
      <c r="F772" s="1030"/>
      <c r="G772" s="2" t="s">
        <v>0</v>
      </c>
    </row>
    <row r="773" spans="1:11" s="2" customFormat="1" ht="18" customHeight="1" x14ac:dyDescent="0.2">
      <c r="B773" s="19"/>
      <c r="C773" s="41"/>
      <c r="D773" s="356"/>
      <c r="E773" s="6"/>
      <c r="F773" s="1030"/>
      <c r="G773" s="2" t="s">
        <v>0</v>
      </c>
      <c r="K773" s="5"/>
    </row>
    <row r="774" spans="1:11" s="2" customFormat="1" ht="18" customHeight="1" x14ac:dyDescent="0.2">
      <c r="B774" s="19"/>
      <c r="C774" s="41"/>
      <c r="D774" s="356"/>
      <c r="E774" s="6"/>
      <c r="F774" s="1030"/>
      <c r="G774" s="2" t="s">
        <v>0</v>
      </c>
      <c r="K774" s="5"/>
    </row>
    <row r="775" spans="1:11" s="2" customFormat="1" ht="18" customHeight="1" x14ac:dyDescent="0.2">
      <c r="B775" s="19"/>
      <c r="C775" s="41"/>
      <c r="D775" s="356"/>
      <c r="E775" s="6"/>
      <c r="F775" s="1030"/>
      <c r="K775" s="5"/>
    </row>
    <row r="776" spans="1:11" s="2" customFormat="1" ht="18" customHeight="1" x14ac:dyDescent="0.2">
      <c r="B776" s="19"/>
      <c r="C776" s="41"/>
      <c r="D776" s="356"/>
      <c r="E776" s="6"/>
      <c r="F776" s="1030"/>
      <c r="K776" s="5"/>
    </row>
    <row r="777" spans="1:11" s="2" customFormat="1" ht="18" customHeight="1" x14ac:dyDescent="0.2">
      <c r="B777" s="19"/>
      <c r="C777" s="41"/>
      <c r="D777" s="418"/>
      <c r="E777" s="6"/>
      <c r="F777" s="1030"/>
      <c r="K777" s="5"/>
    </row>
    <row r="778" spans="1:11" s="2" customFormat="1" ht="18" customHeight="1" x14ac:dyDescent="0.2">
      <c r="B778" s="19"/>
      <c r="C778" s="41"/>
      <c r="D778" s="356"/>
      <c r="E778" s="6"/>
      <c r="F778" s="1030"/>
      <c r="K778" s="5"/>
    </row>
    <row r="779" spans="1:11" s="2" customFormat="1" ht="18" customHeight="1" x14ac:dyDescent="0.2">
      <c r="B779" s="19"/>
      <c r="C779" s="41"/>
      <c r="D779" s="356"/>
      <c r="E779" s="6"/>
      <c r="F779" s="1030"/>
      <c r="K779" s="5"/>
    </row>
    <row r="780" spans="1:11" s="2" customFormat="1" ht="18" customHeight="1" x14ac:dyDescent="0.2">
      <c r="B780" s="19"/>
      <c r="C780" s="41"/>
      <c r="D780" s="356"/>
      <c r="E780" s="6"/>
      <c r="F780" s="346"/>
      <c r="K780" s="5"/>
    </row>
    <row r="781" spans="1:11" s="2" customFormat="1" ht="18" customHeight="1" x14ac:dyDescent="0.2">
      <c r="A781" s="9"/>
      <c r="B781" s="246" t="s">
        <v>290</v>
      </c>
      <c r="C781" s="6"/>
      <c r="D781" s="356"/>
      <c r="E781" s="109"/>
      <c r="F781" s="55"/>
      <c r="K781" s="5"/>
    </row>
    <row r="782" spans="1:11" s="2" customFormat="1" ht="18" customHeight="1" x14ac:dyDescent="0.2">
      <c r="A782" s="9"/>
      <c r="B782" s="247"/>
      <c r="C782" s="6"/>
      <c r="D782" s="356"/>
      <c r="E782" s="109"/>
      <c r="F782" s="55"/>
      <c r="K782" s="5"/>
    </row>
    <row r="783" spans="1:11" s="2" customFormat="1" ht="18" customHeight="1" x14ac:dyDescent="0.2">
      <c r="A783" s="9"/>
      <c r="B783" s="113" t="s">
        <v>291</v>
      </c>
      <c r="C783" s="6"/>
      <c r="D783" s="25">
        <v>37561770</v>
      </c>
      <c r="E783" s="109"/>
      <c r="F783" s="1005" t="s">
        <v>292</v>
      </c>
      <c r="K783" s="5"/>
    </row>
    <row r="784" spans="1:11" s="2" customFormat="1" ht="18" customHeight="1" x14ac:dyDescent="0.2">
      <c r="A784" s="9"/>
      <c r="B784" s="355"/>
      <c r="C784" s="6"/>
      <c r="D784" s="27" t="s">
        <v>9</v>
      </c>
      <c r="E784" s="109"/>
      <c r="F784" s="1005"/>
      <c r="K784" s="5"/>
    </row>
    <row r="785" spans="1:12" ht="18" customHeight="1" x14ac:dyDescent="0.2">
      <c r="B785" s="355"/>
      <c r="C785" s="6"/>
      <c r="D785" s="242">
        <v>36252135</v>
      </c>
      <c r="E785" s="109"/>
      <c r="F785" s="55"/>
      <c r="K785" s="2"/>
    </row>
    <row r="786" spans="1:12" ht="18" customHeight="1" x14ac:dyDescent="0.2">
      <c r="B786" s="417"/>
      <c r="C786" s="6"/>
      <c r="D786" s="242"/>
      <c r="E786" s="109"/>
      <c r="F786" s="55"/>
      <c r="K786" s="2"/>
    </row>
    <row r="787" spans="1:12" ht="18" customHeight="1" x14ac:dyDescent="0.2">
      <c r="B787" s="417"/>
      <c r="C787" s="6"/>
      <c r="D787" s="242"/>
      <c r="E787" s="109"/>
      <c r="F787" s="55"/>
      <c r="K787" s="2"/>
    </row>
    <row r="788" spans="1:12" ht="18" customHeight="1" x14ac:dyDescent="0.2">
      <c r="B788" s="355"/>
      <c r="C788" s="6"/>
      <c r="D788" s="356"/>
      <c r="E788" s="109"/>
      <c r="F788" s="55" t="s">
        <v>33</v>
      </c>
      <c r="H788" s="201"/>
      <c r="I788" s="201"/>
      <c r="J788" s="201"/>
      <c r="K788" s="201"/>
      <c r="L788" s="201"/>
    </row>
    <row r="789" spans="1:12" ht="18" customHeight="1" x14ac:dyDescent="0.2">
      <c r="B789" s="355" t="s">
        <v>293</v>
      </c>
      <c r="C789" s="6"/>
      <c r="D789" s="25">
        <v>15429000</v>
      </c>
      <c r="E789" s="109"/>
      <c r="F789" s="975" t="s">
        <v>294</v>
      </c>
      <c r="H789" s="202"/>
      <c r="I789" s="202"/>
      <c r="J789" s="202"/>
      <c r="K789" s="202"/>
      <c r="L789" s="202"/>
    </row>
    <row r="790" spans="1:12" ht="18" customHeight="1" x14ac:dyDescent="0.2">
      <c r="B790" s="355" t="s">
        <v>295</v>
      </c>
      <c r="C790" s="6"/>
      <c r="D790" s="27" t="s">
        <v>9</v>
      </c>
      <c r="E790" s="109"/>
      <c r="F790" s="975"/>
      <c r="K790" s="2"/>
    </row>
    <row r="791" spans="1:12" ht="18" customHeight="1" x14ac:dyDescent="0.2">
      <c r="B791" s="355"/>
      <c r="C791" s="6"/>
      <c r="D791" s="242">
        <v>15037195</v>
      </c>
      <c r="E791" s="109"/>
      <c r="F791" s="975"/>
      <c r="K791" s="2"/>
    </row>
    <row r="792" spans="1:12" ht="18" customHeight="1" x14ac:dyDescent="0.2">
      <c r="B792" s="355"/>
      <c r="C792" s="6"/>
      <c r="D792" s="242"/>
      <c r="E792" s="109"/>
      <c r="F792" s="975"/>
    </row>
    <row r="793" spans="1:12" ht="18" customHeight="1" x14ac:dyDescent="0.2">
      <c r="B793" s="355"/>
      <c r="C793" s="6"/>
      <c r="D793" s="242"/>
      <c r="E793" s="109"/>
      <c r="F793" s="305"/>
      <c r="H793" s="201"/>
      <c r="I793" s="201"/>
      <c r="J793" s="201"/>
      <c r="K793" s="201"/>
      <c r="L793" s="201"/>
    </row>
    <row r="794" spans="1:12" ht="18" customHeight="1" x14ac:dyDescent="0.2">
      <c r="B794" s="355"/>
      <c r="C794" s="6"/>
      <c r="D794" s="356"/>
      <c r="E794" s="109"/>
      <c r="F794" s="55" t="s">
        <v>296</v>
      </c>
      <c r="H794" s="202"/>
      <c r="I794" s="202"/>
      <c r="J794" s="202"/>
      <c r="K794" s="202"/>
      <c r="L794" s="202"/>
    </row>
    <row r="795" spans="1:12" ht="18" customHeight="1" x14ac:dyDescent="0.2">
      <c r="B795" s="203"/>
      <c r="C795" s="205"/>
      <c r="D795" s="206"/>
      <c r="E795" s="204"/>
      <c r="F795" s="372" t="s">
        <v>297</v>
      </c>
    </row>
    <row r="796" spans="1:12" ht="18" customHeight="1" x14ac:dyDescent="0.2">
      <c r="B796" s="203"/>
      <c r="C796" s="205"/>
      <c r="D796" s="206"/>
      <c r="E796" s="204"/>
      <c r="F796" s="372" t="s">
        <v>298</v>
      </c>
    </row>
    <row r="797" spans="1:12" ht="18" customHeight="1" x14ac:dyDescent="0.2">
      <c r="B797" s="203"/>
      <c r="C797" s="205"/>
      <c r="D797" s="206"/>
      <c r="E797" s="204"/>
      <c r="F797" s="372" t="s">
        <v>299</v>
      </c>
    </row>
    <row r="798" spans="1:12" ht="18" customHeight="1" x14ac:dyDescent="0.2">
      <c r="B798" s="203"/>
      <c r="C798" s="205"/>
      <c r="D798" s="206"/>
      <c r="E798" s="204"/>
      <c r="F798" s="372" t="s">
        <v>300</v>
      </c>
    </row>
    <row r="799" spans="1:12" ht="18" customHeight="1" x14ac:dyDescent="0.2">
      <c r="B799" s="203"/>
      <c r="C799" s="205"/>
      <c r="D799" s="206"/>
      <c r="E799" s="204"/>
      <c r="F799" s="56" t="s">
        <v>301</v>
      </c>
    </row>
    <row r="800" spans="1:12" ht="18" customHeight="1" x14ac:dyDescent="0.2">
      <c r="A800" s="2"/>
      <c r="B800" s="200"/>
      <c r="C800" s="19"/>
      <c r="D800" s="20"/>
      <c r="E800" s="8"/>
      <c r="F800" s="372" t="s">
        <v>302</v>
      </c>
    </row>
    <row r="801" spans="1:12" ht="18" customHeight="1" x14ac:dyDescent="0.2">
      <c r="A801" s="2"/>
      <c r="B801" s="107"/>
      <c r="C801" s="41"/>
      <c r="D801" s="43"/>
      <c r="E801" s="356"/>
      <c r="F801" s="345" t="s">
        <v>303</v>
      </c>
    </row>
    <row r="802" spans="1:12" ht="18" customHeight="1" x14ac:dyDescent="0.2">
      <c r="B802" s="355"/>
      <c r="C802" s="41"/>
      <c r="D802" s="356"/>
      <c r="E802" s="356"/>
      <c r="F802" s="345" t="s">
        <v>304</v>
      </c>
    </row>
    <row r="803" spans="1:12" ht="18" customHeight="1" x14ac:dyDescent="0.2">
      <c r="B803" s="59"/>
      <c r="C803" s="41"/>
      <c r="D803" s="242"/>
      <c r="E803" s="30"/>
      <c r="F803" s="345" t="s">
        <v>305</v>
      </c>
    </row>
    <row r="804" spans="1:12" s="2" customFormat="1" ht="18" customHeight="1" x14ac:dyDescent="0.2">
      <c r="A804" s="9"/>
      <c r="B804" s="59"/>
      <c r="C804" s="41"/>
      <c r="D804" s="356"/>
      <c r="E804" s="6"/>
      <c r="F804" s="345" t="s">
        <v>306</v>
      </c>
      <c r="K804" s="5"/>
    </row>
    <row r="805" spans="1:12" s="2" customFormat="1" ht="18" customHeight="1" x14ac:dyDescent="0.2">
      <c r="A805" s="9"/>
      <c r="B805" s="59"/>
      <c r="C805" s="41"/>
      <c r="D805" s="242"/>
      <c r="E805" s="242"/>
      <c r="F805" s="345" t="s">
        <v>307</v>
      </c>
      <c r="G805" s="2" t="s">
        <v>0</v>
      </c>
      <c r="K805" s="5"/>
    </row>
    <row r="806" spans="1:12" ht="18" customHeight="1" x14ac:dyDescent="0.2">
      <c r="B806" s="59"/>
      <c r="C806" s="41"/>
      <c r="D806" s="242"/>
      <c r="E806" s="242"/>
      <c r="F806" s="345" t="s">
        <v>308</v>
      </c>
      <c r="K806" s="5"/>
    </row>
    <row r="807" spans="1:12" ht="18" customHeight="1" x14ac:dyDescent="0.2">
      <c r="B807" s="59"/>
      <c r="C807" s="41"/>
      <c r="D807" s="242"/>
      <c r="E807" s="242"/>
      <c r="F807" s="345" t="s">
        <v>309</v>
      </c>
      <c r="K807" s="5"/>
    </row>
    <row r="808" spans="1:12" ht="18" customHeight="1" x14ac:dyDescent="0.2">
      <c r="B808" s="59"/>
      <c r="C808" s="41"/>
      <c r="D808" s="242"/>
      <c r="E808" s="242"/>
      <c r="F808" s="345" t="s">
        <v>304</v>
      </c>
      <c r="K808" s="5"/>
    </row>
    <row r="809" spans="1:12" ht="18" customHeight="1" x14ac:dyDescent="0.2">
      <c r="B809" s="59"/>
      <c r="C809" s="41"/>
      <c r="D809" s="242"/>
      <c r="E809" s="242"/>
      <c r="F809" s="345"/>
      <c r="K809" s="5"/>
    </row>
    <row r="810" spans="1:12" ht="18" customHeight="1" x14ac:dyDescent="0.2">
      <c r="B810" s="59"/>
      <c r="C810" s="41"/>
      <c r="D810" s="242"/>
      <c r="E810" s="242"/>
      <c r="F810" s="23"/>
      <c r="K810" s="5"/>
    </row>
    <row r="811" spans="1:12" ht="18" customHeight="1" x14ac:dyDescent="0.2">
      <c r="B811" s="974"/>
      <c r="C811" s="41"/>
      <c r="D811" s="43"/>
      <c r="E811" s="242"/>
      <c r="F811" s="975"/>
      <c r="K811" s="5"/>
    </row>
    <row r="812" spans="1:12" ht="18" customHeight="1" x14ac:dyDescent="0.2">
      <c r="B812" s="974"/>
      <c r="C812" s="41"/>
      <c r="D812" s="374"/>
      <c r="E812" s="242"/>
      <c r="F812" s="975"/>
      <c r="K812" s="5"/>
    </row>
    <row r="813" spans="1:12" ht="18" customHeight="1" x14ac:dyDescent="0.2">
      <c r="B813" s="355"/>
      <c r="C813" s="41"/>
      <c r="D813" s="78"/>
      <c r="E813" s="6"/>
      <c r="F813" s="975"/>
      <c r="K813" s="5"/>
    </row>
    <row r="814" spans="1:12" ht="18" customHeight="1" x14ac:dyDescent="0.2">
      <c r="B814" s="355"/>
      <c r="C814" s="41"/>
      <c r="D814" s="356"/>
      <c r="E814" s="109"/>
      <c r="F814" s="975"/>
      <c r="K814" s="5"/>
    </row>
    <row r="815" spans="1:12" ht="23.25" customHeight="1" x14ac:dyDescent="0.2">
      <c r="B815" s="114"/>
      <c r="C815" s="41"/>
      <c r="D815" s="356"/>
      <c r="E815" s="109"/>
      <c r="F815" s="207"/>
      <c r="H815" s="201"/>
      <c r="I815" s="201"/>
      <c r="J815" s="201"/>
      <c r="K815" s="201"/>
      <c r="L815" s="201"/>
    </row>
    <row r="816" spans="1:12" ht="21" customHeight="1" x14ac:dyDescent="0.2">
      <c r="B816" s="114"/>
      <c r="C816" s="41"/>
      <c r="D816" s="356"/>
      <c r="E816" s="109"/>
      <c r="F816" s="207"/>
      <c r="H816" s="202"/>
      <c r="I816" s="202"/>
      <c r="J816" s="202"/>
      <c r="K816" s="202"/>
      <c r="L816" s="202"/>
    </row>
    <row r="817" spans="2:12" ht="18" customHeight="1" x14ac:dyDescent="0.2">
      <c r="B817" s="114"/>
      <c r="C817" s="41"/>
      <c r="D817" s="356"/>
      <c r="E817" s="109"/>
      <c r="F817" s="207"/>
      <c r="K817" s="2"/>
    </row>
    <row r="818" spans="2:12" ht="18" customHeight="1" x14ac:dyDescent="0.2">
      <c r="B818" s="114"/>
      <c r="C818" s="41"/>
      <c r="D818" s="356"/>
      <c r="E818" s="109"/>
      <c r="F818" s="207"/>
      <c r="K818" s="2"/>
    </row>
    <row r="819" spans="2:12" ht="18" customHeight="1" x14ac:dyDescent="0.2">
      <c r="B819" s="114"/>
      <c r="C819" s="41"/>
      <c r="D819" s="356"/>
      <c r="E819" s="109"/>
      <c r="F819" s="207"/>
      <c r="K819" s="2"/>
    </row>
    <row r="820" spans="2:12" ht="18" customHeight="1" x14ac:dyDescent="0.2">
      <c r="B820" s="208"/>
      <c r="C820" s="48"/>
      <c r="D820" s="68"/>
      <c r="E820" s="209"/>
      <c r="F820" s="210"/>
      <c r="K820" s="2"/>
    </row>
    <row r="821" spans="2:12" ht="18" customHeight="1" x14ac:dyDescent="0.2">
      <c r="B821" s="355" t="s">
        <v>312</v>
      </c>
      <c r="C821" s="41"/>
      <c r="D821" s="25">
        <v>9468939</v>
      </c>
      <c r="E821" s="109"/>
      <c r="F821" s="1005" t="s">
        <v>313</v>
      </c>
      <c r="K821" s="2"/>
    </row>
    <row r="822" spans="2:12" ht="18" customHeight="1" x14ac:dyDescent="0.2">
      <c r="B822" s="114"/>
      <c r="C822" s="41"/>
      <c r="D822" s="27" t="s">
        <v>9</v>
      </c>
      <c r="E822" s="109"/>
      <c r="F822" s="1005"/>
      <c r="K822" s="2"/>
    </row>
    <row r="823" spans="2:12" ht="18" customHeight="1" x14ac:dyDescent="0.2">
      <c r="B823" s="114"/>
      <c r="C823" s="41"/>
      <c r="D823" s="242">
        <v>10173940</v>
      </c>
      <c r="E823" s="109"/>
      <c r="F823" s="1005"/>
      <c r="K823" s="2"/>
    </row>
    <row r="824" spans="2:12" ht="18" customHeight="1" x14ac:dyDescent="0.2">
      <c r="B824" s="114"/>
      <c r="C824" s="41"/>
      <c r="D824" s="356"/>
      <c r="E824" s="109"/>
      <c r="F824" s="207" t="s">
        <v>546</v>
      </c>
      <c r="K824" s="2"/>
    </row>
    <row r="825" spans="2:12" ht="18" customHeight="1" x14ac:dyDescent="0.2">
      <c r="B825" s="114"/>
      <c r="C825" s="41"/>
      <c r="D825" s="356"/>
      <c r="E825" s="109"/>
      <c r="F825" s="207" t="s">
        <v>314</v>
      </c>
      <c r="H825" s="201"/>
      <c r="I825" s="201"/>
      <c r="J825" s="201"/>
      <c r="K825" s="201"/>
      <c r="L825" s="201"/>
    </row>
    <row r="826" spans="2:12" ht="18" customHeight="1" x14ac:dyDescent="0.2">
      <c r="B826" s="211"/>
      <c r="C826" s="211"/>
      <c r="D826" s="206"/>
      <c r="E826" s="204"/>
      <c r="F826" s="109" t="s">
        <v>660</v>
      </c>
      <c r="H826" s="202"/>
      <c r="I826" s="202"/>
      <c r="J826" s="202"/>
      <c r="K826" s="202"/>
      <c r="L826" s="202"/>
    </row>
    <row r="827" spans="2:12" ht="18" customHeight="1" x14ac:dyDescent="0.2">
      <c r="B827" s="211"/>
      <c r="C827" s="211"/>
      <c r="D827" s="206"/>
      <c r="E827" s="204"/>
      <c r="F827" s="109" t="s">
        <v>315</v>
      </c>
    </row>
    <row r="828" spans="2:12" ht="18" customHeight="1" x14ac:dyDescent="0.2">
      <c r="B828" s="211"/>
      <c r="C828" s="211"/>
      <c r="D828" s="206"/>
      <c r="E828" s="204"/>
      <c r="F828" s="109" t="s">
        <v>661</v>
      </c>
    </row>
    <row r="829" spans="2:12" ht="18" customHeight="1" x14ac:dyDescent="0.2">
      <c r="B829" s="211"/>
      <c r="C829" s="211"/>
      <c r="D829" s="206"/>
      <c r="E829" s="204"/>
      <c r="F829" s="109" t="s">
        <v>316</v>
      </c>
    </row>
    <row r="830" spans="2:12" ht="18" customHeight="1" x14ac:dyDescent="0.2">
      <c r="B830" s="211"/>
      <c r="C830" s="211"/>
      <c r="D830" s="206"/>
      <c r="E830" s="204"/>
      <c r="F830" s="109" t="s">
        <v>662</v>
      </c>
    </row>
    <row r="831" spans="2:12" ht="18" customHeight="1" x14ac:dyDescent="0.2">
      <c r="B831" s="211"/>
      <c r="C831" s="211"/>
      <c r="D831" s="206"/>
      <c r="E831" s="204"/>
      <c r="F831" s="109" t="s">
        <v>315</v>
      </c>
    </row>
    <row r="832" spans="2:12" ht="18" customHeight="1" x14ac:dyDescent="0.2">
      <c r="B832" s="211"/>
      <c r="C832" s="211"/>
      <c r="D832" s="206"/>
      <c r="E832" s="204"/>
      <c r="F832" s="109" t="s">
        <v>663</v>
      </c>
    </row>
    <row r="833" spans="2:12" ht="18" customHeight="1" x14ac:dyDescent="0.2">
      <c r="B833" s="200"/>
      <c r="C833" s="19"/>
      <c r="D833" s="20"/>
      <c r="E833" s="8"/>
      <c r="F833" s="372" t="s">
        <v>317</v>
      </c>
    </row>
    <row r="834" spans="2:12" ht="18" customHeight="1" x14ac:dyDescent="0.2">
      <c r="B834" s="107"/>
      <c r="C834" s="41"/>
      <c r="D834" s="43"/>
      <c r="E834" s="356"/>
      <c r="F834" s="345" t="s">
        <v>536</v>
      </c>
    </row>
    <row r="835" spans="2:12" ht="18" customHeight="1" x14ac:dyDescent="0.2">
      <c r="B835" s="355"/>
      <c r="C835" s="41"/>
      <c r="D835" s="356"/>
      <c r="E835" s="356"/>
      <c r="F835" s="345" t="s">
        <v>318</v>
      </c>
    </row>
    <row r="836" spans="2:12" ht="18" customHeight="1" x14ac:dyDescent="0.2">
      <c r="B836" s="59"/>
      <c r="C836" s="41"/>
      <c r="D836" s="242"/>
      <c r="E836" s="30"/>
      <c r="F836" s="345" t="s">
        <v>626</v>
      </c>
    </row>
    <row r="837" spans="2:12" ht="18" customHeight="1" x14ac:dyDescent="0.2">
      <c r="B837" s="59"/>
      <c r="C837" s="41"/>
      <c r="D837" s="356"/>
      <c r="E837" s="6"/>
      <c r="F837" s="345" t="s">
        <v>319</v>
      </c>
    </row>
    <row r="838" spans="2:12" ht="18" customHeight="1" x14ac:dyDescent="0.2">
      <c r="B838" s="372"/>
      <c r="C838" s="41"/>
      <c r="D838" s="356"/>
      <c r="E838" s="6"/>
      <c r="F838" s="345" t="s">
        <v>537</v>
      </c>
    </row>
    <row r="839" spans="2:12" ht="18" customHeight="1" x14ac:dyDescent="0.2">
      <c r="B839" s="355"/>
      <c r="C839" s="41"/>
      <c r="D839" s="242"/>
      <c r="E839" s="6"/>
      <c r="F839" s="346"/>
    </row>
    <row r="840" spans="2:12" ht="18" customHeight="1" x14ac:dyDescent="0.2">
      <c r="B840" s="355"/>
      <c r="C840" s="41"/>
      <c r="D840" s="242"/>
      <c r="E840" s="6"/>
      <c r="F840" s="372"/>
    </row>
    <row r="841" spans="2:12" ht="18" customHeight="1" x14ac:dyDescent="0.2">
      <c r="B841" s="114" t="s">
        <v>320</v>
      </c>
      <c r="C841" s="41"/>
      <c r="D841" s="25">
        <v>9277183</v>
      </c>
      <c r="E841" s="109"/>
      <c r="F841" s="975" t="s">
        <v>321</v>
      </c>
    </row>
    <row r="842" spans="2:12" ht="18" customHeight="1" x14ac:dyDescent="0.2">
      <c r="B842" s="114"/>
      <c r="C842" s="41"/>
      <c r="D842" s="27" t="s">
        <v>9</v>
      </c>
      <c r="E842" s="109"/>
      <c r="F842" s="975"/>
    </row>
    <row r="843" spans="2:12" ht="18" customHeight="1" x14ac:dyDescent="0.2">
      <c r="B843" s="355"/>
      <c r="C843" s="41"/>
      <c r="D843" s="242">
        <v>9862922</v>
      </c>
      <c r="E843" s="109"/>
      <c r="F843" s="975"/>
    </row>
    <row r="844" spans="2:12" ht="18" customHeight="1" x14ac:dyDescent="0.2">
      <c r="B844" s="114"/>
      <c r="C844" s="41"/>
      <c r="D844" s="242"/>
      <c r="E844" s="109"/>
      <c r="F844" s="975"/>
    </row>
    <row r="845" spans="2:12" ht="18" customHeight="1" x14ac:dyDescent="0.2">
      <c r="B845" s="114"/>
      <c r="C845" s="41"/>
      <c r="D845" s="242"/>
      <c r="E845" s="109"/>
      <c r="F845" s="975"/>
    </row>
    <row r="846" spans="2:12" ht="18" customHeight="1" x14ac:dyDescent="0.2">
      <c r="B846" s="114"/>
      <c r="C846" s="41"/>
      <c r="D846" s="242"/>
      <c r="E846" s="109"/>
      <c r="F846" s="975"/>
      <c r="H846" s="201"/>
      <c r="I846" s="201"/>
      <c r="J846" s="201"/>
      <c r="K846" s="201"/>
      <c r="L846" s="201"/>
    </row>
    <row r="847" spans="2:12" ht="18" customHeight="1" x14ac:dyDescent="0.2">
      <c r="B847" s="114"/>
      <c r="C847" s="41"/>
      <c r="D847" s="242"/>
      <c r="E847" s="109"/>
      <c r="F847" s="975"/>
      <c r="H847" s="202"/>
      <c r="I847" s="202"/>
      <c r="J847" s="202"/>
      <c r="K847" s="202"/>
      <c r="L847" s="202"/>
    </row>
    <row r="848" spans="2:12" ht="18" customHeight="1" x14ac:dyDescent="0.2">
      <c r="B848" s="355" t="s">
        <v>322</v>
      </c>
      <c r="C848" s="41"/>
      <c r="D848" s="25">
        <v>3415575</v>
      </c>
      <c r="E848" s="109"/>
      <c r="F848" s="975" t="s">
        <v>323</v>
      </c>
    </row>
    <row r="849" spans="2:12" ht="18" customHeight="1" x14ac:dyDescent="0.2">
      <c r="B849" s="355" t="s">
        <v>324</v>
      </c>
      <c r="C849" s="41"/>
      <c r="D849" s="27" t="s">
        <v>9</v>
      </c>
      <c r="E849" s="109"/>
      <c r="F849" s="975"/>
    </row>
    <row r="850" spans="2:12" ht="18" customHeight="1" x14ac:dyDescent="0.2">
      <c r="B850" s="355"/>
      <c r="C850" s="41"/>
      <c r="D850" s="242">
        <v>4059228</v>
      </c>
      <c r="E850" s="109"/>
      <c r="F850" s="975"/>
    </row>
    <row r="851" spans="2:12" ht="18" customHeight="1" x14ac:dyDescent="0.2">
      <c r="B851" s="114"/>
      <c r="C851" s="41"/>
      <c r="D851" s="315"/>
      <c r="E851" s="316"/>
      <c r="F851" s="317" t="s">
        <v>627</v>
      </c>
    </row>
    <row r="852" spans="2:12" ht="18" customHeight="1" x14ac:dyDescent="0.2">
      <c r="B852" s="211"/>
      <c r="C852" s="211"/>
      <c r="D852" s="78"/>
      <c r="E852" s="318"/>
      <c r="F852" s="317" t="s">
        <v>628</v>
      </c>
    </row>
    <row r="853" spans="2:12" ht="18" customHeight="1" x14ac:dyDescent="0.2">
      <c r="B853" s="114"/>
      <c r="C853" s="41"/>
      <c r="D853" s="315"/>
      <c r="E853" s="316"/>
      <c r="F853" s="319"/>
    </row>
    <row r="854" spans="2:12" ht="18" customHeight="1" x14ac:dyDescent="0.2">
      <c r="B854" s="114"/>
      <c r="C854" s="41"/>
      <c r="D854" s="315"/>
      <c r="E854" s="316"/>
      <c r="F854" s="319"/>
    </row>
    <row r="855" spans="2:12" ht="18" customHeight="1" x14ac:dyDescent="0.2">
      <c r="B855" s="114"/>
      <c r="C855" s="41"/>
      <c r="D855" s="315"/>
      <c r="E855" s="316"/>
      <c r="F855" s="319"/>
    </row>
    <row r="856" spans="2:12" ht="18" customHeight="1" x14ac:dyDescent="0.2">
      <c r="B856" s="114"/>
      <c r="C856" s="41"/>
      <c r="D856" s="315"/>
      <c r="E856" s="316"/>
      <c r="F856" s="319"/>
    </row>
    <row r="857" spans="2:12" ht="18" customHeight="1" x14ac:dyDescent="0.2">
      <c r="B857" s="114"/>
      <c r="C857" s="41"/>
      <c r="D857" s="315"/>
      <c r="E857" s="316"/>
      <c r="F857" s="319"/>
    </row>
    <row r="858" spans="2:12" ht="18" customHeight="1" x14ac:dyDescent="0.2">
      <c r="B858" s="114"/>
      <c r="C858" s="41"/>
      <c r="D858" s="315"/>
      <c r="E858" s="316"/>
      <c r="F858" s="207"/>
    </row>
    <row r="859" spans="2:12" ht="18" customHeight="1" x14ac:dyDescent="0.2">
      <c r="B859" s="114" t="s">
        <v>325</v>
      </c>
      <c r="C859" s="41"/>
      <c r="D859" s="25">
        <v>585688</v>
      </c>
      <c r="E859" s="109"/>
      <c r="F859" s="1005" t="s">
        <v>326</v>
      </c>
    </row>
    <row r="860" spans="2:12" ht="18" customHeight="1" x14ac:dyDescent="0.2">
      <c r="B860" s="114"/>
      <c r="C860" s="41"/>
      <c r="D860" s="27" t="s">
        <v>9</v>
      </c>
      <c r="E860" s="109"/>
      <c r="F860" s="1005"/>
    </row>
    <row r="861" spans="2:12" ht="18" customHeight="1" x14ac:dyDescent="0.2">
      <c r="B861" s="114"/>
      <c r="C861" s="41"/>
      <c r="D861" s="242">
        <v>598720</v>
      </c>
      <c r="E861" s="109"/>
      <c r="F861" s="207" t="s">
        <v>629</v>
      </c>
    </row>
    <row r="862" spans="2:12" ht="18" customHeight="1" x14ac:dyDescent="0.2">
      <c r="B862" s="114"/>
      <c r="C862" s="41"/>
      <c r="D862" s="242"/>
      <c r="E862" s="109"/>
      <c r="F862" s="207"/>
    </row>
    <row r="863" spans="2:12" ht="18" customHeight="1" x14ac:dyDescent="0.2">
      <c r="B863" s="114"/>
      <c r="C863" s="41"/>
      <c r="D863" s="242"/>
      <c r="E863" s="109"/>
      <c r="F863" s="207"/>
    </row>
    <row r="864" spans="2:12" ht="18" customHeight="1" x14ac:dyDescent="0.2">
      <c r="B864" s="211"/>
      <c r="C864" s="211"/>
      <c r="D864" s="206"/>
      <c r="E864" s="204"/>
      <c r="F864" s="204"/>
      <c r="H864" s="201"/>
      <c r="I864" s="201"/>
      <c r="J864" s="201"/>
      <c r="K864" s="201"/>
      <c r="L864" s="201"/>
    </row>
    <row r="865" spans="2:12" ht="18" customHeight="1" x14ac:dyDescent="0.2">
      <c r="B865" s="977" t="s">
        <v>330</v>
      </c>
      <c r="C865" s="211"/>
      <c r="D865" s="25">
        <v>5424475</v>
      </c>
      <c r="E865" s="204"/>
      <c r="F865" s="975" t="s">
        <v>664</v>
      </c>
      <c r="H865" s="202"/>
      <c r="I865" s="202"/>
      <c r="J865" s="202"/>
      <c r="K865" s="202"/>
      <c r="L865" s="202"/>
    </row>
    <row r="866" spans="2:12" ht="18" customHeight="1" x14ac:dyDescent="0.2">
      <c r="B866" s="1031"/>
      <c r="C866" s="211"/>
      <c r="D866" s="27" t="s">
        <v>9</v>
      </c>
      <c r="E866" s="204"/>
      <c r="F866" s="975"/>
    </row>
    <row r="867" spans="2:12" ht="18" customHeight="1" x14ac:dyDescent="0.2">
      <c r="B867" s="355"/>
      <c r="C867" s="211"/>
      <c r="D867" s="242">
        <v>4758301</v>
      </c>
      <c r="E867" s="204"/>
      <c r="F867" s="975"/>
    </row>
    <row r="868" spans="2:12" ht="18" customHeight="1" x14ac:dyDescent="0.2">
      <c r="B868" s="203"/>
      <c r="C868" s="211"/>
      <c r="D868" s="242"/>
      <c r="E868" s="204"/>
      <c r="F868" s="975"/>
    </row>
    <row r="869" spans="2:12" ht="18" customHeight="1" x14ac:dyDescent="0.2">
      <c r="B869" s="203"/>
      <c r="C869" s="211"/>
      <c r="D869" s="242"/>
      <c r="E869" s="204"/>
      <c r="F869" s="975"/>
    </row>
    <row r="870" spans="2:12" ht="18" customHeight="1" x14ac:dyDescent="0.2">
      <c r="B870" s="203"/>
      <c r="C870" s="211"/>
      <c r="D870" s="242"/>
      <c r="E870" s="204"/>
      <c r="F870" s="975"/>
    </row>
    <row r="871" spans="2:12" ht="18" customHeight="1" x14ac:dyDescent="0.2">
      <c r="B871" s="203"/>
      <c r="C871" s="211"/>
      <c r="D871" s="242"/>
      <c r="E871" s="204"/>
      <c r="F871" s="346"/>
    </row>
    <row r="872" spans="2:12" ht="18" customHeight="1" x14ac:dyDescent="0.2">
      <c r="B872" s="203"/>
      <c r="C872" s="211"/>
      <c r="D872" s="242"/>
      <c r="E872" s="204"/>
      <c r="F872" s="346"/>
    </row>
    <row r="873" spans="2:12" ht="18" customHeight="1" x14ac:dyDescent="0.2">
      <c r="B873" s="203"/>
      <c r="C873" s="211"/>
      <c r="D873" s="242"/>
      <c r="E873" s="204"/>
      <c r="F873" s="346"/>
    </row>
    <row r="874" spans="2:12" ht="18" customHeight="1" x14ac:dyDescent="0.2">
      <c r="B874" s="203"/>
      <c r="C874" s="211"/>
      <c r="D874" s="242"/>
      <c r="E874" s="204"/>
      <c r="F874" s="346"/>
    </row>
    <row r="875" spans="2:12" ht="18" customHeight="1" x14ac:dyDescent="0.2">
      <c r="B875" s="203"/>
      <c r="C875" s="211"/>
      <c r="D875" s="242"/>
      <c r="E875" s="204"/>
      <c r="F875" s="346"/>
    </row>
    <row r="876" spans="2:12" ht="18" customHeight="1" x14ac:dyDescent="0.2">
      <c r="B876" s="203"/>
      <c r="C876" s="211"/>
      <c r="D876" s="242"/>
      <c r="E876" s="204"/>
      <c r="F876" s="346"/>
    </row>
    <row r="877" spans="2:12" ht="18" customHeight="1" x14ac:dyDescent="0.2">
      <c r="B877" s="203"/>
      <c r="C877" s="211"/>
      <c r="D877" s="242"/>
      <c r="E877" s="204"/>
      <c r="F877" s="346"/>
    </row>
    <row r="878" spans="2:12" ht="18" customHeight="1" x14ac:dyDescent="0.2">
      <c r="B878" s="203"/>
      <c r="C878" s="211"/>
      <c r="D878" s="242"/>
      <c r="E878" s="204"/>
      <c r="F878" s="346"/>
    </row>
    <row r="879" spans="2:12" ht="18" customHeight="1" x14ac:dyDescent="0.2">
      <c r="B879" s="203"/>
      <c r="C879" s="211"/>
      <c r="D879" s="242"/>
      <c r="E879" s="204"/>
      <c r="F879" s="346"/>
    </row>
    <row r="880" spans="2:12" ht="18" customHeight="1" x14ac:dyDescent="0.2">
      <c r="B880" s="203"/>
      <c r="C880" s="211"/>
      <c r="D880" s="242"/>
      <c r="E880" s="204"/>
      <c r="F880" s="346"/>
    </row>
    <row r="881" spans="2:6" ht="18" customHeight="1" x14ac:dyDescent="0.2">
      <c r="B881" s="203"/>
      <c r="C881" s="211"/>
      <c r="D881" s="242"/>
      <c r="E881" s="204"/>
      <c r="F881" s="203"/>
    </row>
    <row r="882" spans="2:6" ht="18" customHeight="1" x14ac:dyDescent="0.2">
      <c r="B882" s="212"/>
      <c r="C882" s="213"/>
      <c r="D882" s="218"/>
      <c r="E882" s="248"/>
      <c r="F882" s="212"/>
    </row>
  </sheetData>
  <mergeCells count="228">
    <mergeCell ref="B761:B762"/>
    <mergeCell ref="F761:F764"/>
    <mergeCell ref="F767:F779"/>
    <mergeCell ref="F681:F687"/>
    <mergeCell ref="F695:F700"/>
    <mergeCell ref="F707:F709"/>
    <mergeCell ref="F848:F850"/>
    <mergeCell ref="F859:F860"/>
    <mergeCell ref="B865:B866"/>
    <mergeCell ref="F865:F870"/>
    <mergeCell ref="F783:F784"/>
    <mergeCell ref="F789:F792"/>
    <mergeCell ref="B811:B812"/>
    <mergeCell ref="F811:F814"/>
    <mergeCell ref="F821:F823"/>
    <mergeCell ref="F841:F847"/>
    <mergeCell ref="F670:F674"/>
    <mergeCell ref="J679:K679"/>
    <mergeCell ref="L679:M679"/>
    <mergeCell ref="H680:I680"/>
    <mergeCell ref="J680:K680"/>
    <mergeCell ref="L680:M680"/>
    <mergeCell ref="B712:B714"/>
    <mergeCell ref="F712:F722"/>
    <mergeCell ref="F724:F730"/>
    <mergeCell ref="H683:I683"/>
    <mergeCell ref="J683:K683"/>
    <mergeCell ref="L683:M683"/>
    <mergeCell ref="H682:I682"/>
    <mergeCell ref="J682:K682"/>
    <mergeCell ref="L682:M682"/>
    <mergeCell ref="O672:P672"/>
    <mergeCell ref="G673:H673"/>
    <mergeCell ref="H670:I670"/>
    <mergeCell ref="J670:K670"/>
    <mergeCell ref="H671:I671"/>
    <mergeCell ref="J671:K671"/>
    <mergeCell ref="H681:I681"/>
    <mergeCell ref="J681:K681"/>
    <mergeCell ref="L681:M681"/>
    <mergeCell ref="H669:I669"/>
    <mergeCell ref="J669:K669"/>
    <mergeCell ref="F658:F659"/>
    <mergeCell ref="J667:K667"/>
    <mergeCell ref="H668:I668"/>
    <mergeCell ref="J668:K668"/>
    <mergeCell ref="J666:K666"/>
    <mergeCell ref="H667:I667"/>
    <mergeCell ref="H652:I652"/>
    <mergeCell ref="H653:I653"/>
    <mergeCell ref="H654:I654"/>
    <mergeCell ref="H656:I656"/>
    <mergeCell ref="H657:I657"/>
    <mergeCell ref="H658:I658"/>
    <mergeCell ref="B604:B605"/>
    <mergeCell ref="F604:F607"/>
    <mergeCell ref="F617:F619"/>
    <mergeCell ref="F632:F639"/>
    <mergeCell ref="F642:F646"/>
    <mergeCell ref="F647:F648"/>
    <mergeCell ref="B576:B577"/>
    <mergeCell ref="F576:F578"/>
    <mergeCell ref="F581:F583"/>
    <mergeCell ref="B592:B593"/>
    <mergeCell ref="F592:F595"/>
    <mergeCell ref="F598:F602"/>
    <mergeCell ref="F532:F535"/>
    <mergeCell ref="J544:M544"/>
    <mergeCell ref="N544:R544"/>
    <mergeCell ref="F553:F555"/>
    <mergeCell ref="F556:F557"/>
    <mergeCell ref="F570:F572"/>
    <mergeCell ref="F482:F483"/>
    <mergeCell ref="F489:F491"/>
    <mergeCell ref="F467:F471"/>
    <mergeCell ref="F472:F480"/>
    <mergeCell ref="F508:F510"/>
    <mergeCell ref="F524:F526"/>
    <mergeCell ref="F443:F444"/>
    <mergeCell ref="F445:F446"/>
    <mergeCell ref="F448:F449"/>
    <mergeCell ref="F450:F453"/>
    <mergeCell ref="F455:F457"/>
    <mergeCell ref="I458:K459"/>
    <mergeCell ref="F400:F402"/>
    <mergeCell ref="B406:B407"/>
    <mergeCell ref="B414:B415"/>
    <mergeCell ref="F414:F419"/>
    <mergeCell ref="F425:F429"/>
    <mergeCell ref="B369:B370"/>
    <mergeCell ref="F369:F371"/>
    <mergeCell ref="F374:F378"/>
    <mergeCell ref="B380:B381"/>
    <mergeCell ref="F380:F385"/>
    <mergeCell ref="F393:F395"/>
    <mergeCell ref="F406:F408"/>
    <mergeCell ref="F330:F332"/>
    <mergeCell ref="B335:B336"/>
    <mergeCell ref="F335:F337"/>
    <mergeCell ref="F347:F355"/>
    <mergeCell ref="F357:F362"/>
    <mergeCell ref="B364:B365"/>
    <mergeCell ref="F364:F366"/>
    <mergeCell ref="F301:F304"/>
    <mergeCell ref="B307:B308"/>
    <mergeCell ref="F307:F310"/>
    <mergeCell ref="B319:B320"/>
    <mergeCell ref="F319:F321"/>
    <mergeCell ref="B326:B327"/>
    <mergeCell ref="F326:F328"/>
    <mergeCell ref="B342:B343"/>
    <mergeCell ref="F342:F344"/>
    <mergeCell ref="F275:F277"/>
    <mergeCell ref="B281:B282"/>
    <mergeCell ref="F281:F284"/>
    <mergeCell ref="B287:B289"/>
    <mergeCell ref="F287:F289"/>
    <mergeCell ref="B293:B294"/>
    <mergeCell ref="F293:F294"/>
    <mergeCell ref="F241:F242"/>
    <mergeCell ref="F246:F251"/>
    <mergeCell ref="F254:F257"/>
    <mergeCell ref="F268:F269"/>
    <mergeCell ref="F270:F271"/>
    <mergeCell ref="F272:F273"/>
    <mergeCell ref="B207:B208"/>
    <mergeCell ref="F207:F209"/>
    <mergeCell ref="F225:F228"/>
    <mergeCell ref="F230:F232"/>
    <mergeCell ref="B235:B236"/>
    <mergeCell ref="F235:F238"/>
    <mergeCell ref="B174:B175"/>
    <mergeCell ref="F174:F176"/>
    <mergeCell ref="B180:B181"/>
    <mergeCell ref="F180:F183"/>
    <mergeCell ref="F191:F193"/>
    <mergeCell ref="B199:B200"/>
    <mergeCell ref="F199:F201"/>
    <mergeCell ref="F138:F139"/>
    <mergeCell ref="F146:F148"/>
    <mergeCell ref="B152:B153"/>
    <mergeCell ref="H133:I133"/>
    <mergeCell ref="J133:K133"/>
    <mergeCell ref="L133:M133"/>
    <mergeCell ref="H134:I134"/>
    <mergeCell ref="J134:K134"/>
    <mergeCell ref="L134:M134"/>
    <mergeCell ref="F135:F136"/>
    <mergeCell ref="F152:F172"/>
    <mergeCell ref="J143:K143"/>
    <mergeCell ref="L143:M143"/>
    <mergeCell ref="H144:I144"/>
    <mergeCell ref="J144:K144"/>
    <mergeCell ref="L144:M144"/>
    <mergeCell ref="H145:I145"/>
    <mergeCell ref="J145:K145"/>
    <mergeCell ref="L145:M145"/>
    <mergeCell ref="H146:I146"/>
    <mergeCell ref="J146:K146"/>
    <mergeCell ref="L146:M146"/>
    <mergeCell ref="H147:I147"/>
    <mergeCell ref="H151:I151"/>
    <mergeCell ref="H131:I131"/>
    <mergeCell ref="J131:K131"/>
    <mergeCell ref="L131:M131"/>
    <mergeCell ref="H132:I132"/>
    <mergeCell ref="J132:K132"/>
    <mergeCell ref="L132:M132"/>
    <mergeCell ref="B128:B129"/>
    <mergeCell ref="J128:K128"/>
    <mergeCell ref="L128:M128"/>
    <mergeCell ref="F129:F133"/>
    <mergeCell ref="H129:I129"/>
    <mergeCell ref="J129:K129"/>
    <mergeCell ref="L129:M129"/>
    <mergeCell ref="H130:I130"/>
    <mergeCell ref="J130:K130"/>
    <mergeCell ref="B94:B95"/>
    <mergeCell ref="F94:F98"/>
    <mergeCell ref="F100:F103"/>
    <mergeCell ref="B111:B113"/>
    <mergeCell ref="F111:F114"/>
    <mergeCell ref="F117:F120"/>
    <mergeCell ref="B123:B124"/>
    <mergeCell ref="F123:F124"/>
    <mergeCell ref="L130:M130"/>
    <mergeCell ref="B3:F3"/>
    <mergeCell ref="C5:E5"/>
    <mergeCell ref="D6:E6"/>
    <mergeCell ref="B10:B11"/>
    <mergeCell ref="F10:F14"/>
    <mergeCell ref="B22:B23"/>
    <mergeCell ref="F22:F25"/>
    <mergeCell ref="B55:B56"/>
    <mergeCell ref="F55:F57"/>
    <mergeCell ref="B65:B66"/>
    <mergeCell ref="F65:F68"/>
    <mergeCell ref="B84:B85"/>
    <mergeCell ref="F84:F91"/>
    <mergeCell ref="F32:F35"/>
    <mergeCell ref="B38:B39"/>
    <mergeCell ref="C38:E40"/>
    <mergeCell ref="F38:F39"/>
    <mergeCell ref="B49:B50"/>
    <mergeCell ref="F49:F51"/>
    <mergeCell ref="B72:B73"/>
    <mergeCell ref="F72:F75"/>
    <mergeCell ref="J151:K151"/>
    <mergeCell ref="L151:M151"/>
    <mergeCell ref="H153:P154"/>
    <mergeCell ref="H135:I135"/>
    <mergeCell ref="J135:K135"/>
    <mergeCell ref="L135:M135"/>
    <mergeCell ref="H136:I136"/>
    <mergeCell ref="J136:K136"/>
    <mergeCell ref="L136:M136"/>
    <mergeCell ref="H138:P139"/>
    <mergeCell ref="J147:K147"/>
    <mergeCell ref="L147:M147"/>
    <mergeCell ref="H148:I148"/>
    <mergeCell ref="J148:K148"/>
    <mergeCell ref="L148:M148"/>
    <mergeCell ref="H149:I149"/>
    <mergeCell ref="J149:K149"/>
    <mergeCell ref="L149:M149"/>
    <mergeCell ref="H150:I150"/>
    <mergeCell ref="J150:K150"/>
    <mergeCell ref="L150:M150"/>
  </mergeCells>
  <phoneticPr fontId="17"/>
  <printOptions horizontalCentered="1"/>
  <pageMargins left="0.9055118110236221" right="0.9055118110236221" top="0.94488188976377963" bottom="0.9055118110236221" header="0.31496062992125984" footer="0.31496062992125984"/>
  <pageSetup paperSize="9" scale="63" fitToHeight="0" orientation="portrait" cellComments="asDisplayed" r:id="rId1"/>
  <headerFooter differentFirst="1" alignWithMargins="0"/>
  <rowBreaks count="12" manualBreakCount="12">
    <brk id="64" max="5" man="1"/>
    <brk id="190" max="5" man="1"/>
    <brk id="253" max="5" man="1"/>
    <brk id="316" max="5" man="1"/>
    <brk id="379" max="5" man="1"/>
    <brk id="442" max="5" man="1"/>
    <brk id="505" max="5" man="1"/>
    <brk id="568" max="5" man="1"/>
    <brk id="631" max="5" man="1"/>
    <brk id="694" max="5" man="1"/>
    <brk id="757" max="5" man="1"/>
    <brk id="820" max="5"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FFFF00"/>
    <pageSetUpPr fitToPage="1"/>
  </sheetPr>
  <dimension ref="A1:Q655"/>
  <sheetViews>
    <sheetView view="pageBreakPreview" zoomScale="85" zoomScaleNormal="100" zoomScaleSheetLayoutView="85" workbookViewId="0">
      <selection activeCell="H5" sqref="H5"/>
    </sheetView>
  </sheetViews>
  <sheetFormatPr defaultColWidth="9" defaultRowHeight="18" customHeight="1" x14ac:dyDescent="0.2"/>
  <cols>
    <col min="1" max="1" width="27.109375" style="10" customWidth="1"/>
    <col min="2" max="2" width="1.21875" style="10" customWidth="1"/>
    <col min="3" max="3" width="16" style="11" customWidth="1"/>
    <col min="4" max="4" width="1.33203125" style="10" customWidth="1"/>
    <col min="5" max="5" width="69.33203125" style="10" customWidth="1"/>
    <col min="6" max="6" width="4.6640625" style="10" customWidth="1"/>
    <col min="7" max="7" width="12.44140625" style="10" customWidth="1"/>
    <col min="8" max="8" width="18.33203125" style="10" customWidth="1"/>
    <col min="9" max="9" width="19.44140625" style="10" customWidth="1"/>
    <col min="10" max="10" width="19.21875" style="10" customWidth="1"/>
    <col min="11" max="12" width="14.77734375" style="10" customWidth="1"/>
    <col min="13" max="17" width="18.109375" style="10" customWidth="1"/>
    <col min="18" max="16384" width="9" style="10"/>
  </cols>
  <sheetData>
    <row r="1" spans="1:12" ht="28.5" customHeight="1" x14ac:dyDescent="0.2">
      <c r="E1" s="12"/>
      <c r="H1" s="10" t="s">
        <v>0</v>
      </c>
    </row>
    <row r="2" spans="1:12" ht="28.5" customHeight="1" x14ac:dyDescent="0.2">
      <c r="E2" s="12"/>
    </row>
    <row r="3" spans="1:12" ht="28.5" customHeight="1" x14ac:dyDescent="0.2">
      <c r="A3" s="1032" t="s">
        <v>369</v>
      </c>
      <c r="B3" s="1032"/>
      <c r="C3" s="1032"/>
      <c r="D3" s="1032"/>
      <c r="E3" s="1032"/>
      <c r="J3" s="1"/>
    </row>
    <row r="4" spans="1:12" ht="21" customHeight="1" x14ac:dyDescent="0.2">
      <c r="A4" s="13" t="s">
        <v>1</v>
      </c>
      <c r="B4" s="9"/>
      <c r="C4" s="14"/>
      <c r="D4" s="9"/>
      <c r="E4" s="9"/>
      <c r="J4" s="1"/>
    </row>
    <row r="5" spans="1:12" s="1" customFormat="1" ht="54.75" customHeight="1" x14ac:dyDescent="0.2">
      <c r="A5" s="15" t="s">
        <v>2</v>
      </c>
      <c r="B5" s="1033" t="s">
        <v>370</v>
      </c>
      <c r="C5" s="986"/>
      <c r="D5" s="987"/>
      <c r="E5" s="15" t="s">
        <v>3</v>
      </c>
    </row>
    <row r="6" spans="1:12" s="1" customFormat="1" ht="18" customHeight="1" x14ac:dyDescent="0.2">
      <c r="A6" s="16"/>
      <c r="B6" s="17"/>
      <c r="C6" s="970" t="s">
        <v>4</v>
      </c>
      <c r="D6" s="970"/>
      <c r="E6" s="16"/>
      <c r="L6" s="1" t="s">
        <v>0</v>
      </c>
    </row>
    <row r="7" spans="1:12" s="1" customFormat="1" ht="18" customHeight="1" x14ac:dyDescent="0.2">
      <c r="A7" s="18"/>
      <c r="B7" s="19"/>
      <c r="C7" s="20"/>
      <c r="D7" s="8"/>
      <c r="E7" s="18"/>
    </row>
    <row r="8" spans="1:12" s="1" customFormat="1" ht="18" customHeight="1" x14ac:dyDescent="0.2">
      <c r="A8" s="21" t="s">
        <v>331</v>
      </c>
      <c r="B8" s="19"/>
      <c r="C8" s="20"/>
      <c r="D8" s="8"/>
      <c r="E8" s="18"/>
    </row>
    <row r="9" spans="1:12" s="1" customFormat="1" ht="18" customHeight="1" x14ac:dyDescent="0.2">
      <c r="A9" s="18"/>
      <c r="B9" s="19"/>
      <c r="C9" s="20"/>
      <c r="D9" s="8"/>
      <c r="E9" s="18"/>
      <c r="J9" s="2"/>
    </row>
    <row r="10" spans="1:12" s="2" customFormat="1" ht="18" customHeight="1" x14ac:dyDescent="0.2">
      <c r="A10" s="19"/>
      <c r="B10" s="19"/>
      <c r="C10" s="22"/>
      <c r="D10" s="6"/>
      <c r="E10" s="23"/>
    </row>
    <row r="11" spans="1:12" s="2" customFormat="1" ht="18" customHeight="1" x14ac:dyDescent="0.2">
      <c r="A11" s="19"/>
      <c r="B11" s="19"/>
      <c r="C11" s="22"/>
      <c r="D11" s="6"/>
      <c r="E11" s="23"/>
    </row>
    <row r="12" spans="1:12" s="2" customFormat="1" ht="18" customHeight="1" x14ac:dyDescent="0.2">
      <c r="A12" s="974" t="s">
        <v>8</v>
      </c>
      <c r="B12" s="19"/>
      <c r="C12" s="25">
        <v>271713</v>
      </c>
      <c r="D12" s="6"/>
      <c r="E12" s="1005" t="s">
        <v>371</v>
      </c>
    </row>
    <row r="13" spans="1:12" s="2" customFormat="1" ht="18" customHeight="1" x14ac:dyDescent="0.2">
      <c r="A13" s="974"/>
      <c r="B13" s="19"/>
      <c r="C13" s="27" t="s">
        <v>9</v>
      </c>
      <c r="D13" s="6"/>
      <c r="E13" s="1005"/>
    </row>
    <row r="14" spans="1:12" s="2" customFormat="1" ht="18" customHeight="1" x14ac:dyDescent="0.2">
      <c r="A14" s="28"/>
      <c r="B14" s="19"/>
      <c r="C14" s="29">
        <v>258152</v>
      </c>
      <c r="D14" s="30"/>
      <c r="E14" s="1005"/>
    </row>
    <row r="15" spans="1:12" s="2" customFormat="1" ht="18" customHeight="1" x14ac:dyDescent="0.2">
      <c r="A15" s="19"/>
      <c r="B15" s="19"/>
      <c r="C15" s="22"/>
      <c r="D15" s="6"/>
      <c r="E15" s="1005"/>
    </row>
    <row r="16" spans="1:12" s="2" customFormat="1" ht="18" customHeight="1" x14ac:dyDescent="0.2">
      <c r="A16" s="19"/>
      <c r="B16" s="19"/>
      <c r="C16" s="22"/>
      <c r="D16" s="6"/>
      <c r="E16" s="26"/>
    </row>
    <row r="17" spans="1:11" s="2" customFormat="1" ht="18" customHeight="1" x14ac:dyDescent="0.2">
      <c r="A17" s="19"/>
      <c r="B17" s="19"/>
      <c r="C17" s="22"/>
      <c r="D17" s="6"/>
      <c r="E17" s="26"/>
    </row>
    <row r="18" spans="1:11" s="2" customFormat="1" ht="18" customHeight="1" x14ac:dyDescent="0.2">
      <c r="A18" s="19"/>
      <c r="B18" s="19"/>
      <c r="C18" s="22"/>
      <c r="D18" s="6"/>
      <c r="E18" s="23"/>
      <c r="J18" s="1"/>
    </row>
    <row r="19" spans="1:11" s="2" customFormat="1" ht="18" customHeight="1" x14ac:dyDescent="0.2">
      <c r="A19" s="19"/>
      <c r="B19" s="19"/>
      <c r="C19" s="22"/>
      <c r="D19" s="6"/>
      <c r="E19" s="23" t="s">
        <v>10</v>
      </c>
      <c r="J19" s="1"/>
    </row>
    <row r="20" spans="1:11" s="2" customFormat="1" ht="18" customHeight="1" x14ac:dyDescent="0.2">
      <c r="A20" s="974" t="s">
        <v>372</v>
      </c>
      <c r="B20" s="19"/>
      <c r="C20" s="25">
        <v>19076</v>
      </c>
      <c r="D20" s="6"/>
      <c r="E20" s="975" t="s">
        <v>332</v>
      </c>
      <c r="J20" s="1"/>
    </row>
    <row r="21" spans="1:11" s="2" customFormat="1" ht="18" customHeight="1" x14ac:dyDescent="0.2">
      <c r="A21" s="974"/>
      <c r="B21" s="19"/>
      <c r="C21" s="27" t="s">
        <v>9</v>
      </c>
      <c r="D21" s="6"/>
      <c r="E21" s="975"/>
      <c r="J21" s="1"/>
    </row>
    <row r="22" spans="1:11" s="2" customFormat="1" ht="18" customHeight="1" x14ac:dyDescent="0.2">
      <c r="A22" s="974"/>
      <c r="B22" s="19"/>
      <c r="C22" s="29">
        <v>45820</v>
      </c>
      <c r="D22" s="30"/>
      <c r="E22" s="32" t="s">
        <v>373</v>
      </c>
      <c r="J22" s="1"/>
    </row>
    <row r="23" spans="1:11" s="2" customFormat="1" ht="18" customHeight="1" x14ac:dyDescent="0.2">
      <c r="A23" s="33" t="s">
        <v>12</v>
      </c>
      <c r="B23" s="19"/>
      <c r="C23" s="22"/>
      <c r="D23" s="22"/>
      <c r="E23" s="34"/>
      <c r="J23" s="1"/>
    </row>
    <row r="24" spans="1:11" s="2" customFormat="1" ht="18" customHeight="1" x14ac:dyDescent="0.2">
      <c r="A24" s="24"/>
      <c r="B24" s="19"/>
      <c r="C24" s="22"/>
      <c r="D24" s="22"/>
      <c r="E24" s="34"/>
    </row>
    <row r="25" spans="1:11" s="1" customFormat="1" ht="18" customHeight="1" x14ac:dyDescent="0.2">
      <c r="A25" s="18"/>
      <c r="B25" s="19"/>
      <c r="C25" s="20"/>
      <c r="D25" s="8"/>
      <c r="E25" s="35"/>
      <c r="J25" s="2"/>
    </row>
    <row r="26" spans="1:11" s="2" customFormat="1" ht="18" customHeight="1" x14ac:dyDescent="0.2">
      <c r="A26" s="974" t="s">
        <v>13</v>
      </c>
      <c r="B26" s="1052" t="s">
        <v>14</v>
      </c>
      <c r="C26" s="1053"/>
      <c r="D26" s="1054"/>
      <c r="E26" s="981" t="s">
        <v>15</v>
      </c>
      <c r="F26" s="1" t="s">
        <v>0</v>
      </c>
      <c r="G26" s="37"/>
      <c r="H26" s="38"/>
      <c r="I26" s="38"/>
      <c r="K26" s="38"/>
    </row>
    <row r="27" spans="1:11" s="2" customFormat="1" ht="18" customHeight="1" x14ac:dyDescent="0.2">
      <c r="A27" s="974"/>
      <c r="B27" s="1055"/>
      <c r="C27" s="1053"/>
      <c r="D27" s="1054"/>
      <c r="E27" s="981"/>
      <c r="F27" s="1" t="s">
        <v>0</v>
      </c>
      <c r="G27" s="37"/>
      <c r="H27" s="38"/>
      <c r="I27" s="38"/>
      <c r="K27" s="38"/>
    </row>
    <row r="28" spans="1:11" s="2" customFormat="1" ht="18" customHeight="1" x14ac:dyDescent="0.2">
      <c r="A28" s="28" t="s">
        <v>16</v>
      </c>
      <c r="B28" s="1055"/>
      <c r="C28" s="1053"/>
      <c r="D28" s="1054"/>
      <c r="E28" s="39" t="s">
        <v>17</v>
      </c>
      <c r="F28" s="1" t="s">
        <v>0</v>
      </c>
      <c r="G28" s="38"/>
      <c r="H28" s="38"/>
      <c r="I28" s="38"/>
      <c r="K28" s="38"/>
    </row>
    <row r="29" spans="1:11" s="2" customFormat="1" ht="18" customHeight="1" x14ac:dyDescent="0.2">
      <c r="A29" s="40"/>
      <c r="B29" s="41"/>
      <c r="C29" s="6"/>
      <c r="D29" s="6"/>
      <c r="E29" s="39" t="s">
        <v>18</v>
      </c>
      <c r="F29" s="1" t="s">
        <v>0</v>
      </c>
      <c r="G29" s="38"/>
      <c r="H29" s="38"/>
      <c r="I29" s="38"/>
      <c r="K29" s="38"/>
    </row>
    <row r="30" spans="1:11" s="2" customFormat="1" ht="18" customHeight="1" x14ac:dyDescent="0.2">
      <c r="A30" s="40"/>
      <c r="B30" s="41"/>
      <c r="C30" s="6"/>
      <c r="D30" s="6"/>
      <c r="E30" s="39"/>
      <c r="F30" s="1"/>
      <c r="G30" s="38"/>
      <c r="H30" s="38"/>
      <c r="I30" s="38"/>
      <c r="K30" s="38"/>
    </row>
    <row r="31" spans="1:11" s="2" customFormat="1" ht="18" customHeight="1" x14ac:dyDescent="0.2">
      <c r="A31" s="40"/>
      <c r="B31" s="41"/>
      <c r="C31" s="6"/>
      <c r="D31" s="6"/>
      <c r="E31" s="39"/>
      <c r="F31" s="1"/>
      <c r="G31" s="38"/>
      <c r="H31" s="38"/>
      <c r="I31" s="38"/>
      <c r="K31" s="38"/>
    </row>
    <row r="32" spans="1:11" s="2" customFormat="1" ht="18" customHeight="1" x14ac:dyDescent="0.2">
      <c r="A32" s="40"/>
      <c r="B32" s="41"/>
      <c r="C32" s="6"/>
      <c r="D32" s="6"/>
      <c r="E32" s="39"/>
      <c r="F32" s="1"/>
      <c r="G32" s="38"/>
      <c r="H32" s="38"/>
      <c r="I32" s="38"/>
      <c r="K32" s="38"/>
    </row>
    <row r="33" spans="1:11" s="2" customFormat="1" ht="18" customHeight="1" x14ac:dyDescent="0.2">
      <c r="A33" s="40"/>
      <c r="B33" s="41"/>
      <c r="C33" s="6"/>
      <c r="D33" s="6"/>
      <c r="E33" s="39"/>
      <c r="F33" s="1"/>
      <c r="G33" s="38"/>
      <c r="H33" s="38"/>
      <c r="I33" s="38"/>
      <c r="K33" s="38"/>
    </row>
    <row r="34" spans="1:11" s="2" customFormat="1" ht="18" customHeight="1" x14ac:dyDescent="0.2">
      <c r="A34" s="42"/>
      <c r="B34" s="19"/>
      <c r="C34" s="20"/>
      <c r="D34" s="8"/>
      <c r="E34" s="18"/>
      <c r="F34" s="1" t="s">
        <v>0</v>
      </c>
    </row>
    <row r="35" spans="1:11" s="2" customFormat="1" ht="18" customHeight="1" x14ac:dyDescent="0.2">
      <c r="A35" s="42"/>
      <c r="B35" s="19"/>
      <c r="C35" s="20"/>
      <c r="D35" s="8"/>
      <c r="E35" s="18"/>
      <c r="F35" s="1"/>
    </row>
    <row r="36" spans="1:11" s="2" customFormat="1" ht="18" customHeight="1" x14ac:dyDescent="0.2">
      <c r="A36" s="974"/>
      <c r="B36" s="19"/>
      <c r="C36" s="43"/>
      <c r="D36" s="6"/>
      <c r="E36" s="1041"/>
      <c r="F36" s="1"/>
    </row>
    <row r="37" spans="1:11" s="2" customFormat="1" ht="18" customHeight="1" x14ac:dyDescent="0.2">
      <c r="A37" s="974"/>
      <c r="B37" s="19"/>
      <c r="C37" s="43"/>
      <c r="D37" s="6"/>
      <c r="E37" s="1041"/>
      <c r="F37" s="1"/>
    </row>
    <row r="38" spans="1:11" s="2" customFormat="1" ht="18" customHeight="1" x14ac:dyDescent="0.2">
      <c r="A38" s="28"/>
      <c r="B38" s="19"/>
      <c r="C38" s="29"/>
      <c r="D38" s="30"/>
      <c r="E38" s="1041"/>
      <c r="F38" s="1" t="s">
        <v>0</v>
      </c>
      <c r="J38" s="1"/>
    </row>
    <row r="39" spans="1:11" s="2" customFormat="1" ht="18" customHeight="1" x14ac:dyDescent="0.2">
      <c r="A39" s="40"/>
      <c r="B39" s="41"/>
      <c r="C39" s="22"/>
      <c r="D39" s="6"/>
      <c r="E39" s="39"/>
      <c r="F39" s="1" t="s">
        <v>0</v>
      </c>
    </row>
    <row r="40" spans="1:11" s="1" customFormat="1" ht="18" customHeight="1" x14ac:dyDescent="0.2">
      <c r="A40" s="39"/>
      <c r="B40" s="41"/>
      <c r="C40" s="45"/>
      <c r="D40" s="6"/>
      <c r="E40" s="46"/>
      <c r="F40" s="1" t="s">
        <v>0</v>
      </c>
      <c r="J40" s="2"/>
    </row>
    <row r="41" spans="1:11" s="1" customFormat="1" ht="18" customHeight="1" x14ac:dyDescent="0.2">
      <c r="A41" s="47"/>
      <c r="B41" s="48"/>
      <c r="C41" s="49"/>
      <c r="D41" s="50"/>
      <c r="E41" s="51"/>
      <c r="J41" s="2"/>
    </row>
    <row r="42" spans="1:11" s="1" customFormat="1" ht="18" customHeight="1" x14ac:dyDescent="0.2">
      <c r="A42" s="39"/>
      <c r="B42" s="41"/>
      <c r="C42" s="45"/>
      <c r="D42" s="6"/>
      <c r="E42" s="46"/>
      <c r="J42" s="2"/>
    </row>
    <row r="43" spans="1:11" s="3" customFormat="1" ht="18" customHeight="1" x14ac:dyDescent="0.2">
      <c r="A43" s="21" t="s">
        <v>333</v>
      </c>
      <c r="B43" s="19"/>
      <c r="C43" s="52"/>
      <c r="D43" s="52"/>
      <c r="E43" s="53"/>
      <c r="F43" s="3" t="s">
        <v>0</v>
      </c>
      <c r="J43" s="2"/>
    </row>
    <row r="44" spans="1:11" s="1" customFormat="1" ht="18" customHeight="1" x14ac:dyDescent="0.2">
      <c r="A44" s="21"/>
      <c r="B44" s="19"/>
      <c r="C44" s="52"/>
      <c r="D44" s="52"/>
      <c r="E44" s="53"/>
      <c r="J44" s="2"/>
    </row>
    <row r="45" spans="1:11" s="2" customFormat="1" ht="18" customHeight="1" x14ac:dyDescent="0.2">
      <c r="A45" s="974" t="s">
        <v>374</v>
      </c>
      <c r="B45" s="19"/>
      <c r="C45" s="25">
        <v>4937</v>
      </c>
      <c r="D45" s="6"/>
      <c r="E45" s="975" t="s">
        <v>375</v>
      </c>
      <c r="F45" s="2" t="s">
        <v>0</v>
      </c>
    </row>
    <row r="46" spans="1:11" s="2" customFormat="1" ht="18" customHeight="1" x14ac:dyDescent="0.2">
      <c r="A46" s="974"/>
      <c r="B46" s="19"/>
      <c r="C46" s="22" t="s">
        <v>9</v>
      </c>
      <c r="D46" s="6"/>
      <c r="E46" s="975"/>
    </row>
    <row r="47" spans="1:11" s="2" customFormat="1" ht="18" customHeight="1" x14ac:dyDescent="0.2">
      <c r="A47" s="28"/>
      <c r="B47" s="19"/>
      <c r="C47" s="29">
        <v>12308</v>
      </c>
      <c r="D47" s="30"/>
      <c r="E47" s="975"/>
      <c r="F47" s="2" t="s">
        <v>0</v>
      </c>
    </row>
    <row r="48" spans="1:11" s="2" customFormat="1" ht="18" customHeight="1" x14ac:dyDescent="0.2">
      <c r="A48" s="28"/>
      <c r="B48" s="19"/>
      <c r="C48" s="22"/>
      <c r="D48" s="22"/>
      <c r="E48" s="32" t="s">
        <v>376</v>
      </c>
    </row>
    <row r="49" spans="1:10" s="2" customFormat="1" ht="18" customHeight="1" x14ac:dyDescent="0.2">
      <c r="A49" s="28"/>
      <c r="B49" s="19"/>
      <c r="C49" s="22"/>
      <c r="D49" s="22"/>
      <c r="E49" s="32"/>
    </row>
    <row r="50" spans="1:10" s="2" customFormat="1" ht="18" customHeight="1" x14ac:dyDescent="0.2">
      <c r="A50" s="28"/>
      <c r="B50" s="19"/>
      <c r="C50" s="22"/>
      <c r="D50" s="22"/>
      <c r="E50" s="23" t="s">
        <v>377</v>
      </c>
      <c r="J50" s="1"/>
    </row>
    <row r="51" spans="1:10" s="2" customFormat="1" ht="18" customHeight="1" x14ac:dyDescent="0.2">
      <c r="A51" s="28"/>
      <c r="B51" s="19"/>
      <c r="C51" s="22"/>
      <c r="D51" s="22"/>
      <c r="E51" s="23"/>
      <c r="J51" s="3"/>
    </row>
    <row r="52" spans="1:10" s="2" customFormat="1" ht="18" customHeight="1" x14ac:dyDescent="0.2">
      <c r="A52" s="974" t="s">
        <v>21</v>
      </c>
      <c r="B52" s="19"/>
      <c r="C52" s="25">
        <v>13385</v>
      </c>
      <c r="D52" s="6"/>
      <c r="E52" s="976" t="s">
        <v>378</v>
      </c>
      <c r="F52" s="2" t="s">
        <v>0</v>
      </c>
      <c r="J52" s="1"/>
    </row>
    <row r="53" spans="1:10" s="2" customFormat="1" ht="18" customHeight="1" x14ac:dyDescent="0.2">
      <c r="A53" s="974"/>
      <c r="B53" s="19"/>
      <c r="C53" s="22" t="s">
        <v>9</v>
      </c>
      <c r="D53" s="6"/>
      <c r="E53" s="976"/>
      <c r="F53" s="2" t="s">
        <v>0</v>
      </c>
    </row>
    <row r="54" spans="1:10" s="2" customFormat="1" ht="18" customHeight="1" x14ac:dyDescent="0.2">
      <c r="A54" s="28"/>
      <c r="B54" s="19"/>
      <c r="C54" s="29">
        <v>12795</v>
      </c>
      <c r="D54" s="30"/>
      <c r="E54" s="976"/>
      <c r="F54" s="2" t="s">
        <v>0</v>
      </c>
    </row>
    <row r="55" spans="1:10" s="2" customFormat="1" ht="18" customHeight="1" x14ac:dyDescent="0.2">
      <c r="A55" s="28"/>
      <c r="B55" s="19"/>
      <c r="C55" s="22"/>
      <c r="D55" s="22"/>
      <c r="E55" s="976"/>
    </row>
    <row r="56" spans="1:10" s="2" customFormat="1" ht="18" customHeight="1" x14ac:dyDescent="0.2">
      <c r="A56" s="28"/>
      <c r="B56" s="19"/>
      <c r="C56" s="22"/>
      <c r="D56" s="22"/>
      <c r="E56" s="54"/>
    </row>
    <row r="57" spans="1:10" s="2" customFormat="1" ht="18" customHeight="1" x14ac:dyDescent="0.2">
      <c r="A57" s="28"/>
      <c r="B57" s="19"/>
      <c r="C57" s="22"/>
      <c r="D57" s="22"/>
      <c r="E57" s="23"/>
    </row>
    <row r="58" spans="1:10" s="2" customFormat="1" ht="18" customHeight="1" x14ac:dyDescent="0.2">
      <c r="A58" s="28"/>
      <c r="B58" s="19"/>
      <c r="C58" s="22"/>
      <c r="D58" s="22"/>
      <c r="E58" s="23"/>
    </row>
    <row r="59" spans="1:10" s="1" customFormat="1" ht="18" customHeight="1" x14ac:dyDescent="0.2">
      <c r="A59" s="24" t="s">
        <v>24</v>
      </c>
      <c r="B59" s="41"/>
      <c r="C59" s="25">
        <v>435049</v>
      </c>
      <c r="D59" s="22"/>
      <c r="E59" s="975" t="s">
        <v>25</v>
      </c>
      <c r="F59" s="2" t="s">
        <v>0</v>
      </c>
      <c r="J59" s="2"/>
    </row>
    <row r="60" spans="1:10" s="1" customFormat="1" ht="18" customHeight="1" x14ac:dyDescent="0.2">
      <c r="A60" s="24" t="s">
        <v>26</v>
      </c>
      <c r="B60" s="41"/>
      <c r="C60" s="22" t="s">
        <v>9</v>
      </c>
      <c r="D60" s="22"/>
      <c r="E60" s="975"/>
      <c r="F60" s="2" t="s">
        <v>0</v>
      </c>
      <c r="J60" s="2"/>
    </row>
    <row r="61" spans="1:10" s="1" customFormat="1" ht="18" customHeight="1" x14ac:dyDescent="0.2">
      <c r="A61" s="24"/>
      <c r="B61" s="41"/>
      <c r="C61" s="29">
        <v>434928</v>
      </c>
      <c r="D61" s="29"/>
      <c r="E61" s="975"/>
      <c r="F61" s="2" t="s">
        <v>0</v>
      </c>
      <c r="J61" s="2"/>
    </row>
    <row r="62" spans="1:10" s="1" customFormat="1" ht="18" customHeight="1" x14ac:dyDescent="0.2">
      <c r="A62" s="28"/>
      <c r="B62" s="41"/>
      <c r="C62" s="22"/>
      <c r="D62" s="6"/>
      <c r="E62" s="975"/>
      <c r="F62" s="2" t="s">
        <v>0</v>
      </c>
      <c r="J62" s="2"/>
    </row>
    <row r="63" spans="1:10" s="1" customFormat="1" ht="18" customHeight="1" x14ac:dyDescent="0.2">
      <c r="A63" s="39"/>
      <c r="B63" s="41"/>
      <c r="C63" s="22"/>
      <c r="D63" s="6"/>
      <c r="E63" s="55" t="s">
        <v>334</v>
      </c>
      <c r="F63" s="2"/>
      <c r="J63" s="2"/>
    </row>
    <row r="64" spans="1:10" s="1" customFormat="1" ht="18" customHeight="1" x14ac:dyDescent="0.2">
      <c r="A64" s="39"/>
      <c r="B64" s="41"/>
      <c r="C64" s="22"/>
      <c r="D64" s="6"/>
      <c r="E64" s="56" t="s">
        <v>27</v>
      </c>
      <c r="F64" s="2" t="s">
        <v>0</v>
      </c>
      <c r="J64" s="2"/>
    </row>
    <row r="65" spans="1:12" s="1" customFormat="1" ht="18" customHeight="1" x14ac:dyDescent="0.2">
      <c r="A65" s="39"/>
      <c r="B65" s="41"/>
      <c r="C65" s="22"/>
      <c r="D65" s="6"/>
      <c r="E65" s="18"/>
      <c r="F65" s="2"/>
      <c r="J65" s="2"/>
    </row>
    <row r="66" spans="1:12" s="1" customFormat="1" ht="18" customHeight="1" x14ac:dyDescent="0.2">
      <c r="A66" s="39"/>
      <c r="B66" s="41"/>
      <c r="C66" s="22"/>
      <c r="D66" s="6"/>
      <c r="E66" s="18"/>
      <c r="F66" s="2"/>
      <c r="J66" s="2"/>
    </row>
    <row r="67" spans="1:12" s="1" customFormat="1" ht="18" customHeight="1" x14ac:dyDescent="0.2">
      <c r="A67" s="39"/>
      <c r="B67" s="41"/>
      <c r="C67" s="22"/>
      <c r="D67" s="6"/>
      <c r="E67" s="55"/>
      <c r="F67" s="2"/>
    </row>
    <row r="68" spans="1:12" s="1" customFormat="1" ht="18.75" customHeight="1" x14ac:dyDescent="0.2">
      <c r="A68" s="974" t="s">
        <v>28</v>
      </c>
      <c r="B68" s="41"/>
      <c r="C68" s="25">
        <v>29214</v>
      </c>
      <c r="D68" s="22"/>
      <c r="E68" s="989" t="s">
        <v>29</v>
      </c>
      <c r="F68" s="1" t="s">
        <v>0</v>
      </c>
    </row>
    <row r="69" spans="1:12" s="1" customFormat="1" ht="18.75" customHeight="1" x14ac:dyDescent="0.2">
      <c r="A69" s="1038"/>
      <c r="B69" s="41"/>
      <c r="C69" s="22" t="s">
        <v>9</v>
      </c>
      <c r="D69" s="22"/>
      <c r="E69" s="1042"/>
    </row>
    <row r="70" spans="1:12" s="1" customFormat="1" ht="24.75" customHeight="1" x14ac:dyDescent="0.2">
      <c r="A70" s="1038"/>
      <c r="B70" s="41"/>
      <c r="C70" s="29">
        <v>30111</v>
      </c>
      <c r="D70" s="30"/>
      <c r="E70" s="1042"/>
      <c r="F70" s="1" t="s">
        <v>0</v>
      </c>
    </row>
    <row r="71" spans="1:12" s="1" customFormat="1" ht="19.5" customHeight="1" x14ac:dyDescent="0.2">
      <c r="A71" s="57"/>
      <c r="B71" s="41"/>
      <c r="C71" s="29"/>
      <c r="D71" s="29"/>
      <c r="E71" s="58"/>
    </row>
    <row r="72" spans="1:12" s="2" customFormat="1" ht="18" customHeight="1" x14ac:dyDescent="0.2">
      <c r="A72" s="28"/>
      <c r="B72" s="19"/>
      <c r="C72" s="22"/>
      <c r="D72" s="22"/>
      <c r="E72" s="23"/>
      <c r="J72" s="1"/>
    </row>
    <row r="73" spans="1:12" s="2" customFormat="1" ht="18" customHeight="1" x14ac:dyDescent="0.2">
      <c r="A73" s="24" t="s">
        <v>30</v>
      </c>
      <c r="B73" s="19"/>
      <c r="C73" s="25">
        <v>20065</v>
      </c>
      <c r="D73" s="22"/>
      <c r="E73" s="975" t="s">
        <v>379</v>
      </c>
      <c r="F73" s="1"/>
      <c r="J73" s="1"/>
    </row>
    <row r="74" spans="1:12" s="2" customFormat="1" ht="18" customHeight="1" x14ac:dyDescent="0.2">
      <c r="A74" s="32"/>
      <c r="B74" s="19"/>
      <c r="C74" s="22" t="s">
        <v>9</v>
      </c>
      <c r="D74" s="22"/>
      <c r="E74" s="975"/>
      <c r="F74" s="1"/>
      <c r="J74" s="1"/>
    </row>
    <row r="75" spans="1:12" s="2" customFormat="1" ht="18" customHeight="1" x14ac:dyDescent="0.2">
      <c r="A75" s="59" t="s">
        <v>0</v>
      </c>
      <c r="B75" s="19"/>
      <c r="C75" s="29">
        <v>47231</v>
      </c>
      <c r="D75" s="30"/>
      <c r="E75" s="975"/>
      <c r="F75" s="1" t="s">
        <v>0</v>
      </c>
      <c r="J75" s="1"/>
    </row>
    <row r="76" spans="1:12" s="2" customFormat="1" ht="18" customHeight="1" x14ac:dyDescent="0.2">
      <c r="A76" s="60"/>
      <c r="B76" s="19"/>
      <c r="C76" s="29"/>
      <c r="D76" s="29"/>
      <c r="E76" s="31"/>
      <c r="F76" s="1"/>
      <c r="J76" s="1"/>
    </row>
    <row r="77" spans="1:12" s="2" customFormat="1" ht="18" customHeight="1" x14ac:dyDescent="0.2">
      <c r="A77" s="19"/>
      <c r="B77" s="19"/>
      <c r="C77" s="22"/>
      <c r="D77" s="6"/>
      <c r="E77" s="61"/>
      <c r="F77" s="1" t="s">
        <v>0</v>
      </c>
      <c r="J77" s="1"/>
    </row>
    <row r="78" spans="1:12" s="1" customFormat="1" ht="18" customHeight="1" x14ac:dyDescent="0.2">
      <c r="A78" s="62"/>
      <c r="B78" s="19"/>
      <c r="C78" s="20"/>
      <c r="D78" s="8"/>
      <c r="E78" s="55"/>
      <c r="F78" s="2" t="s">
        <v>0</v>
      </c>
      <c r="L78" s="5"/>
    </row>
    <row r="79" spans="1:12" s="2" customFormat="1" ht="18" customHeight="1" x14ac:dyDescent="0.2">
      <c r="A79" s="974" t="s">
        <v>31</v>
      </c>
      <c r="B79" s="19"/>
      <c r="C79" s="25">
        <v>6346</v>
      </c>
      <c r="D79" s="22"/>
      <c r="E79" s="975" t="s">
        <v>32</v>
      </c>
      <c r="F79" s="1" t="s">
        <v>0</v>
      </c>
    </row>
    <row r="80" spans="1:12" s="2" customFormat="1" ht="18" customHeight="1" x14ac:dyDescent="0.2">
      <c r="A80" s="992"/>
      <c r="B80" s="19"/>
      <c r="C80" s="22" t="s">
        <v>9</v>
      </c>
      <c r="D80" s="22"/>
      <c r="E80" s="975"/>
      <c r="F80" s="1"/>
      <c r="J80" s="1"/>
    </row>
    <row r="81" spans="1:10" s="2" customFormat="1" ht="18" customHeight="1" x14ac:dyDescent="0.2">
      <c r="A81" s="28" t="s">
        <v>0</v>
      </c>
      <c r="B81" s="19"/>
      <c r="C81" s="29">
        <v>6346</v>
      </c>
      <c r="D81" s="30"/>
      <c r="E81" s="63" t="s">
        <v>33</v>
      </c>
      <c r="F81" s="1"/>
      <c r="J81" s="1"/>
    </row>
    <row r="82" spans="1:10" s="2" customFormat="1" ht="18" customHeight="1" x14ac:dyDescent="0.2">
      <c r="A82" s="28"/>
      <c r="B82" s="19"/>
      <c r="C82" s="22"/>
      <c r="D82" s="22"/>
      <c r="E82" s="23"/>
      <c r="J82" s="1"/>
    </row>
    <row r="83" spans="1:10" s="2" customFormat="1" ht="18" customHeight="1" x14ac:dyDescent="0.2">
      <c r="A83" s="974" t="s">
        <v>35</v>
      </c>
      <c r="B83" s="19"/>
      <c r="C83" s="25">
        <v>33764614</v>
      </c>
      <c r="D83" s="30"/>
      <c r="E83" s="32" t="s">
        <v>36</v>
      </c>
      <c r="F83" s="2" t="s">
        <v>0</v>
      </c>
      <c r="G83" s="64"/>
    </row>
    <row r="84" spans="1:10" s="2" customFormat="1" ht="18" customHeight="1" x14ac:dyDescent="0.2">
      <c r="A84" s="974"/>
      <c r="B84" s="19"/>
      <c r="C84" s="22" t="s">
        <v>9</v>
      </c>
      <c r="D84" s="22"/>
      <c r="E84" s="975" t="s">
        <v>38</v>
      </c>
      <c r="G84" s="64"/>
    </row>
    <row r="85" spans="1:10" s="2" customFormat="1" ht="18" customHeight="1" x14ac:dyDescent="0.2">
      <c r="A85" s="24"/>
      <c r="B85" s="19"/>
      <c r="C85" s="29">
        <v>34447627</v>
      </c>
      <c r="D85" s="22"/>
      <c r="E85" s="975"/>
      <c r="G85" s="64"/>
    </row>
    <row r="86" spans="1:10" s="2" customFormat="1" ht="18" customHeight="1" x14ac:dyDescent="0.2">
      <c r="A86" s="24"/>
      <c r="B86" s="19"/>
      <c r="C86" s="22"/>
      <c r="D86" s="22"/>
      <c r="E86" s="975"/>
      <c r="G86" s="64"/>
    </row>
    <row r="87" spans="1:10" s="2" customFormat="1" ht="18" customHeight="1" x14ac:dyDescent="0.2">
      <c r="A87" s="24"/>
      <c r="B87" s="19"/>
      <c r="C87" s="22"/>
      <c r="D87" s="22"/>
      <c r="E87" s="975"/>
      <c r="G87" s="64"/>
    </row>
    <row r="88" spans="1:10" s="2" customFormat="1" ht="30.75" customHeight="1" x14ac:dyDescent="0.2">
      <c r="A88" s="28"/>
      <c r="B88" s="19"/>
      <c r="C88" s="8"/>
      <c r="D88" s="22"/>
      <c r="E88" s="975"/>
      <c r="G88" s="64"/>
    </row>
    <row r="89" spans="1:10" s="2" customFormat="1" ht="19.5" customHeight="1" x14ac:dyDescent="0.2">
      <c r="A89" s="28"/>
      <c r="B89" s="19"/>
      <c r="C89" s="22"/>
      <c r="D89" s="22"/>
      <c r="E89" s="36" t="s">
        <v>43</v>
      </c>
      <c r="G89" s="64"/>
      <c r="H89" s="2" t="s">
        <v>380</v>
      </c>
    </row>
    <row r="90" spans="1:10" s="2" customFormat="1" ht="18" customHeight="1" x14ac:dyDescent="0.2">
      <c r="A90" s="28"/>
      <c r="B90" s="19"/>
      <c r="C90" s="22"/>
      <c r="D90" s="22"/>
      <c r="E90" s="975" t="s">
        <v>45</v>
      </c>
      <c r="G90" s="1049" t="s">
        <v>381</v>
      </c>
      <c r="H90" s="2" t="s">
        <v>382</v>
      </c>
    </row>
    <row r="91" spans="1:10" s="2" customFormat="1" ht="21.75" customHeight="1" x14ac:dyDescent="0.2">
      <c r="A91" s="28"/>
      <c r="B91" s="19"/>
      <c r="C91" s="22"/>
      <c r="D91" s="22"/>
      <c r="E91" s="975"/>
      <c r="G91" s="1050"/>
      <c r="H91" s="2" t="s">
        <v>383</v>
      </c>
    </row>
    <row r="92" spans="1:10" s="2" customFormat="1" ht="18" customHeight="1" x14ac:dyDescent="0.2">
      <c r="A92" s="28"/>
      <c r="B92" s="19"/>
      <c r="C92" s="22"/>
      <c r="D92" s="22"/>
      <c r="E92" s="65" t="s">
        <v>46</v>
      </c>
      <c r="G92" s="1050"/>
      <c r="H92" s="2" t="s">
        <v>384</v>
      </c>
    </row>
    <row r="93" spans="1:10" s="2" customFormat="1" ht="18" customHeight="1" x14ac:dyDescent="0.2">
      <c r="A93" s="28"/>
      <c r="B93" s="19"/>
      <c r="C93" s="22"/>
      <c r="D93" s="22"/>
      <c r="E93" s="975" t="s">
        <v>47</v>
      </c>
    </row>
    <row r="94" spans="1:10" s="2" customFormat="1" ht="18" customHeight="1" x14ac:dyDescent="0.2">
      <c r="A94" s="28"/>
      <c r="B94" s="19"/>
      <c r="C94" s="22"/>
      <c r="D94" s="22"/>
      <c r="E94" s="975"/>
    </row>
    <row r="95" spans="1:10" s="2" customFormat="1" ht="18" customHeight="1" x14ac:dyDescent="0.2">
      <c r="A95" s="66"/>
      <c r="B95" s="67"/>
      <c r="C95" s="68"/>
      <c r="D95" s="68"/>
      <c r="E95" s="69"/>
    </row>
    <row r="96" spans="1:10" s="1" customFormat="1" ht="18" customHeight="1" x14ac:dyDescent="0.2">
      <c r="A96" s="28"/>
      <c r="B96" s="41"/>
      <c r="C96" s="22"/>
      <c r="D96" s="22"/>
      <c r="E96" s="32"/>
      <c r="J96" s="2"/>
    </row>
    <row r="97" spans="1:10" s="1" customFormat="1" ht="18" customHeight="1" x14ac:dyDescent="0.2">
      <c r="A97" s="28" t="s">
        <v>48</v>
      </c>
      <c r="B97" s="41"/>
      <c r="C97" s="25">
        <v>15293</v>
      </c>
      <c r="D97" s="22"/>
      <c r="E97" s="989" t="s">
        <v>385</v>
      </c>
      <c r="F97" s="1" t="s">
        <v>0</v>
      </c>
      <c r="J97" s="2"/>
    </row>
    <row r="98" spans="1:10" s="1" customFormat="1" ht="18" customHeight="1" x14ac:dyDescent="0.2">
      <c r="A98" s="33" t="s">
        <v>12</v>
      </c>
      <c r="B98" s="41"/>
      <c r="C98" s="22" t="s">
        <v>9</v>
      </c>
      <c r="D98" s="22"/>
      <c r="E98" s="989"/>
      <c r="J98" s="2"/>
    </row>
    <row r="99" spans="1:10" s="1" customFormat="1" ht="18" customHeight="1" x14ac:dyDescent="0.2">
      <c r="A99" s="28" t="s">
        <v>0</v>
      </c>
      <c r="B99" s="41"/>
      <c r="C99" s="29">
        <v>15293</v>
      </c>
      <c r="D99" s="30"/>
      <c r="E99" s="989"/>
      <c r="J99" s="2"/>
    </row>
    <row r="100" spans="1:10" s="1" customFormat="1" ht="18" customHeight="1" x14ac:dyDescent="0.2">
      <c r="A100" s="28"/>
      <c r="B100" s="41"/>
      <c r="C100" s="29"/>
      <c r="D100" s="29"/>
      <c r="E100" s="32"/>
      <c r="J100" s="2"/>
    </row>
    <row r="101" spans="1:10" s="1" customFormat="1" ht="18" customHeight="1" x14ac:dyDescent="0.2">
      <c r="A101" s="28"/>
      <c r="B101" s="41"/>
      <c r="C101" s="29"/>
      <c r="D101" s="29"/>
      <c r="E101" s="32"/>
      <c r="J101" s="2"/>
    </row>
    <row r="102" spans="1:10" s="1" customFormat="1" ht="18" customHeight="1" x14ac:dyDescent="0.2">
      <c r="A102" s="28"/>
      <c r="B102" s="41"/>
      <c r="C102" s="29"/>
      <c r="D102" s="29"/>
      <c r="E102" s="32"/>
      <c r="J102" s="2"/>
    </row>
    <row r="103" spans="1:10" s="1" customFormat="1" ht="18" customHeight="1" x14ac:dyDescent="0.2">
      <c r="A103" s="28"/>
      <c r="B103" s="41"/>
      <c r="C103" s="22"/>
      <c r="D103" s="22"/>
      <c r="E103" s="44"/>
      <c r="J103" s="2"/>
    </row>
    <row r="104" spans="1:10" s="1" customFormat="1" ht="18" customHeight="1" x14ac:dyDescent="0.2">
      <c r="A104" s="1003" t="s">
        <v>49</v>
      </c>
      <c r="B104" s="19"/>
      <c r="C104" s="25">
        <v>24854</v>
      </c>
      <c r="D104" s="6"/>
      <c r="E104" s="1041" t="s">
        <v>50</v>
      </c>
    </row>
    <row r="105" spans="1:10" s="1" customFormat="1" ht="18" customHeight="1" x14ac:dyDescent="0.2">
      <c r="A105" s="1003"/>
      <c r="B105" s="19"/>
      <c r="C105" s="22" t="s">
        <v>9</v>
      </c>
      <c r="D105" s="6"/>
      <c r="E105" s="1041"/>
    </row>
    <row r="106" spans="1:10" s="1" customFormat="1" ht="18" customHeight="1" x14ac:dyDescent="0.2">
      <c r="A106" s="28" t="s">
        <v>16</v>
      </c>
      <c r="B106" s="19"/>
      <c r="C106" s="29">
        <v>13590</v>
      </c>
      <c r="D106" s="30"/>
      <c r="E106" s="70"/>
    </row>
    <row r="107" spans="1:10" s="1" customFormat="1" ht="18" customHeight="1" x14ac:dyDescent="0.2">
      <c r="A107" s="28"/>
      <c r="B107" s="19"/>
      <c r="C107" s="29"/>
      <c r="D107" s="29"/>
      <c r="E107" s="70"/>
    </row>
    <row r="108" spans="1:10" s="1" customFormat="1" ht="18" customHeight="1" x14ac:dyDescent="0.2">
      <c r="A108" s="28"/>
      <c r="B108" s="19"/>
      <c r="C108" s="29"/>
      <c r="D108" s="29"/>
      <c r="E108" s="70"/>
    </row>
    <row r="109" spans="1:10" s="1" customFormat="1" ht="18" customHeight="1" x14ac:dyDescent="0.2">
      <c r="A109" s="28"/>
      <c r="B109" s="19"/>
      <c r="C109" s="29"/>
      <c r="D109" s="29"/>
      <c r="E109" s="70"/>
    </row>
    <row r="110" spans="1:10" s="1" customFormat="1" ht="18" customHeight="1" x14ac:dyDescent="0.2">
      <c r="A110" s="28"/>
      <c r="B110" s="19"/>
      <c r="C110" s="29"/>
      <c r="D110" s="29"/>
      <c r="E110" s="70"/>
    </row>
    <row r="111" spans="1:10" s="1" customFormat="1" ht="18" customHeight="1" x14ac:dyDescent="0.2">
      <c r="A111" s="1003" t="s">
        <v>51</v>
      </c>
      <c r="B111" s="19"/>
      <c r="C111" s="25">
        <v>1704</v>
      </c>
      <c r="D111" s="29"/>
      <c r="E111" s="32" t="s">
        <v>52</v>
      </c>
    </row>
    <row r="112" spans="1:10" s="1" customFormat="1" ht="18" customHeight="1" x14ac:dyDescent="0.2">
      <c r="A112" s="1003"/>
      <c r="B112" s="19"/>
      <c r="C112" s="22" t="s">
        <v>9</v>
      </c>
      <c r="D112" s="29"/>
      <c r="E112" s="32"/>
    </row>
    <row r="113" spans="1:8" s="1" customFormat="1" ht="18" customHeight="1" x14ac:dyDescent="0.2">
      <c r="A113" s="28"/>
      <c r="B113" s="19"/>
      <c r="C113" s="29">
        <v>1897</v>
      </c>
      <c r="D113" s="29"/>
      <c r="E113" s="32"/>
    </row>
    <row r="114" spans="1:8" s="1" customFormat="1" ht="18" customHeight="1" x14ac:dyDescent="0.2">
      <c r="A114" s="28"/>
      <c r="B114" s="19"/>
      <c r="C114" s="29"/>
      <c r="D114" s="29"/>
      <c r="E114" s="32"/>
    </row>
    <row r="115" spans="1:8" s="1" customFormat="1" ht="18" customHeight="1" x14ac:dyDescent="0.2">
      <c r="A115" s="28"/>
      <c r="B115" s="19"/>
      <c r="C115" s="29"/>
      <c r="D115" s="29"/>
      <c r="E115" s="32"/>
    </row>
    <row r="116" spans="1:8" s="1" customFormat="1" ht="18" customHeight="1" x14ac:dyDescent="0.2">
      <c r="A116" s="28"/>
      <c r="B116" s="19"/>
      <c r="C116" s="29"/>
      <c r="D116" s="29"/>
      <c r="E116" s="70"/>
    </row>
    <row r="117" spans="1:8" s="1" customFormat="1" ht="24" customHeight="1" x14ac:dyDescent="0.2">
      <c r="A117" s="977" t="s">
        <v>55</v>
      </c>
      <c r="B117" s="41"/>
      <c r="C117" s="25">
        <v>227570</v>
      </c>
      <c r="D117" s="6"/>
      <c r="E117" s="975" t="s">
        <v>386</v>
      </c>
    </row>
    <row r="118" spans="1:8" s="1" customFormat="1" ht="24" customHeight="1" x14ac:dyDescent="0.2">
      <c r="A118" s="1031"/>
      <c r="B118" s="41"/>
      <c r="C118" s="22" t="s">
        <v>9</v>
      </c>
      <c r="D118" s="6"/>
      <c r="E118" s="975"/>
      <c r="H118" s="1051"/>
    </row>
    <row r="119" spans="1:8" s="1" customFormat="1" ht="24" customHeight="1" x14ac:dyDescent="0.2">
      <c r="A119" s="28"/>
      <c r="B119" s="41"/>
      <c r="C119" s="29">
        <v>286327</v>
      </c>
      <c r="D119" s="30"/>
      <c r="E119" s="975"/>
      <c r="H119" s="1051"/>
    </row>
    <row r="120" spans="1:8" s="1" customFormat="1" ht="24" customHeight="1" x14ac:dyDescent="0.2">
      <c r="A120" s="28"/>
      <c r="B120" s="41"/>
      <c r="C120" s="22"/>
      <c r="D120" s="22"/>
      <c r="E120" s="975"/>
      <c r="H120" s="1051"/>
    </row>
    <row r="121" spans="1:8" s="1" customFormat="1" ht="24" customHeight="1" x14ac:dyDescent="0.2">
      <c r="A121" s="28"/>
      <c r="B121" s="41"/>
      <c r="C121" s="22"/>
      <c r="D121" s="22"/>
      <c r="E121" s="975"/>
      <c r="H121" s="1051"/>
    </row>
    <row r="122" spans="1:8" s="1" customFormat="1" ht="24" customHeight="1" x14ac:dyDescent="0.2">
      <c r="A122" s="28"/>
      <c r="B122" s="41"/>
      <c r="C122" s="22"/>
      <c r="D122" s="22"/>
      <c r="E122" s="975"/>
      <c r="H122" s="1051"/>
    </row>
    <row r="123" spans="1:8" s="1" customFormat="1" ht="24" customHeight="1" x14ac:dyDescent="0.2">
      <c r="A123" s="28"/>
      <c r="B123" s="41"/>
      <c r="C123" s="22"/>
      <c r="D123" s="22"/>
      <c r="E123" s="975"/>
      <c r="H123" s="1051"/>
    </row>
    <row r="124" spans="1:8" s="1" customFormat="1" ht="24" customHeight="1" x14ac:dyDescent="0.2">
      <c r="A124" s="28"/>
      <c r="B124" s="41"/>
      <c r="C124" s="22"/>
      <c r="D124" s="22"/>
      <c r="E124" s="975"/>
      <c r="H124" s="1051"/>
    </row>
    <row r="125" spans="1:8" s="1" customFormat="1" ht="24" customHeight="1" x14ac:dyDescent="0.2">
      <c r="A125" s="28"/>
      <c r="B125" s="41"/>
      <c r="C125" s="22"/>
      <c r="D125" s="22"/>
      <c r="E125" s="975"/>
      <c r="H125" s="71"/>
    </row>
    <row r="126" spans="1:8" s="1" customFormat="1" ht="24" customHeight="1" x14ac:dyDescent="0.2">
      <c r="A126" s="28"/>
      <c r="B126" s="41"/>
      <c r="C126" s="22"/>
      <c r="D126" s="22"/>
      <c r="E126" s="975"/>
      <c r="H126" s="71"/>
    </row>
    <row r="127" spans="1:8" s="1" customFormat="1" ht="24" customHeight="1" x14ac:dyDescent="0.2">
      <c r="A127" s="28"/>
      <c r="B127" s="41"/>
      <c r="C127" s="22"/>
      <c r="D127" s="22"/>
      <c r="E127" s="975"/>
      <c r="H127" s="71"/>
    </row>
    <row r="128" spans="1:8" s="1" customFormat="1" ht="24" customHeight="1" x14ac:dyDescent="0.2">
      <c r="A128" s="28"/>
      <c r="B128" s="41"/>
      <c r="C128" s="22"/>
      <c r="D128" s="22"/>
      <c r="E128" s="31"/>
      <c r="H128" s="71"/>
    </row>
    <row r="129" spans="1:12" s="1" customFormat="1" ht="21" customHeight="1" x14ac:dyDescent="0.2">
      <c r="A129" s="28"/>
      <c r="B129" s="41"/>
      <c r="C129" s="22"/>
      <c r="D129" s="22"/>
      <c r="E129" s="72"/>
      <c r="H129" s="71"/>
    </row>
    <row r="130" spans="1:12" s="1" customFormat="1" ht="18" customHeight="1" x14ac:dyDescent="0.2">
      <c r="A130" s="974" t="s">
        <v>57</v>
      </c>
      <c r="B130" s="41"/>
      <c r="C130" s="25">
        <v>5586</v>
      </c>
      <c r="D130" s="22"/>
      <c r="E130" s="975" t="s">
        <v>387</v>
      </c>
      <c r="H130" s="71"/>
    </row>
    <row r="131" spans="1:12" s="1" customFormat="1" ht="18" customHeight="1" x14ac:dyDescent="0.2">
      <c r="A131" s="992"/>
      <c r="B131" s="41"/>
      <c r="C131" s="22" t="s">
        <v>9</v>
      </c>
      <c r="D131" s="22"/>
      <c r="E131" s="975"/>
      <c r="H131" s="71"/>
    </row>
    <row r="132" spans="1:12" s="1" customFormat="1" ht="18" customHeight="1" x14ac:dyDescent="0.2">
      <c r="A132" s="28"/>
      <c r="B132" s="41"/>
      <c r="C132" s="29">
        <v>3147</v>
      </c>
      <c r="D132" s="22"/>
      <c r="E132" s="975"/>
      <c r="H132" s="71"/>
    </row>
    <row r="133" spans="1:12" s="1" customFormat="1" ht="18" customHeight="1" x14ac:dyDescent="0.2">
      <c r="A133" s="28"/>
      <c r="B133" s="41"/>
      <c r="C133" s="29"/>
      <c r="D133" s="22"/>
      <c r="E133" s="31"/>
      <c r="H133" s="71"/>
    </row>
    <row r="134" spans="1:12" s="1" customFormat="1" ht="18" customHeight="1" x14ac:dyDescent="0.2">
      <c r="A134" s="28"/>
      <c r="B134" s="41"/>
      <c r="C134" s="29"/>
      <c r="D134" s="22"/>
      <c r="E134" s="31"/>
      <c r="H134" s="71"/>
    </row>
    <row r="135" spans="1:12" s="1" customFormat="1" ht="18" customHeight="1" x14ac:dyDescent="0.2">
      <c r="A135" s="28"/>
      <c r="B135" s="41"/>
      <c r="C135" s="29"/>
      <c r="D135" s="22"/>
      <c r="E135" s="31"/>
      <c r="H135" s="71"/>
    </row>
    <row r="136" spans="1:12" s="1" customFormat="1" ht="15.75" customHeight="1" x14ac:dyDescent="0.2">
      <c r="A136" s="24"/>
      <c r="B136" s="41"/>
      <c r="C136" s="43"/>
      <c r="D136" s="29"/>
      <c r="E136" s="32"/>
    </row>
    <row r="137" spans="1:12" s="1" customFormat="1" ht="18" customHeight="1" x14ac:dyDescent="0.2">
      <c r="A137" s="24" t="s">
        <v>60</v>
      </c>
      <c r="B137" s="41"/>
      <c r="C137" s="25">
        <v>136898</v>
      </c>
      <c r="D137" s="22"/>
      <c r="E137" s="975" t="s">
        <v>61</v>
      </c>
      <c r="F137" s="2" t="s">
        <v>0</v>
      </c>
    </row>
    <row r="138" spans="1:12" s="1" customFormat="1" ht="18" customHeight="1" x14ac:dyDescent="0.2">
      <c r="A138" s="28"/>
      <c r="B138" s="41"/>
      <c r="C138" s="22" t="s">
        <v>9</v>
      </c>
      <c r="D138" s="22"/>
      <c r="E138" s="975"/>
      <c r="F138" s="2" t="s">
        <v>0</v>
      </c>
    </row>
    <row r="139" spans="1:12" s="1" customFormat="1" ht="18" customHeight="1" x14ac:dyDescent="0.2">
      <c r="A139" s="59"/>
      <c r="B139" s="41"/>
      <c r="C139" s="29">
        <v>136293</v>
      </c>
      <c r="D139" s="30"/>
      <c r="E139" s="975"/>
      <c r="F139" s="2" t="s">
        <v>0</v>
      </c>
    </row>
    <row r="140" spans="1:12" s="1" customFormat="1" ht="18" customHeight="1" x14ac:dyDescent="0.2">
      <c r="A140" s="39"/>
      <c r="B140" s="41"/>
      <c r="C140" s="22"/>
      <c r="D140" s="6"/>
      <c r="E140" s="26" t="s">
        <v>62</v>
      </c>
      <c r="F140" s="2" t="s">
        <v>0</v>
      </c>
    </row>
    <row r="141" spans="1:12" s="4" customFormat="1" ht="18" customHeight="1" x14ac:dyDescent="0.2">
      <c r="A141" s="73"/>
      <c r="B141" s="41"/>
      <c r="C141" s="22"/>
      <c r="D141" s="6"/>
      <c r="E141" s="26" t="s">
        <v>63</v>
      </c>
      <c r="F141" s="2" t="s">
        <v>0</v>
      </c>
      <c r="J141" s="1"/>
      <c r="L141" s="1"/>
    </row>
    <row r="142" spans="1:12" s="4" customFormat="1" ht="18" customHeight="1" x14ac:dyDescent="0.2">
      <c r="A142" s="73"/>
      <c r="B142" s="41"/>
      <c r="C142" s="22"/>
      <c r="D142" s="6"/>
      <c r="E142" s="26"/>
      <c r="F142" s="2"/>
      <c r="J142" s="1"/>
      <c r="L142" s="1"/>
    </row>
    <row r="143" spans="1:12" s="4" customFormat="1" ht="18" customHeight="1" x14ac:dyDescent="0.2">
      <c r="A143" s="73"/>
      <c r="B143" s="41"/>
      <c r="C143" s="22"/>
      <c r="D143" s="6"/>
      <c r="E143" s="26"/>
      <c r="F143" s="2"/>
      <c r="J143" s="1"/>
      <c r="L143" s="1"/>
    </row>
    <row r="144" spans="1:12" s="4" customFormat="1" ht="18" customHeight="1" x14ac:dyDescent="0.2">
      <c r="A144" s="73"/>
      <c r="B144" s="41"/>
      <c r="C144" s="22"/>
      <c r="D144" s="6"/>
      <c r="E144" s="26"/>
      <c r="F144" s="2"/>
      <c r="J144" s="1"/>
      <c r="L144" s="1"/>
    </row>
    <row r="145" spans="1:12" s="4" customFormat="1" ht="18" customHeight="1" x14ac:dyDescent="0.2">
      <c r="A145" s="74"/>
      <c r="B145" s="48"/>
      <c r="C145" s="68"/>
      <c r="D145" s="50"/>
      <c r="E145" s="75"/>
      <c r="F145" s="2"/>
      <c r="J145" s="1"/>
      <c r="L145" s="1"/>
    </row>
    <row r="146" spans="1:12" s="1" customFormat="1" ht="18" customHeight="1" x14ac:dyDescent="0.2">
      <c r="A146" s="21" t="s">
        <v>335</v>
      </c>
      <c r="B146" s="19"/>
      <c r="C146" s="20"/>
      <c r="D146" s="8"/>
      <c r="E146" s="76"/>
      <c r="F146" s="2" t="s">
        <v>0</v>
      </c>
      <c r="J146" s="4"/>
      <c r="L146" s="4"/>
    </row>
    <row r="147" spans="1:12" s="1" customFormat="1" ht="18" customHeight="1" x14ac:dyDescent="0.2">
      <c r="A147" s="18"/>
      <c r="B147" s="19"/>
      <c r="C147" s="20"/>
      <c r="D147" s="8"/>
      <c r="E147" s="77"/>
      <c r="J147" s="4"/>
    </row>
    <row r="148" spans="1:12" s="4" customFormat="1" ht="18" customHeight="1" x14ac:dyDescent="0.2">
      <c r="A148" s="33" t="s">
        <v>66</v>
      </c>
      <c r="B148" s="41"/>
      <c r="C148" s="25">
        <v>2818344</v>
      </c>
      <c r="D148" s="22"/>
      <c r="E148" s="55" t="s">
        <v>388</v>
      </c>
      <c r="F148" s="2" t="s">
        <v>0</v>
      </c>
    </row>
    <row r="149" spans="1:12" s="4" customFormat="1" ht="18" customHeight="1" x14ac:dyDescent="0.2">
      <c r="A149" s="33" t="s">
        <v>68</v>
      </c>
      <c r="B149" s="41"/>
      <c r="C149" s="22" t="s">
        <v>9</v>
      </c>
      <c r="D149" s="22"/>
      <c r="E149" s="55"/>
      <c r="F149" s="2" t="s">
        <v>389</v>
      </c>
    </row>
    <row r="150" spans="1:12" s="4" customFormat="1" ht="18" customHeight="1" x14ac:dyDescent="0.2">
      <c r="A150" s="59"/>
      <c r="B150" s="41"/>
      <c r="C150" s="29">
        <v>2710633</v>
      </c>
      <c r="D150" s="30"/>
      <c r="E150" s="26"/>
      <c r="F150" s="2"/>
      <c r="I150" s="86"/>
      <c r="J150" s="86"/>
    </row>
    <row r="151" spans="1:12" s="1" customFormat="1" ht="18" customHeight="1" x14ac:dyDescent="0.2">
      <c r="A151" s="39"/>
      <c r="B151" s="41"/>
      <c r="C151" s="22"/>
      <c r="D151" s="6"/>
      <c r="E151" s="55"/>
      <c r="F151" s="2"/>
      <c r="I151" s="87"/>
      <c r="J151" s="87"/>
      <c r="K151" s="87"/>
    </row>
    <row r="152" spans="1:12" s="1" customFormat="1" ht="18" customHeight="1" x14ac:dyDescent="0.2">
      <c r="A152" s="39"/>
      <c r="B152" s="41"/>
      <c r="C152" s="22"/>
      <c r="D152" s="6"/>
      <c r="E152" s="55"/>
      <c r="F152" s="2"/>
      <c r="I152" s="87"/>
      <c r="J152" s="87"/>
      <c r="K152" s="87"/>
    </row>
    <row r="153" spans="1:12" s="1" customFormat="1" ht="18" customHeight="1" x14ac:dyDescent="0.2">
      <c r="A153" s="28" t="s">
        <v>69</v>
      </c>
      <c r="B153" s="41"/>
      <c r="C153" s="25">
        <v>55610</v>
      </c>
      <c r="D153" s="22"/>
      <c r="E153" s="975" t="s">
        <v>70</v>
      </c>
      <c r="F153" s="2"/>
      <c r="I153" s="87"/>
      <c r="J153" s="87"/>
    </row>
    <row r="154" spans="1:12" s="4" customFormat="1" ht="18" customHeight="1" x14ac:dyDescent="0.2">
      <c r="A154" s="28" t="s">
        <v>71</v>
      </c>
      <c r="B154" s="41"/>
      <c r="C154" s="22" t="s">
        <v>9</v>
      </c>
      <c r="D154" s="22"/>
      <c r="E154" s="975"/>
      <c r="F154" s="2" t="s">
        <v>0</v>
      </c>
      <c r="J154" s="1"/>
      <c r="L154" s="1"/>
    </row>
    <row r="155" spans="1:12" s="4" customFormat="1" ht="18" customHeight="1" x14ac:dyDescent="0.2">
      <c r="A155" s="28"/>
      <c r="B155" s="41"/>
      <c r="C155" s="78">
        <v>68614</v>
      </c>
      <c r="D155" s="79"/>
      <c r="E155" s="1043"/>
      <c r="F155" s="2"/>
      <c r="G155" s="2"/>
      <c r="J155" s="1"/>
    </row>
    <row r="156" spans="1:12" s="4" customFormat="1" ht="18" customHeight="1" x14ac:dyDescent="0.2">
      <c r="A156" s="28"/>
      <c r="B156" s="41"/>
      <c r="C156" s="78"/>
      <c r="D156" s="78"/>
      <c r="E156" s="80"/>
      <c r="F156" s="2"/>
      <c r="G156" s="2"/>
      <c r="J156" s="1"/>
    </row>
    <row r="157" spans="1:12" s="4" customFormat="1" ht="18" customHeight="1" x14ac:dyDescent="0.2">
      <c r="A157" s="28"/>
      <c r="B157" s="41"/>
      <c r="C157" s="78"/>
      <c r="D157" s="78"/>
      <c r="E157" s="80"/>
      <c r="F157" s="2"/>
      <c r="G157" s="2"/>
      <c r="J157" s="1"/>
    </row>
    <row r="158" spans="1:12" s="4" customFormat="1" ht="18" customHeight="1" x14ac:dyDescent="0.2">
      <c r="A158" s="28"/>
      <c r="B158" s="41"/>
      <c r="C158" s="78"/>
      <c r="D158" s="78"/>
      <c r="E158" s="80"/>
      <c r="F158" s="2"/>
      <c r="G158" s="2"/>
      <c r="J158" s="1"/>
    </row>
    <row r="159" spans="1:12" s="5" customFormat="1" ht="18" customHeight="1" x14ac:dyDescent="0.2">
      <c r="A159" s="28" t="s">
        <v>69</v>
      </c>
      <c r="B159" s="19"/>
      <c r="C159" s="68" t="s">
        <v>390</v>
      </c>
      <c r="D159" s="8"/>
      <c r="E159" s="975" t="s">
        <v>391</v>
      </c>
      <c r="F159" s="71"/>
      <c r="G159" s="2"/>
      <c r="K159" s="2"/>
    </row>
    <row r="160" spans="1:12" s="5" customFormat="1" ht="18" customHeight="1" x14ac:dyDescent="0.2">
      <c r="A160" s="28" t="s">
        <v>72</v>
      </c>
      <c r="B160" s="19"/>
      <c r="C160" s="22" t="s">
        <v>9</v>
      </c>
      <c r="D160" s="8"/>
      <c r="E160" s="975"/>
      <c r="F160" s="71"/>
      <c r="G160" s="2"/>
      <c r="K160" s="2"/>
    </row>
    <row r="161" spans="1:12" s="5" customFormat="1" ht="18" customHeight="1" x14ac:dyDescent="0.2">
      <c r="A161" s="28" t="s">
        <v>7</v>
      </c>
      <c r="B161" s="19"/>
      <c r="C161" s="78">
        <v>0</v>
      </c>
      <c r="D161" s="8"/>
      <c r="E161" s="1043"/>
      <c r="F161" s="81"/>
      <c r="G161" s="2"/>
      <c r="K161" s="2"/>
    </row>
    <row r="162" spans="1:12" s="4" customFormat="1" ht="18" customHeight="1" x14ac:dyDescent="0.2">
      <c r="A162" s="62"/>
      <c r="B162" s="19"/>
      <c r="C162" s="22"/>
      <c r="D162" s="8"/>
      <c r="E162" s="53"/>
      <c r="F162" s="2" t="s">
        <v>0</v>
      </c>
      <c r="J162" s="1"/>
    </row>
    <row r="163" spans="1:12" s="4" customFormat="1" ht="18" customHeight="1" x14ac:dyDescent="0.2">
      <c r="A163" s="62"/>
      <c r="B163" s="19"/>
      <c r="C163" s="22"/>
      <c r="D163" s="8"/>
      <c r="E163" s="53"/>
      <c r="F163" s="2"/>
      <c r="J163" s="1"/>
    </row>
    <row r="164" spans="1:12" s="4" customFormat="1" ht="18" customHeight="1" x14ac:dyDescent="0.2">
      <c r="A164" s="62"/>
      <c r="B164" s="19"/>
      <c r="C164" s="22"/>
      <c r="D164" s="8"/>
      <c r="E164" s="53"/>
      <c r="F164" s="2"/>
      <c r="J164" s="1"/>
    </row>
    <row r="165" spans="1:12" s="1" customFormat="1" ht="18" customHeight="1" x14ac:dyDescent="0.2">
      <c r="A165" s="82" t="s">
        <v>336</v>
      </c>
      <c r="B165" s="19"/>
      <c r="C165" s="25">
        <v>14059</v>
      </c>
      <c r="D165" s="6"/>
      <c r="E165" s="1044" t="s">
        <v>337</v>
      </c>
      <c r="J165" s="5"/>
    </row>
    <row r="166" spans="1:12" s="1" customFormat="1" ht="18" customHeight="1" x14ac:dyDescent="0.2">
      <c r="A166" s="28" t="s">
        <v>338</v>
      </c>
      <c r="B166" s="19"/>
      <c r="C166" s="22" t="s">
        <v>339</v>
      </c>
      <c r="D166" s="6"/>
      <c r="E166" s="1044"/>
      <c r="J166" s="4"/>
    </row>
    <row r="167" spans="1:12" s="1" customFormat="1" ht="18" customHeight="1" x14ac:dyDescent="0.2">
      <c r="A167" s="28"/>
      <c r="B167" s="19"/>
      <c r="C167" s="29">
        <v>8304</v>
      </c>
      <c r="D167" s="6"/>
      <c r="E167" s="83"/>
      <c r="J167" s="4"/>
    </row>
    <row r="168" spans="1:12" s="1" customFormat="1" ht="18" customHeight="1" x14ac:dyDescent="0.2">
      <c r="A168" s="28"/>
      <c r="B168" s="19"/>
      <c r="C168" s="29"/>
      <c r="D168" s="30"/>
      <c r="E168" s="23"/>
      <c r="J168" s="4"/>
    </row>
    <row r="169" spans="1:12" s="1" customFormat="1" ht="18" customHeight="1" x14ac:dyDescent="0.2">
      <c r="A169" s="28"/>
      <c r="B169" s="19"/>
      <c r="C169" s="29"/>
      <c r="D169" s="29"/>
      <c r="E169" s="23"/>
      <c r="J169" s="4"/>
    </row>
    <row r="170" spans="1:12" s="4" customFormat="1" ht="18" customHeight="1" x14ac:dyDescent="0.2">
      <c r="A170" s="24" t="s">
        <v>73</v>
      </c>
      <c r="B170" s="41"/>
      <c r="C170" s="84">
        <v>3384</v>
      </c>
      <c r="D170" s="6"/>
      <c r="E170" s="975" t="s">
        <v>74</v>
      </c>
      <c r="F170" s="71"/>
      <c r="G170" s="2" t="s">
        <v>392</v>
      </c>
      <c r="K170" s="1"/>
    </row>
    <row r="171" spans="1:12" s="4" customFormat="1" ht="18" customHeight="1" x14ac:dyDescent="0.2">
      <c r="A171" s="28" t="s">
        <v>75</v>
      </c>
      <c r="B171" s="41"/>
      <c r="C171" s="27" t="s">
        <v>9</v>
      </c>
      <c r="D171" s="6"/>
      <c r="E171" s="975"/>
      <c r="F171" s="71"/>
      <c r="G171" s="2"/>
      <c r="K171" s="1"/>
    </row>
    <row r="172" spans="1:12" s="4" customFormat="1" ht="18" customHeight="1" x14ac:dyDescent="0.2">
      <c r="A172" s="28"/>
      <c r="B172" s="41"/>
      <c r="C172" s="29">
        <v>2561</v>
      </c>
      <c r="D172" s="6"/>
      <c r="E172" s="975"/>
      <c r="F172" s="71"/>
      <c r="G172" s="2"/>
      <c r="K172" s="1"/>
    </row>
    <row r="173" spans="1:12" s="4" customFormat="1" ht="18" customHeight="1" x14ac:dyDescent="0.2">
      <c r="A173" s="28"/>
      <c r="B173" s="41"/>
      <c r="C173" s="29"/>
      <c r="D173" s="6"/>
      <c r="E173" s="31"/>
      <c r="F173" s="71"/>
      <c r="G173" s="2"/>
      <c r="K173" s="1"/>
    </row>
    <row r="174" spans="1:12" s="4" customFormat="1" ht="18" customHeight="1" x14ac:dyDescent="0.2">
      <c r="A174" s="28"/>
      <c r="B174" s="41"/>
      <c r="C174" s="22"/>
      <c r="D174" s="6"/>
      <c r="E174" s="31"/>
      <c r="F174" s="71"/>
      <c r="G174" s="2"/>
      <c r="K174" s="1"/>
    </row>
    <row r="175" spans="1:12" s="1" customFormat="1" ht="18" customHeight="1" x14ac:dyDescent="0.2">
      <c r="A175" s="28" t="s">
        <v>77</v>
      </c>
      <c r="B175" s="41"/>
      <c r="C175" s="25">
        <v>7397</v>
      </c>
      <c r="D175" s="22"/>
      <c r="E175" s="1005" t="s">
        <v>78</v>
      </c>
      <c r="F175" s="2" t="s">
        <v>0</v>
      </c>
      <c r="L175" s="7"/>
    </row>
    <row r="176" spans="1:12" s="1" customFormat="1" ht="18" customHeight="1" x14ac:dyDescent="0.2">
      <c r="A176" s="28" t="s">
        <v>79</v>
      </c>
      <c r="B176" s="41"/>
      <c r="C176" s="22" t="s">
        <v>9</v>
      </c>
      <c r="D176" s="22"/>
      <c r="E176" s="1005"/>
      <c r="F176" s="2"/>
      <c r="L176" s="7"/>
    </row>
    <row r="177" spans="1:12" s="1" customFormat="1" ht="18" customHeight="1" x14ac:dyDescent="0.2">
      <c r="A177" s="28"/>
      <c r="B177" s="41"/>
      <c r="C177" s="29">
        <v>7397</v>
      </c>
      <c r="D177" s="30"/>
      <c r="E177" s="55"/>
      <c r="F177" s="2"/>
      <c r="L177" s="7"/>
    </row>
    <row r="178" spans="1:12" s="1" customFormat="1" ht="18" customHeight="1" x14ac:dyDescent="0.2">
      <c r="A178" s="28"/>
      <c r="B178" s="41"/>
      <c r="C178" s="29"/>
      <c r="D178" s="29"/>
      <c r="E178" s="55"/>
      <c r="F178" s="2"/>
      <c r="L178" s="7"/>
    </row>
    <row r="179" spans="1:12" s="4" customFormat="1" ht="18" customHeight="1" x14ac:dyDescent="0.2">
      <c r="A179" s="18"/>
      <c r="B179" s="19"/>
      <c r="C179" s="20"/>
      <c r="D179" s="8"/>
      <c r="E179" s="53"/>
      <c r="F179" s="2"/>
    </row>
    <row r="180" spans="1:12" s="6" customFormat="1" ht="18" customHeight="1" x14ac:dyDescent="0.2">
      <c r="A180" s="33" t="s">
        <v>80</v>
      </c>
      <c r="B180" s="41"/>
      <c r="C180" s="25">
        <v>79515</v>
      </c>
      <c r="D180" s="22"/>
      <c r="E180" s="1005" t="s">
        <v>340</v>
      </c>
      <c r="F180" s="2" t="s">
        <v>0</v>
      </c>
      <c r="J180" s="4"/>
      <c r="L180" s="7"/>
    </row>
    <row r="181" spans="1:12" s="5" customFormat="1" ht="18" customHeight="1" x14ac:dyDescent="0.2">
      <c r="A181" s="28" t="s">
        <v>81</v>
      </c>
      <c r="B181" s="41"/>
      <c r="C181" s="22" t="s">
        <v>9</v>
      </c>
      <c r="D181" s="22"/>
      <c r="E181" s="1005"/>
      <c r="F181" s="2" t="s">
        <v>0</v>
      </c>
      <c r="J181" s="4"/>
      <c r="L181" s="6"/>
    </row>
    <row r="182" spans="1:12" s="5" customFormat="1" ht="18" customHeight="1" x14ac:dyDescent="0.2">
      <c r="A182" s="28"/>
      <c r="B182" s="41"/>
      <c r="C182" s="29">
        <v>95460</v>
      </c>
      <c r="D182" s="30"/>
      <c r="E182" s="36" t="s">
        <v>341</v>
      </c>
      <c r="F182" s="2"/>
      <c r="J182" s="1"/>
      <c r="L182" s="6"/>
    </row>
    <row r="183" spans="1:12" s="5" customFormat="1" ht="18" customHeight="1" x14ac:dyDescent="0.2">
      <c r="A183" s="28"/>
      <c r="B183" s="41"/>
      <c r="C183" s="29"/>
      <c r="D183" s="29"/>
      <c r="E183" s="36"/>
      <c r="F183" s="2"/>
      <c r="J183" s="1"/>
      <c r="L183" s="6"/>
    </row>
    <row r="184" spans="1:12" s="4" customFormat="1" ht="18" customHeight="1" x14ac:dyDescent="0.2">
      <c r="A184" s="85"/>
      <c r="B184" s="19"/>
      <c r="C184" s="22"/>
      <c r="D184" s="8"/>
      <c r="E184" s="23"/>
      <c r="F184" s="2" t="s">
        <v>0</v>
      </c>
      <c r="J184" s="1"/>
    </row>
    <row r="185" spans="1:12" s="4" customFormat="1" ht="49.5" customHeight="1" x14ac:dyDescent="0.2">
      <c r="A185" s="85"/>
      <c r="B185" s="19"/>
      <c r="C185" s="22"/>
      <c r="D185" s="8"/>
      <c r="E185" s="53"/>
      <c r="F185" s="2"/>
      <c r="J185" s="1"/>
    </row>
    <row r="186" spans="1:12" s="4" customFormat="1" ht="18" customHeight="1" x14ac:dyDescent="0.2">
      <c r="A186" s="24" t="s">
        <v>82</v>
      </c>
      <c r="B186" s="41"/>
      <c r="C186" s="25">
        <v>35557</v>
      </c>
      <c r="D186" s="22"/>
      <c r="E186" s="975" t="s">
        <v>393</v>
      </c>
      <c r="F186" s="2" t="s">
        <v>0</v>
      </c>
      <c r="J186" s="1"/>
    </row>
    <row r="187" spans="1:12" s="4" customFormat="1" ht="18" customHeight="1" x14ac:dyDescent="0.2">
      <c r="A187" s="28" t="s">
        <v>84</v>
      </c>
      <c r="B187" s="41"/>
      <c r="C187" s="22" t="s">
        <v>9</v>
      </c>
      <c r="D187" s="22"/>
      <c r="E187" s="975"/>
      <c r="F187" s="2" t="s">
        <v>0</v>
      </c>
      <c r="J187" s="1"/>
    </row>
    <row r="188" spans="1:12" s="1" customFormat="1" ht="18" customHeight="1" x14ac:dyDescent="0.2">
      <c r="A188" s="59"/>
      <c r="B188" s="41"/>
      <c r="C188" s="29">
        <v>28397</v>
      </c>
      <c r="D188" s="30"/>
      <c r="E188" s="975"/>
      <c r="F188" s="2" t="s">
        <v>0</v>
      </c>
      <c r="L188" s="4"/>
    </row>
    <row r="189" spans="1:12" s="1" customFormat="1" ht="18" customHeight="1" x14ac:dyDescent="0.2">
      <c r="A189" s="59"/>
      <c r="B189" s="41"/>
      <c r="C189" s="29"/>
      <c r="D189" s="29"/>
      <c r="E189" s="1045"/>
      <c r="F189" s="2"/>
      <c r="L189" s="4"/>
    </row>
    <row r="190" spans="1:12" s="4" customFormat="1" ht="18" customHeight="1" x14ac:dyDescent="0.2">
      <c r="A190" s="39"/>
      <c r="B190" s="41"/>
      <c r="C190" s="22"/>
      <c r="D190" s="6"/>
      <c r="E190" s="26" t="s">
        <v>85</v>
      </c>
      <c r="F190" s="2" t="s">
        <v>0</v>
      </c>
      <c r="J190" s="1"/>
      <c r="L190" s="1"/>
    </row>
    <row r="191" spans="1:12" s="1" customFormat="1" ht="18" customHeight="1" x14ac:dyDescent="0.2">
      <c r="A191" s="39"/>
      <c r="B191" s="41"/>
      <c r="C191" s="22"/>
      <c r="D191" s="6"/>
      <c r="E191" s="26" t="s">
        <v>86</v>
      </c>
      <c r="F191" s="2" t="s">
        <v>0</v>
      </c>
      <c r="L191" s="4"/>
    </row>
    <row r="192" spans="1:12" s="4" customFormat="1" ht="18" customHeight="1" x14ac:dyDescent="0.2">
      <c r="A192" s="73"/>
      <c r="B192" s="41"/>
      <c r="C192" s="22"/>
      <c r="D192" s="6"/>
      <c r="E192" s="26" t="s">
        <v>87</v>
      </c>
      <c r="F192" s="2" t="s">
        <v>0</v>
      </c>
      <c r="L192" s="1"/>
    </row>
    <row r="193" spans="1:12" s="1" customFormat="1" ht="18" customHeight="1" x14ac:dyDescent="0.2">
      <c r="A193" s="73"/>
      <c r="B193" s="41"/>
      <c r="C193" s="22"/>
      <c r="D193" s="6"/>
      <c r="E193" s="26" t="s">
        <v>342</v>
      </c>
      <c r="F193" s="2" t="s">
        <v>0</v>
      </c>
      <c r="J193" s="6"/>
      <c r="L193" s="4"/>
    </row>
    <row r="194" spans="1:12" s="1" customFormat="1" ht="18" customHeight="1" x14ac:dyDescent="0.2">
      <c r="A194" s="73"/>
      <c r="B194" s="41"/>
      <c r="C194" s="22"/>
      <c r="D194" s="6"/>
      <c r="E194" s="55" t="s">
        <v>88</v>
      </c>
      <c r="F194" s="2"/>
      <c r="J194" s="5"/>
    </row>
    <row r="195" spans="1:12" s="1" customFormat="1" ht="18" customHeight="1" x14ac:dyDescent="0.2">
      <c r="A195" s="62"/>
      <c r="B195" s="19"/>
      <c r="C195" s="20"/>
      <c r="D195" s="8"/>
      <c r="E195" s="88" t="s">
        <v>343</v>
      </c>
      <c r="F195" s="2" t="s">
        <v>0</v>
      </c>
      <c r="J195" s="5"/>
    </row>
    <row r="196" spans="1:12" s="1" customFormat="1" ht="18" customHeight="1" x14ac:dyDescent="0.2">
      <c r="A196" s="59"/>
      <c r="B196" s="41"/>
      <c r="C196" s="22"/>
      <c r="D196" s="6"/>
      <c r="E196" s="55" t="s">
        <v>89</v>
      </c>
      <c r="F196" s="2" t="s">
        <v>0</v>
      </c>
      <c r="J196" s="4"/>
    </row>
    <row r="197" spans="1:12" s="5" customFormat="1" ht="18" customHeight="1" x14ac:dyDescent="0.2">
      <c r="A197" s="39"/>
      <c r="B197" s="41"/>
      <c r="C197" s="89"/>
      <c r="D197" s="6"/>
      <c r="E197" s="39"/>
      <c r="F197" s="2"/>
      <c r="J197" s="4"/>
    </row>
    <row r="198" spans="1:12" s="5" customFormat="1" ht="18" customHeight="1" x14ac:dyDescent="0.2">
      <c r="A198" s="47"/>
      <c r="B198" s="48"/>
      <c r="C198" s="90"/>
      <c r="D198" s="50"/>
      <c r="E198" s="47"/>
      <c r="F198" s="2"/>
      <c r="J198" s="4"/>
    </row>
    <row r="199" spans="1:12" s="5" customFormat="1" ht="18" customHeight="1" x14ac:dyDescent="0.2">
      <c r="A199" s="24" t="s">
        <v>90</v>
      </c>
      <c r="B199" s="91"/>
      <c r="C199" s="25">
        <v>22920</v>
      </c>
      <c r="D199" s="22"/>
      <c r="E199" s="36" t="s">
        <v>394</v>
      </c>
      <c r="F199" s="2" t="s">
        <v>0</v>
      </c>
      <c r="G199" s="5" t="s">
        <v>92</v>
      </c>
      <c r="J199" s="4"/>
    </row>
    <row r="200" spans="1:12" s="7" customFormat="1" ht="18" customHeight="1" x14ac:dyDescent="0.2">
      <c r="A200" s="92"/>
      <c r="B200" s="91"/>
      <c r="C200" s="27" t="s">
        <v>9</v>
      </c>
      <c r="D200" s="22"/>
      <c r="E200" s="1005" t="s">
        <v>93</v>
      </c>
      <c r="F200" s="2" t="s">
        <v>0</v>
      </c>
      <c r="J200" s="1"/>
      <c r="L200" s="5"/>
    </row>
    <row r="201" spans="1:12" s="4" customFormat="1" ht="18" customHeight="1" x14ac:dyDescent="0.2">
      <c r="A201" s="93"/>
      <c r="B201" s="91"/>
      <c r="C201" s="29">
        <v>23059</v>
      </c>
      <c r="D201" s="30"/>
      <c r="E201" s="1005"/>
      <c r="F201" s="2" t="s">
        <v>0</v>
      </c>
      <c r="G201" s="5"/>
      <c r="L201" s="7"/>
    </row>
    <row r="202" spans="1:12" s="4" customFormat="1" ht="18" customHeight="1" x14ac:dyDescent="0.2">
      <c r="A202" s="39"/>
      <c r="B202" s="41"/>
      <c r="C202" s="22"/>
      <c r="D202" s="6"/>
      <c r="E202" s="1005" t="s">
        <v>94</v>
      </c>
      <c r="F202" s="2" t="s">
        <v>0</v>
      </c>
      <c r="J202" s="1"/>
    </row>
    <row r="203" spans="1:12" s="4" customFormat="1" ht="18" customHeight="1" x14ac:dyDescent="0.2">
      <c r="A203" s="33"/>
      <c r="B203" s="41"/>
      <c r="C203" s="22"/>
      <c r="D203" s="6"/>
      <c r="E203" s="1005"/>
      <c r="F203" s="2" t="s">
        <v>0</v>
      </c>
    </row>
    <row r="204" spans="1:12" s="4" customFormat="1" ht="18" customHeight="1" x14ac:dyDescent="0.2">
      <c r="A204" s="39"/>
      <c r="B204" s="41"/>
      <c r="C204" s="89"/>
      <c r="D204" s="6"/>
      <c r="E204" s="975" t="s">
        <v>95</v>
      </c>
      <c r="F204" s="2"/>
      <c r="J204" s="1"/>
    </row>
    <row r="205" spans="1:12" s="4" customFormat="1" ht="18" customHeight="1" x14ac:dyDescent="0.2">
      <c r="A205" s="39"/>
      <c r="B205" s="41"/>
      <c r="C205" s="89"/>
      <c r="D205" s="6"/>
      <c r="E205" s="975"/>
      <c r="F205" s="2"/>
      <c r="J205" s="1"/>
    </row>
    <row r="206" spans="1:12" s="4" customFormat="1" ht="36.75" customHeight="1" x14ac:dyDescent="0.2">
      <c r="A206" s="39"/>
      <c r="B206" s="41"/>
      <c r="C206" s="89"/>
      <c r="D206" s="6"/>
      <c r="E206" s="31" t="s">
        <v>395</v>
      </c>
      <c r="F206" s="2" t="s">
        <v>0</v>
      </c>
      <c r="J206" s="1"/>
    </row>
    <row r="207" spans="1:12" s="4" customFormat="1" ht="18" customHeight="1" x14ac:dyDescent="0.2">
      <c r="A207" s="39"/>
      <c r="B207" s="41"/>
      <c r="C207" s="89"/>
      <c r="D207" s="6"/>
      <c r="E207" s="31"/>
      <c r="F207" s="2"/>
      <c r="J207" s="1"/>
    </row>
    <row r="208" spans="1:12" s="4" customFormat="1" ht="18" customHeight="1" x14ac:dyDescent="0.2">
      <c r="A208" s="24" t="s">
        <v>344</v>
      </c>
      <c r="B208" s="41"/>
      <c r="C208" s="84">
        <v>3869</v>
      </c>
      <c r="D208" s="6"/>
      <c r="E208" s="975" t="s">
        <v>345</v>
      </c>
      <c r="F208" s="2"/>
      <c r="J208" s="1"/>
    </row>
    <row r="209" spans="1:12" s="4" customFormat="1" ht="18" customHeight="1" x14ac:dyDescent="0.2">
      <c r="A209" s="28" t="s">
        <v>11</v>
      </c>
      <c r="B209" s="41"/>
      <c r="C209" s="27" t="s">
        <v>9</v>
      </c>
      <c r="D209" s="6"/>
      <c r="E209" s="975"/>
      <c r="F209" s="2"/>
      <c r="J209" s="1"/>
    </row>
    <row r="210" spans="1:12" s="4" customFormat="1" ht="18" customHeight="1" x14ac:dyDescent="0.2">
      <c r="A210" s="28"/>
      <c r="B210" s="41"/>
      <c r="C210" s="29">
        <v>3297</v>
      </c>
      <c r="D210" s="6"/>
      <c r="E210" s="975"/>
      <c r="F210" s="2"/>
      <c r="J210" s="1"/>
    </row>
    <row r="211" spans="1:12" s="4" customFormat="1" ht="18" customHeight="1" x14ac:dyDescent="0.2">
      <c r="A211" s="28"/>
      <c r="B211" s="41"/>
      <c r="C211" s="29"/>
      <c r="D211" s="6"/>
      <c r="E211" s="31"/>
      <c r="F211" s="2"/>
      <c r="J211" s="1"/>
    </row>
    <row r="212" spans="1:12" s="4" customFormat="1" ht="18" customHeight="1" x14ac:dyDescent="0.2">
      <c r="A212" s="28"/>
      <c r="B212" s="41"/>
      <c r="C212" s="29"/>
      <c r="D212" s="6"/>
      <c r="E212" s="31"/>
      <c r="F212" s="2"/>
      <c r="J212" s="1"/>
    </row>
    <row r="213" spans="1:12" s="1" customFormat="1" ht="18" customHeight="1" x14ac:dyDescent="0.2">
      <c r="A213" s="992" t="s">
        <v>346</v>
      </c>
      <c r="B213" s="41"/>
      <c r="C213" s="25">
        <v>4382</v>
      </c>
      <c r="D213" s="22"/>
      <c r="E213" s="975" t="s">
        <v>347</v>
      </c>
      <c r="F213" s="2"/>
      <c r="J213" s="5"/>
      <c r="L213" s="7"/>
    </row>
    <row r="214" spans="1:12" s="1" customFormat="1" ht="18" customHeight="1" x14ac:dyDescent="0.2">
      <c r="A214" s="1039"/>
      <c r="B214" s="41"/>
      <c r="C214" s="27" t="s">
        <v>9</v>
      </c>
      <c r="D214" s="22"/>
      <c r="E214" s="975"/>
      <c r="F214" s="2"/>
      <c r="J214" s="5"/>
      <c r="L214" s="7"/>
    </row>
    <row r="215" spans="1:12" s="1" customFormat="1" ht="18" customHeight="1" x14ac:dyDescent="0.2">
      <c r="A215" s="28"/>
      <c r="B215" s="41"/>
      <c r="C215" s="29">
        <v>4384</v>
      </c>
      <c r="D215" s="30"/>
      <c r="E215" s="975"/>
      <c r="F215" s="2"/>
      <c r="J215" s="7"/>
      <c r="L215" s="7"/>
    </row>
    <row r="216" spans="1:12" s="1" customFormat="1" ht="18" customHeight="1" x14ac:dyDescent="0.2">
      <c r="A216" s="28"/>
      <c r="B216" s="41"/>
      <c r="C216" s="29"/>
      <c r="D216" s="29"/>
      <c r="E216" s="1045"/>
      <c r="F216" s="2"/>
      <c r="J216" s="7"/>
      <c r="L216" s="7"/>
    </row>
    <row r="217" spans="1:12" s="1" customFormat="1" ht="18" customHeight="1" x14ac:dyDescent="0.2">
      <c r="A217" s="28"/>
      <c r="B217" s="41"/>
      <c r="C217" s="29"/>
      <c r="D217" s="29"/>
      <c r="E217" s="1045"/>
      <c r="F217" s="2"/>
      <c r="J217" s="7"/>
      <c r="L217" s="7"/>
    </row>
    <row r="218" spans="1:12" s="2" customFormat="1" ht="18" customHeight="1" x14ac:dyDescent="0.2">
      <c r="A218" s="977" t="s">
        <v>101</v>
      </c>
      <c r="B218" s="91"/>
      <c r="C218" s="25">
        <v>7269</v>
      </c>
      <c r="D218" s="22"/>
      <c r="E218" s="975" t="s">
        <v>396</v>
      </c>
      <c r="F218" s="2" t="s">
        <v>0</v>
      </c>
    </row>
    <row r="219" spans="1:12" s="2" customFormat="1" ht="18" customHeight="1" x14ac:dyDescent="0.2">
      <c r="A219" s="977"/>
      <c r="B219" s="91"/>
      <c r="C219" s="22" t="s">
        <v>9</v>
      </c>
      <c r="D219" s="22"/>
      <c r="E219" s="975"/>
      <c r="F219" s="2" t="s">
        <v>0</v>
      </c>
    </row>
    <row r="220" spans="1:12" s="2" customFormat="1" ht="18" customHeight="1" x14ac:dyDescent="0.2">
      <c r="A220" s="977"/>
      <c r="B220" s="41"/>
      <c r="C220" s="29">
        <v>8419</v>
      </c>
      <c r="D220" s="30"/>
      <c r="E220" s="975"/>
      <c r="F220" s="2" t="s">
        <v>0</v>
      </c>
    </row>
    <row r="221" spans="1:12" s="2" customFormat="1" ht="18" customHeight="1" x14ac:dyDescent="0.2">
      <c r="A221" s="18"/>
      <c r="B221" s="19"/>
      <c r="C221" s="1034"/>
      <c r="D221" s="1034"/>
      <c r="E221" s="23"/>
      <c r="F221" s="2" t="s">
        <v>0</v>
      </c>
    </row>
    <row r="222" spans="1:12" s="1" customFormat="1" ht="18" customHeight="1" x14ac:dyDescent="0.2">
      <c r="A222" s="28"/>
      <c r="B222" s="41"/>
      <c r="C222" s="22"/>
      <c r="D222" s="22"/>
      <c r="E222" s="55"/>
      <c r="F222" s="2"/>
      <c r="J222" s="4"/>
      <c r="L222" s="7"/>
    </row>
    <row r="223" spans="1:12" s="1" customFormat="1" ht="18" customHeight="1" x14ac:dyDescent="0.2">
      <c r="A223" s="977" t="s">
        <v>103</v>
      </c>
      <c r="B223" s="41"/>
      <c r="C223" s="25">
        <v>112747</v>
      </c>
      <c r="D223" s="22"/>
      <c r="E223" s="975" t="s">
        <v>104</v>
      </c>
      <c r="F223" s="2" t="s">
        <v>0</v>
      </c>
      <c r="J223" s="4"/>
      <c r="L223" s="7"/>
    </row>
    <row r="224" spans="1:12" s="1" customFormat="1" ht="18" customHeight="1" x14ac:dyDescent="0.2">
      <c r="A224" s="977"/>
      <c r="B224" s="41"/>
      <c r="C224" s="22" t="s">
        <v>9</v>
      </c>
      <c r="D224" s="22"/>
      <c r="E224" s="975"/>
      <c r="F224" s="2" t="s">
        <v>0</v>
      </c>
      <c r="G224" s="4"/>
      <c r="H224" s="4"/>
      <c r="J224" s="4"/>
      <c r="L224" s="7"/>
    </row>
    <row r="225" spans="1:12" s="1" customFormat="1" ht="18" customHeight="1" x14ac:dyDescent="0.2">
      <c r="A225" s="28" t="s">
        <v>0</v>
      </c>
      <c r="B225" s="41"/>
      <c r="C225" s="29">
        <v>113495</v>
      </c>
      <c r="D225" s="30"/>
      <c r="E225" s="39" t="s">
        <v>105</v>
      </c>
      <c r="F225" s="2" t="s">
        <v>0</v>
      </c>
      <c r="G225" s="4"/>
      <c r="H225" s="4"/>
      <c r="J225" s="4"/>
      <c r="L225" s="7"/>
    </row>
    <row r="226" spans="1:12" s="1" customFormat="1" ht="18" customHeight="1" x14ac:dyDescent="0.2">
      <c r="A226" s="62"/>
      <c r="B226" s="41"/>
      <c r="C226" s="22"/>
      <c r="D226" s="6"/>
      <c r="E226" s="55" t="s">
        <v>107</v>
      </c>
      <c r="F226" s="2" t="s">
        <v>0</v>
      </c>
      <c r="G226" s="4"/>
      <c r="H226" s="4"/>
      <c r="J226" s="4"/>
      <c r="L226" s="7"/>
    </row>
    <row r="227" spans="1:12" s="1" customFormat="1" ht="18" customHeight="1" x14ac:dyDescent="0.2">
      <c r="A227" s="62"/>
      <c r="B227" s="19"/>
      <c r="C227" s="20"/>
      <c r="D227" s="8"/>
      <c r="E227" s="55" t="s">
        <v>109</v>
      </c>
      <c r="F227" s="2" t="s">
        <v>0</v>
      </c>
      <c r="G227" s="5"/>
      <c r="H227" s="5"/>
      <c r="J227" s="4"/>
      <c r="L227" s="7"/>
    </row>
    <row r="228" spans="1:12" s="1" customFormat="1" ht="21.75" customHeight="1" x14ac:dyDescent="0.2">
      <c r="A228" s="28"/>
      <c r="B228" s="41"/>
      <c r="C228" s="22"/>
      <c r="D228" s="6"/>
      <c r="E228" s="55"/>
      <c r="F228" s="2"/>
      <c r="J228" s="4"/>
    </row>
    <row r="229" spans="1:12" s="2" customFormat="1" ht="23.25" customHeight="1" x14ac:dyDescent="0.2">
      <c r="A229" s="28" t="s">
        <v>110</v>
      </c>
      <c r="B229" s="19"/>
      <c r="C229" s="94">
        <v>2688</v>
      </c>
      <c r="D229" s="22"/>
      <c r="E229" s="1005" t="s">
        <v>397</v>
      </c>
      <c r="F229" s="95"/>
      <c r="G229" s="1"/>
    </row>
    <row r="230" spans="1:12" s="2" customFormat="1" ht="24.75" customHeight="1" x14ac:dyDescent="0.2">
      <c r="A230" s="28" t="s">
        <v>81</v>
      </c>
      <c r="B230" s="19"/>
      <c r="C230" s="22" t="s">
        <v>9</v>
      </c>
      <c r="D230" s="22"/>
      <c r="E230" s="1005"/>
      <c r="F230" s="95"/>
      <c r="G230" s="1"/>
    </row>
    <row r="231" spans="1:12" s="2" customFormat="1" ht="18" customHeight="1" x14ac:dyDescent="0.2">
      <c r="A231" s="28" t="s">
        <v>7</v>
      </c>
      <c r="B231" s="19"/>
      <c r="C231" s="78">
        <v>0</v>
      </c>
      <c r="D231" s="22"/>
      <c r="E231" s="26"/>
      <c r="F231" s="95"/>
      <c r="G231" s="1"/>
    </row>
    <row r="232" spans="1:12" s="2" customFormat="1" ht="18" customHeight="1" x14ac:dyDescent="0.2">
      <c r="A232" s="28"/>
      <c r="B232" s="19"/>
      <c r="C232" s="22"/>
      <c r="D232" s="22"/>
      <c r="E232" s="26"/>
      <c r="F232" s="95"/>
      <c r="G232" s="1"/>
    </row>
    <row r="233" spans="1:12" s="2" customFormat="1" ht="18" customHeight="1" x14ac:dyDescent="0.2">
      <c r="A233" s="62"/>
      <c r="B233" s="19"/>
      <c r="C233" s="22"/>
      <c r="D233" s="22"/>
      <c r="E233" s="26"/>
      <c r="F233" s="95"/>
      <c r="G233" s="1"/>
    </row>
    <row r="234" spans="1:12" s="2" customFormat="1" ht="18" customHeight="1" x14ac:dyDescent="0.2">
      <c r="A234" s="28" t="s">
        <v>112</v>
      </c>
      <c r="B234" s="19"/>
      <c r="C234" s="94">
        <v>3208</v>
      </c>
      <c r="D234" s="22"/>
      <c r="E234" s="1005" t="s">
        <v>398</v>
      </c>
      <c r="F234" s="95"/>
    </row>
    <row r="235" spans="1:12" s="2" customFormat="1" ht="18" customHeight="1" x14ac:dyDescent="0.2">
      <c r="A235" s="28" t="s">
        <v>113</v>
      </c>
      <c r="B235" s="19"/>
      <c r="C235" s="22" t="s">
        <v>9</v>
      </c>
      <c r="D235" s="22"/>
      <c r="E235" s="1005"/>
      <c r="F235" s="95"/>
    </row>
    <row r="236" spans="1:12" s="2" customFormat="1" ht="18" customHeight="1" x14ac:dyDescent="0.2">
      <c r="A236" s="28" t="s">
        <v>7</v>
      </c>
      <c r="B236" s="19"/>
      <c r="C236" s="78">
        <v>0</v>
      </c>
      <c r="D236" s="22"/>
      <c r="E236" s="26"/>
      <c r="F236" s="95"/>
    </row>
    <row r="237" spans="1:12" s="1" customFormat="1" ht="21.75" customHeight="1" x14ac:dyDescent="0.2">
      <c r="A237" s="28"/>
      <c r="B237" s="41"/>
      <c r="C237" s="22"/>
      <c r="D237" s="6"/>
      <c r="E237" s="55"/>
      <c r="F237" s="2"/>
      <c r="J237" s="4"/>
    </row>
    <row r="238" spans="1:12" s="1" customFormat="1" ht="21.75" customHeight="1" x14ac:dyDescent="0.2">
      <c r="A238" s="21" t="s">
        <v>348</v>
      </c>
      <c r="B238" s="41"/>
      <c r="C238" s="22"/>
      <c r="D238" s="6"/>
      <c r="E238" s="55"/>
      <c r="F238" s="2"/>
    </row>
    <row r="239" spans="1:12" s="1" customFormat="1" ht="21.75" customHeight="1" x14ac:dyDescent="0.2">
      <c r="A239" s="28"/>
      <c r="B239" s="41"/>
      <c r="C239" s="22"/>
      <c r="D239" s="6"/>
      <c r="E239" s="55"/>
      <c r="F239" s="2"/>
    </row>
    <row r="240" spans="1:12" s="1" customFormat="1" ht="18" customHeight="1" x14ac:dyDescent="0.2">
      <c r="A240" s="1006" t="s">
        <v>349</v>
      </c>
      <c r="B240" s="41"/>
      <c r="C240" s="25">
        <v>350743</v>
      </c>
      <c r="D240" s="22"/>
      <c r="E240" s="975" t="s">
        <v>350</v>
      </c>
      <c r="F240" s="2"/>
    </row>
    <row r="241" spans="1:10" s="1" customFormat="1" ht="18" customHeight="1" x14ac:dyDescent="0.2">
      <c r="A241" s="1006"/>
      <c r="B241" s="41"/>
      <c r="C241" s="22" t="s">
        <v>9</v>
      </c>
      <c r="D241" s="22"/>
      <c r="E241" s="975"/>
      <c r="F241" s="2"/>
      <c r="G241" s="96"/>
    </row>
    <row r="242" spans="1:10" s="1" customFormat="1" ht="18" customHeight="1" x14ac:dyDescent="0.2">
      <c r="A242" s="28"/>
      <c r="B242" s="41"/>
      <c r="C242" s="29">
        <v>365447</v>
      </c>
      <c r="D242" s="30"/>
      <c r="E242" s="32" t="s">
        <v>399</v>
      </c>
      <c r="F242" s="2"/>
      <c r="G242" s="2"/>
    </row>
    <row r="243" spans="1:10" s="1" customFormat="1" ht="18" customHeight="1" x14ac:dyDescent="0.2">
      <c r="A243" s="85"/>
      <c r="B243" s="19"/>
      <c r="C243" s="22"/>
      <c r="D243" s="8"/>
      <c r="E243" s="31" t="s">
        <v>351</v>
      </c>
      <c r="F243" s="2"/>
    </row>
    <row r="244" spans="1:10" s="1" customFormat="1" ht="18" customHeight="1" x14ac:dyDescent="0.2">
      <c r="A244" s="85"/>
      <c r="B244" s="19"/>
      <c r="C244" s="22"/>
      <c r="D244" s="8"/>
      <c r="E244" s="23"/>
      <c r="F244" s="2"/>
    </row>
    <row r="245" spans="1:10" s="1" customFormat="1" ht="18" customHeight="1" x14ac:dyDescent="0.2">
      <c r="A245" s="85"/>
      <c r="B245" s="19"/>
      <c r="C245" s="22"/>
      <c r="D245" s="8"/>
      <c r="E245" s="44"/>
      <c r="F245" s="2"/>
    </row>
    <row r="246" spans="1:10" s="1" customFormat="1" ht="18" customHeight="1" x14ac:dyDescent="0.2">
      <c r="A246" s="28"/>
      <c r="B246" s="41"/>
      <c r="C246" s="22"/>
      <c r="D246" s="6"/>
      <c r="E246" s="23" t="s">
        <v>33</v>
      </c>
      <c r="F246" s="2"/>
    </row>
    <row r="247" spans="1:10" s="1" customFormat="1" ht="18" customHeight="1" x14ac:dyDescent="0.2">
      <c r="A247" s="66"/>
      <c r="B247" s="48"/>
      <c r="C247" s="68"/>
      <c r="D247" s="50"/>
      <c r="E247" s="97"/>
      <c r="F247" s="2"/>
    </row>
    <row r="248" spans="1:10" s="1" customFormat="1" ht="18" customHeight="1" x14ac:dyDescent="0.2">
      <c r="A248" s="28" t="s">
        <v>116</v>
      </c>
      <c r="B248" s="41"/>
      <c r="C248" s="25">
        <v>3815</v>
      </c>
      <c r="D248" s="22"/>
      <c r="E248" s="975" t="s">
        <v>117</v>
      </c>
      <c r="F248" s="2"/>
    </row>
    <row r="249" spans="1:10" s="5" customFormat="1" ht="18" customHeight="1" x14ac:dyDescent="0.2">
      <c r="A249" s="28" t="s">
        <v>118</v>
      </c>
      <c r="B249" s="41"/>
      <c r="C249" s="27" t="s">
        <v>9</v>
      </c>
      <c r="D249" s="22"/>
      <c r="E249" s="975"/>
      <c r="F249" s="2" t="s">
        <v>0</v>
      </c>
      <c r="J249" s="1"/>
    </row>
    <row r="250" spans="1:10" s="5" customFormat="1" ht="18" customHeight="1" x14ac:dyDescent="0.2">
      <c r="A250" s="28" t="s">
        <v>0</v>
      </c>
      <c r="B250" s="41"/>
      <c r="C250" s="29">
        <v>3815</v>
      </c>
      <c r="D250" s="30"/>
      <c r="E250" s="975"/>
      <c r="F250" s="2" t="s">
        <v>0</v>
      </c>
      <c r="J250" s="1"/>
    </row>
    <row r="251" spans="1:10" s="1" customFormat="1" ht="18" customHeight="1" x14ac:dyDescent="0.2">
      <c r="A251" s="85"/>
      <c r="B251" s="19"/>
      <c r="C251" s="22"/>
      <c r="D251" s="8"/>
      <c r="E251" s="44"/>
      <c r="F251" s="2"/>
    </row>
    <row r="252" spans="1:10" s="1" customFormat="1" ht="18" customHeight="1" x14ac:dyDescent="0.2">
      <c r="A252" s="1006" t="s">
        <v>119</v>
      </c>
      <c r="B252" s="41"/>
      <c r="C252" s="25">
        <v>19770</v>
      </c>
      <c r="D252" s="22"/>
      <c r="E252" s="975" t="s">
        <v>400</v>
      </c>
      <c r="F252" s="2"/>
      <c r="G252" s="96"/>
    </row>
    <row r="253" spans="1:10" s="1" customFormat="1" ht="18" customHeight="1" x14ac:dyDescent="0.2">
      <c r="A253" s="1006"/>
      <c r="B253" s="41"/>
      <c r="C253" s="27" t="s">
        <v>9</v>
      </c>
      <c r="D253" s="22"/>
      <c r="E253" s="975"/>
      <c r="F253" s="2"/>
      <c r="G253" s="2"/>
    </row>
    <row r="254" spans="1:10" s="1" customFormat="1" ht="18" customHeight="1" x14ac:dyDescent="0.2">
      <c r="A254" s="28"/>
      <c r="B254" s="41"/>
      <c r="C254" s="29">
        <v>22943</v>
      </c>
      <c r="D254" s="30"/>
      <c r="E254" s="975"/>
      <c r="F254" s="2"/>
    </row>
    <row r="255" spans="1:10" s="1" customFormat="1" ht="18" customHeight="1" x14ac:dyDescent="0.2">
      <c r="A255" s="28"/>
      <c r="B255" s="41"/>
      <c r="C255" s="29"/>
      <c r="D255" s="29"/>
      <c r="E255" s="31" t="s">
        <v>401</v>
      </c>
      <c r="F255" s="2"/>
    </row>
    <row r="256" spans="1:10" ht="18" customHeight="1" x14ac:dyDescent="0.2">
      <c r="A256" s="33"/>
      <c r="B256" s="41"/>
      <c r="C256" s="22"/>
      <c r="D256" s="6"/>
      <c r="E256" s="23"/>
      <c r="F256" s="2"/>
      <c r="J256" s="1"/>
    </row>
    <row r="257" spans="1:12" ht="18" customHeight="1" x14ac:dyDescent="0.2">
      <c r="A257" s="24" t="s">
        <v>121</v>
      </c>
      <c r="B257" s="41"/>
      <c r="C257" s="25">
        <v>342943</v>
      </c>
      <c r="D257" s="22"/>
      <c r="E257" s="989" t="s">
        <v>122</v>
      </c>
      <c r="F257" s="2"/>
      <c r="J257" s="1"/>
    </row>
    <row r="258" spans="1:12" ht="18" customHeight="1" x14ac:dyDescent="0.2">
      <c r="A258" s="28" t="s">
        <v>123</v>
      </c>
      <c r="B258" s="41"/>
      <c r="C258" s="27" t="s">
        <v>9</v>
      </c>
      <c r="D258" s="22"/>
      <c r="E258" s="989"/>
      <c r="F258" s="2" t="s">
        <v>0</v>
      </c>
      <c r="J258" s="1"/>
    </row>
    <row r="259" spans="1:12" s="7" customFormat="1" ht="18" customHeight="1" x14ac:dyDescent="0.2">
      <c r="A259" s="59"/>
      <c r="B259" s="41"/>
      <c r="C259" s="29">
        <v>344236</v>
      </c>
      <c r="D259" s="30"/>
      <c r="E259" s="989"/>
      <c r="F259" s="2" t="s">
        <v>0</v>
      </c>
      <c r="J259" s="5"/>
      <c r="L259" s="4"/>
    </row>
    <row r="260" spans="1:12" s="4" customFormat="1" ht="18" customHeight="1" x14ac:dyDescent="0.2">
      <c r="A260" s="28"/>
      <c r="B260" s="41"/>
      <c r="C260" s="22"/>
      <c r="D260" s="6"/>
      <c r="E260" s="1046"/>
      <c r="F260" s="2" t="s">
        <v>0</v>
      </c>
      <c r="J260" s="5"/>
      <c r="L260" s="7"/>
    </row>
    <row r="261" spans="1:12" ht="18" customHeight="1" x14ac:dyDescent="0.2">
      <c r="A261" s="24"/>
      <c r="B261" s="41"/>
      <c r="C261" s="22"/>
      <c r="D261" s="6"/>
      <c r="E261" s="26"/>
      <c r="F261" s="2" t="s">
        <v>0</v>
      </c>
      <c r="J261" s="5"/>
    </row>
    <row r="262" spans="1:12" ht="18" customHeight="1" x14ac:dyDescent="0.2">
      <c r="A262" s="28" t="s">
        <v>124</v>
      </c>
      <c r="B262" s="41"/>
      <c r="C262" s="25">
        <v>30718</v>
      </c>
      <c r="D262" s="22"/>
      <c r="E262" s="989" t="s">
        <v>402</v>
      </c>
      <c r="F262" s="2" t="s">
        <v>0</v>
      </c>
      <c r="J262" s="1"/>
    </row>
    <row r="263" spans="1:12" ht="18" customHeight="1" x14ac:dyDescent="0.2">
      <c r="A263" s="28" t="s">
        <v>125</v>
      </c>
      <c r="B263" s="41"/>
      <c r="C263" s="27" t="s">
        <v>9</v>
      </c>
      <c r="D263" s="22"/>
      <c r="E263" s="989"/>
      <c r="F263" s="2"/>
      <c r="J263" s="1"/>
    </row>
    <row r="264" spans="1:12" s="5" customFormat="1" ht="18" customHeight="1" x14ac:dyDescent="0.2">
      <c r="A264" s="28"/>
      <c r="B264" s="41"/>
      <c r="C264" s="29">
        <v>30718</v>
      </c>
      <c r="D264" s="30"/>
      <c r="E264" s="989"/>
      <c r="F264" s="2" t="s">
        <v>0</v>
      </c>
      <c r="J264" s="1"/>
    </row>
    <row r="265" spans="1:12" s="5" customFormat="1" ht="18" customHeight="1" x14ac:dyDescent="0.2">
      <c r="A265" s="28"/>
      <c r="B265" s="41"/>
      <c r="C265" s="29"/>
      <c r="D265" s="29"/>
      <c r="E265" s="32"/>
      <c r="F265" s="2"/>
      <c r="J265" s="1"/>
    </row>
    <row r="266" spans="1:12" s="5" customFormat="1" ht="18" customHeight="1" x14ac:dyDescent="0.2">
      <c r="A266" s="28"/>
      <c r="B266" s="41"/>
      <c r="C266" s="22"/>
      <c r="D266" s="6"/>
      <c r="E266" s="55"/>
      <c r="F266" s="2" t="s">
        <v>0</v>
      </c>
      <c r="J266" s="10"/>
    </row>
    <row r="267" spans="1:12" s="5" customFormat="1" ht="18" customHeight="1" x14ac:dyDescent="0.2">
      <c r="A267" s="24" t="s">
        <v>126</v>
      </c>
      <c r="B267" s="41"/>
      <c r="C267" s="25">
        <v>27048</v>
      </c>
      <c r="D267" s="22"/>
      <c r="E267" s="975" t="s">
        <v>403</v>
      </c>
      <c r="F267" s="2" t="s">
        <v>0</v>
      </c>
      <c r="J267" s="10"/>
    </row>
    <row r="268" spans="1:12" s="5" customFormat="1" ht="18" customHeight="1" x14ac:dyDescent="0.2">
      <c r="A268" s="28" t="s">
        <v>404</v>
      </c>
      <c r="B268" s="41"/>
      <c r="C268" s="27" t="s">
        <v>9</v>
      </c>
      <c r="D268" s="22"/>
      <c r="E268" s="975"/>
      <c r="F268" s="2"/>
      <c r="J268" s="10"/>
    </row>
    <row r="269" spans="1:12" s="5" customFormat="1" ht="18" customHeight="1" x14ac:dyDescent="0.2">
      <c r="A269" s="59"/>
      <c r="B269" s="41"/>
      <c r="C269" s="29">
        <v>34421</v>
      </c>
      <c r="D269" s="30"/>
      <c r="E269" s="975"/>
      <c r="F269" s="2" t="s">
        <v>0</v>
      </c>
      <c r="J269" s="7"/>
    </row>
    <row r="270" spans="1:12" s="5" customFormat="1" ht="18" customHeight="1" x14ac:dyDescent="0.2">
      <c r="A270" s="39"/>
      <c r="B270" s="41"/>
      <c r="C270" s="22"/>
      <c r="D270" s="6"/>
      <c r="E270" s="975"/>
      <c r="F270" s="2" t="s">
        <v>0</v>
      </c>
      <c r="J270" s="4"/>
    </row>
    <row r="271" spans="1:12" s="5" customFormat="1" ht="18" customHeight="1" x14ac:dyDescent="0.2">
      <c r="A271" s="974" t="s">
        <v>127</v>
      </c>
      <c r="B271" s="41"/>
      <c r="C271" s="25">
        <v>3688</v>
      </c>
      <c r="D271" s="22"/>
      <c r="E271" s="98" t="s">
        <v>405</v>
      </c>
      <c r="F271" s="1"/>
      <c r="G271" s="1"/>
      <c r="H271" s="1"/>
      <c r="J271" s="10"/>
    </row>
    <row r="272" spans="1:12" s="5" customFormat="1" ht="18" customHeight="1" x14ac:dyDescent="0.2">
      <c r="A272" s="1040"/>
      <c r="B272" s="41"/>
      <c r="C272" s="27" t="s">
        <v>9</v>
      </c>
      <c r="D272" s="22"/>
      <c r="E272" s="100" t="s">
        <v>406</v>
      </c>
      <c r="F272" s="1"/>
      <c r="G272" s="1"/>
      <c r="H272" s="1"/>
      <c r="J272" s="10"/>
    </row>
    <row r="273" spans="1:12" s="5" customFormat="1" ht="18" customHeight="1" x14ac:dyDescent="0.2">
      <c r="A273" s="99"/>
      <c r="B273" s="41"/>
      <c r="C273" s="29">
        <v>10182</v>
      </c>
      <c r="D273" s="22"/>
      <c r="E273" s="100" t="s">
        <v>407</v>
      </c>
      <c r="F273" s="1"/>
      <c r="G273" s="1"/>
      <c r="H273" s="1"/>
      <c r="J273" s="10"/>
    </row>
    <row r="274" spans="1:12" s="5" customFormat="1" ht="18" customHeight="1" x14ac:dyDescent="0.2">
      <c r="A274" s="28" t="s">
        <v>0</v>
      </c>
      <c r="B274" s="41"/>
      <c r="D274" s="30"/>
      <c r="E274" s="31" t="s">
        <v>128</v>
      </c>
      <c r="F274" s="1"/>
      <c r="G274" s="1"/>
      <c r="H274" s="1"/>
      <c r="J274" s="10"/>
    </row>
    <row r="275" spans="1:12" s="5" customFormat="1" ht="18" customHeight="1" x14ac:dyDescent="0.2">
      <c r="A275" s="28"/>
      <c r="B275" s="41"/>
      <c r="C275" s="22"/>
      <c r="D275" s="6"/>
      <c r="E275" s="100" t="s">
        <v>129</v>
      </c>
      <c r="F275" s="1"/>
      <c r="G275" s="1"/>
      <c r="H275" s="1"/>
    </row>
    <row r="276" spans="1:12" s="1" customFormat="1" ht="18" customHeight="1" x14ac:dyDescent="0.2">
      <c r="A276" s="85"/>
      <c r="B276" s="19"/>
      <c r="C276" s="22"/>
      <c r="D276" s="8"/>
      <c r="E276" s="44"/>
      <c r="F276" s="2"/>
      <c r="J276" s="5"/>
    </row>
    <row r="277" spans="1:12" s="5" customFormat="1" ht="18" customHeight="1" x14ac:dyDescent="0.2">
      <c r="A277" s="82" t="s">
        <v>408</v>
      </c>
      <c r="B277" s="19"/>
      <c r="C277" s="25">
        <v>3947</v>
      </c>
      <c r="D277" s="6"/>
      <c r="E277" s="1044" t="s">
        <v>409</v>
      </c>
      <c r="F277" s="2" t="s">
        <v>0</v>
      </c>
    </row>
    <row r="278" spans="1:12" s="8" customFormat="1" ht="18" customHeight="1" x14ac:dyDescent="0.2">
      <c r="A278" s="28" t="s">
        <v>410</v>
      </c>
      <c r="B278" s="19"/>
      <c r="C278" s="27" t="s">
        <v>339</v>
      </c>
      <c r="D278" s="6"/>
      <c r="E278" s="1044"/>
      <c r="F278" s="2" t="s">
        <v>0</v>
      </c>
      <c r="J278" s="5"/>
      <c r="L278" s="5"/>
    </row>
    <row r="279" spans="1:12" s="2" customFormat="1" ht="18" customHeight="1" x14ac:dyDescent="0.2">
      <c r="A279" s="28"/>
      <c r="B279" s="19"/>
      <c r="C279" s="29">
        <v>2320</v>
      </c>
      <c r="D279" s="30"/>
      <c r="E279" s="1044"/>
      <c r="F279" s="2" t="s">
        <v>0</v>
      </c>
      <c r="J279" s="5"/>
    </row>
    <row r="280" spans="1:12" s="2" customFormat="1" ht="18" customHeight="1" x14ac:dyDescent="0.2">
      <c r="A280" s="18"/>
      <c r="B280" s="19"/>
      <c r="C280" s="20"/>
      <c r="D280" s="8"/>
      <c r="E280" s="1044"/>
      <c r="F280" s="2" t="s">
        <v>0</v>
      </c>
      <c r="J280" s="5"/>
    </row>
    <row r="281" spans="1:12" s="5" customFormat="1" ht="29.25" customHeight="1" x14ac:dyDescent="0.2">
      <c r="A281" s="101" t="s">
        <v>411</v>
      </c>
      <c r="B281" s="41"/>
      <c r="C281" s="25">
        <v>4267</v>
      </c>
      <c r="D281" s="22"/>
      <c r="E281" s="975" t="s">
        <v>412</v>
      </c>
      <c r="F281" s="2" t="s">
        <v>0</v>
      </c>
    </row>
    <row r="282" spans="1:12" s="5" customFormat="1" ht="18" customHeight="1" x14ac:dyDescent="0.2">
      <c r="A282" s="28" t="s">
        <v>413</v>
      </c>
      <c r="B282" s="41"/>
      <c r="C282" s="27" t="s">
        <v>9</v>
      </c>
      <c r="D282" s="22"/>
      <c r="E282" s="975"/>
      <c r="F282" s="2" t="s">
        <v>0</v>
      </c>
    </row>
    <row r="283" spans="1:12" s="5" customFormat="1" ht="18" customHeight="1" x14ac:dyDescent="0.2">
      <c r="A283" s="28"/>
      <c r="B283" s="41"/>
      <c r="C283" s="29">
        <v>4320</v>
      </c>
      <c r="D283" s="30"/>
      <c r="E283" s="975"/>
      <c r="F283" s="2" t="s">
        <v>0</v>
      </c>
      <c r="L283" s="2"/>
    </row>
    <row r="284" spans="1:12" s="4" customFormat="1" ht="18" customHeight="1" x14ac:dyDescent="0.2">
      <c r="A284" s="28"/>
      <c r="B284" s="41"/>
      <c r="C284" s="22"/>
      <c r="D284" s="6"/>
      <c r="E284" s="34"/>
      <c r="F284" s="2" t="s">
        <v>0</v>
      </c>
      <c r="J284" s="5"/>
    </row>
    <row r="285" spans="1:12" ht="18" customHeight="1" x14ac:dyDescent="0.2">
      <c r="A285" s="28" t="s">
        <v>131</v>
      </c>
      <c r="B285" s="41"/>
      <c r="C285" s="25">
        <v>7653</v>
      </c>
      <c r="D285" s="22"/>
      <c r="E285" s="1009" t="s">
        <v>414</v>
      </c>
      <c r="F285" s="2" t="s">
        <v>0</v>
      </c>
      <c r="J285" s="5"/>
    </row>
    <row r="286" spans="1:12" ht="18" customHeight="1" x14ac:dyDescent="0.2">
      <c r="A286" s="24" t="s">
        <v>133</v>
      </c>
      <c r="B286" s="41"/>
      <c r="C286" s="27" t="s">
        <v>9</v>
      </c>
      <c r="D286" s="22"/>
      <c r="E286" s="1046"/>
      <c r="F286" s="2" t="s">
        <v>0</v>
      </c>
      <c r="J286" s="5"/>
    </row>
    <row r="287" spans="1:12" ht="18" customHeight="1" x14ac:dyDescent="0.2">
      <c r="A287" s="39"/>
      <c r="B287" s="41"/>
      <c r="C287" s="29">
        <v>9332</v>
      </c>
      <c r="D287" s="30"/>
      <c r="E287" s="1046"/>
      <c r="F287" s="2" t="s">
        <v>0</v>
      </c>
      <c r="J287" s="1"/>
    </row>
    <row r="288" spans="1:12" ht="18" customHeight="1" x14ac:dyDescent="0.2">
      <c r="A288" s="39"/>
      <c r="B288" s="41"/>
      <c r="C288" s="29"/>
      <c r="D288" s="29"/>
      <c r="E288" s="34"/>
      <c r="F288" s="2"/>
      <c r="J288" s="1"/>
    </row>
    <row r="289" spans="1:12" s="5" customFormat="1" ht="18" customHeight="1" x14ac:dyDescent="0.2">
      <c r="A289" s="974" t="s">
        <v>134</v>
      </c>
      <c r="B289" s="41"/>
      <c r="C289" s="25">
        <v>5000</v>
      </c>
      <c r="D289" s="22"/>
      <c r="E289" s="975" t="s">
        <v>415</v>
      </c>
      <c r="F289" s="2"/>
      <c r="J289" s="1"/>
    </row>
    <row r="290" spans="1:12" s="5" customFormat="1" ht="18" customHeight="1" x14ac:dyDescent="0.2">
      <c r="A290" s="992"/>
      <c r="B290" s="41"/>
      <c r="C290" s="27" t="s">
        <v>9</v>
      </c>
      <c r="D290" s="22"/>
      <c r="E290" s="989"/>
      <c r="F290" s="2"/>
      <c r="J290" s="1"/>
    </row>
    <row r="291" spans="1:12" s="5" customFormat="1" ht="24.75" customHeight="1" x14ac:dyDescent="0.2">
      <c r="A291" s="33" t="s">
        <v>12</v>
      </c>
      <c r="B291" s="41"/>
      <c r="C291" s="29">
        <v>5000</v>
      </c>
      <c r="D291" s="30"/>
      <c r="E291" s="989"/>
      <c r="F291" s="2"/>
      <c r="J291" s="1"/>
    </row>
    <row r="292" spans="1:12" s="5" customFormat="1" ht="18" customHeight="1" x14ac:dyDescent="0.2">
      <c r="A292" s="73"/>
      <c r="B292" s="41"/>
      <c r="C292" s="22"/>
      <c r="D292" s="6"/>
      <c r="E292" s="989"/>
      <c r="F292" s="2"/>
    </row>
    <row r="293" spans="1:12" s="5" customFormat="1" ht="18" customHeight="1" x14ac:dyDescent="0.2">
      <c r="A293" s="73"/>
      <c r="B293" s="41"/>
      <c r="C293" s="22"/>
      <c r="D293" s="6"/>
      <c r="E293" s="989"/>
      <c r="F293" s="2"/>
      <c r="J293" s="8"/>
    </row>
    <row r="294" spans="1:12" s="5" customFormat="1" ht="18" customHeight="1" x14ac:dyDescent="0.2">
      <c r="A294" s="28" t="s">
        <v>135</v>
      </c>
      <c r="B294" s="41"/>
      <c r="C294" s="84">
        <v>274373</v>
      </c>
      <c r="D294" s="6"/>
      <c r="E294" s="55" t="s">
        <v>136</v>
      </c>
      <c r="F294" s="2"/>
      <c r="J294" s="2"/>
    </row>
    <row r="295" spans="1:12" s="5" customFormat="1" ht="18" customHeight="1" x14ac:dyDescent="0.2">
      <c r="A295" s="73"/>
      <c r="B295" s="41"/>
      <c r="C295" s="89" t="s">
        <v>9</v>
      </c>
      <c r="D295" s="6"/>
      <c r="E295" s="55" t="s">
        <v>137</v>
      </c>
      <c r="F295" s="2"/>
      <c r="J295" s="2"/>
    </row>
    <row r="296" spans="1:12" s="5" customFormat="1" ht="18" customHeight="1" x14ac:dyDescent="0.2">
      <c r="A296" s="73"/>
      <c r="B296" s="41"/>
      <c r="C296" s="29">
        <v>276695</v>
      </c>
      <c r="D296" s="30"/>
      <c r="E296" s="55" t="s">
        <v>138</v>
      </c>
      <c r="F296" s="2"/>
      <c r="J296" s="2"/>
    </row>
    <row r="297" spans="1:12" s="5" customFormat="1" ht="18" customHeight="1" x14ac:dyDescent="0.2">
      <c r="A297" s="73"/>
      <c r="B297" s="41"/>
      <c r="C297" s="22"/>
      <c r="D297" s="6"/>
      <c r="E297" s="55"/>
      <c r="F297" s="2"/>
    </row>
    <row r="298" spans="1:12" s="1" customFormat="1" ht="18" customHeight="1" x14ac:dyDescent="0.2">
      <c r="A298" s="74"/>
      <c r="B298" s="48"/>
      <c r="C298" s="68"/>
      <c r="D298" s="50"/>
      <c r="E298" s="102"/>
      <c r="F298" s="2"/>
      <c r="J298" s="5"/>
    </row>
    <row r="299" spans="1:12" s="1" customFormat="1" ht="18" customHeight="1" x14ac:dyDescent="0.2">
      <c r="A299" s="103" t="s">
        <v>139</v>
      </c>
      <c r="B299" s="104"/>
      <c r="C299" s="25">
        <v>15510</v>
      </c>
      <c r="D299" s="22"/>
      <c r="E299" s="105" t="s">
        <v>140</v>
      </c>
      <c r="F299" s="2"/>
      <c r="G299" s="1" t="s">
        <v>92</v>
      </c>
      <c r="J299" s="5"/>
    </row>
    <row r="300" spans="1:12" s="4" customFormat="1" ht="18" customHeight="1" x14ac:dyDescent="0.2">
      <c r="A300" s="103"/>
      <c r="B300" s="104"/>
      <c r="C300" s="27" t="s">
        <v>9</v>
      </c>
      <c r="D300" s="22"/>
      <c r="E300" s="105"/>
      <c r="F300" s="2" t="s">
        <v>0</v>
      </c>
      <c r="L300" s="2"/>
    </row>
    <row r="301" spans="1:12" s="4" customFormat="1" ht="18" customHeight="1" x14ac:dyDescent="0.2">
      <c r="A301" s="103"/>
      <c r="B301" s="104"/>
      <c r="C301" s="29">
        <v>15108</v>
      </c>
      <c r="D301" s="30"/>
      <c r="E301" s="105"/>
      <c r="F301" s="2" t="s">
        <v>0</v>
      </c>
      <c r="J301" s="10"/>
    </row>
    <row r="302" spans="1:12" s="4" customFormat="1" ht="18" customHeight="1" x14ac:dyDescent="0.2">
      <c r="A302" s="103"/>
      <c r="B302" s="104"/>
      <c r="C302" s="29"/>
      <c r="D302" s="29"/>
      <c r="E302" s="105"/>
      <c r="F302" s="2"/>
      <c r="J302" s="10"/>
    </row>
    <row r="303" spans="1:12" s="1" customFormat="1" ht="18" customHeight="1" x14ac:dyDescent="0.2">
      <c r="A303" s="103"/>
      <c r="B303" s="104"/>
      <c r="C303" s="22"/>
      <c r="D303" s="22"/>
      <c r="E303" s="105"/>
      <c r="F303" s="2" t="s">
        <v>0</v>
      </c>
      <c r="J303" s="10"/>
    </row>
    <row r="304" spans="1:12" s="7" customFormat="1" ht="18" customHeight="1" x14ac:dyDescent="0.2">
      <c r="A304" s="33" t="s">
        <v>141</v>
      </c>
      <c r="B304" s="41"/>
      <c r="C304" s="25">
        <v>24662</v>
      </c>
      <c r="D304" s="22"/>
      <c r="E304" s="106" t="s">
        <v>142</v>
      </c>
      <c r="F304" s="2" t="s">
        <v>0</v>
      </c>
      <c r="J304" s="10"/>
      <c r="L304" s="1"/>
    </row>
    <row r="305" spans="1:12" s="4" customFormat="1" ht="18.75" customHeight="1" x14ac:dyDescent="0.2">
      <c r="A305" s="33"/>
      <c r="B305" s="41"/>
      <c r="C305" s="27" t="s">
        <v>9</v>
      </c>
      <c r="D305" s="22"/>
      <c r="E305" s="55" t="s">
        <v>143</v>
      </c>
      <c r="F305" s="2"/>
      <c r="J305" s="10"/>
      <c r="L305" s="7"/>
    </row>
    <row r="306" spans="1:12" s="4" customFormat="1" ht="18" customHeight="1" x14ac:dyDescent="0.2">
      <c r="A306" s="28"/>
      <c r="B306" s="41"/>
      <c r="C306" s="29">
        <v>24655</v>
      </c>
      <c r="D306" s="30"/>
      <c r="E306" s="26" t="s">
        <v>145</v>
      </c>
      <c r="F306" s="2"/>
      <c r="J306" s="10"/>
    </row>
    <row r="307" spans="1:12" s="4" customFormat="1" ht="18" customHeight="1" x14ac:dyDescent="0.2">
      <c r="A307" s="28"/>
      <c r="B307" s="41"/>
      <c r="C307" s="29"/>
      <c r="D307" s="29"/>
      <c r="E307" s="26"/>
      <c r="F307" s="2"/>
      <c r="J307" s="10"/>
    </row>
    <row r="308" spans="1:12" s="4" customFormat="1" ht="18" customHeight="1" x14ac:dyDescent="0.2">
      <c r="A308" s="24"/>
      <c r="B308" s="41"/>
      <c r="C308" s="22"/>
      <c r="D308" s="6"/>
      <c r="E308" s="39"/>
      <c r="F308" s="2"/>
      <c r="J308" s="10"/>
    </row>
    <row r="309" spans="1:12" s="1" customFormat="1" ht="18" customHeight="1" x14ac:dyDescent="0.2">
      <c r="A309" s="107" t="s">
        <v>147</v>
      </c>
      <c r="B309" s="41"/>
      <c r="C309" s="25">
        <v>821779</v>
      </c>
      <c r="D309" s="22"/>
      <c r="E309" s="1005" t="s">
        <v>148</v>
      </c>
      <c r="F309" s="2" t="s">
        <v>0</v>
      </c>
      <c r="J309" s="4"/>
    </row>
    <row r="310" spans="1:12" ht="18" customHeight="1" x14ac:dyDescent="0.2">
      <c r="A310" s="28"/>
      <c r="B310" s="41"/>
      <c r="C310" s="27" t="s">
        <v>9</v>
      </c>
      <c r="D310" s="22"/>
      <c r="E310" s="1005"/>
      <c r="J310" s="4"/>
    </row>
    <row r="311" spans="1:12" ht="23.25" customHeight="1" x14ac:dyDescent="0.2">
      <c r="A311" s="59"/>
      <c r="B311" s="41"/>
      <c r="C311" s="29">
        <v>805182</v>
      </c>
      <c r="D311" s="30"/>
      <c r="E311" s="1044" t="s">
        <v>149</v>
      </c>
      <c r="J311" s="4"/>
    </row>
    <row r="312" spans="1:12" ht="18" customHeight="1" x14ac:dyDescent="0.2">
      <c r="A312" s="59"/>
      <c r="B312" s="41"/>
      <c r="C312" s="22"/>
      <c r="D312" s="6"/>
      <c r="E312" s="1044"/>
      <c r="J312" s="4"/>
    </row>
    <row r="313" spans="1:12" ht="21.75" customHeight="1" x14ac:dyDescent="0.2">
      <c r="A313" s="39"/>
      <c r="B313" s="41"/>
      <c r="C313" s="22"/>
      <c r="D313" s="6"/>
      <c r="E313" s="1005" t="s">
        <v>416</v>
      </c>
      <c r="J313" s="4"/>
    </row>
    <row r="314" spans="1:12" ht="22.5" customHeight="1" x14ac:dyDescent="0.2">
      <c r="A314" s="39"/>
      <c r="B314" s="41"/>
      <c r="C314" s="22"/>
      <c r="D314" s="6"/>
      <c r="E314" s="1005"/>
      <c r="J314" s="1"/>
    </row>
    <row r="315" spans="1:12" ht="18" customHeight="1" x14ac:dyDescent="0.2">
      <c r="A315" s="39"/>
      <c r="B315" s="41"/>
      <c r="C315" s="22"/>
      <c r="D315" s="6"/>
      <c r="E315" s="26"/>
      <c r="J315" s="4"/>
    </row>
    <row r="316" spans="1:12" ht="18" customHeight="1" x14ac:dyDescent="0.2">
      <c r="A316" s="24" t="s">
        <v>156</v>
      </c>
      <c r="B316" s="41"/>
      <c r="C316" s="25">
        <v>68069</v>
      </c>
      <c r="D316" s="22"/>
      <c r="E316" s="981" t="s">
        <v>352</v>
      </c>
      <c r="J316" s="4"/>
    </row>
    <row r="317" spans="1:12" ht="18" customHeight="1" x14ac:dyDescent="0.2">
      <c r="A317" s="28"/>
      <c r="B317" s="41"/>
      <c r="C317" s="27" t="s">
        <v>9</v>
      </c>
      <c r="D317" s="22"/>
      <c r="E317" s="1047"/>
      <c r="J317" s="4"/>
    </row>
    <row r="318" spans="1:12" ht="18" customHeight="1" x14ac:dyDescent="0.2">
      <c r="A318" s="59"/>
      <c r="B318" s="41"/>
      <c r="C318" s="29">
        <v>77724</v>
      </c>
      <c r="D318" s="30"/>
      <c r="E318" s="108" t="s">
        <v>417</v>
      </c>
      <c r="J318" s="4"/>
    </row>
    <row r="319" spans="1:12" ht="18" customHeight="1" x14ac:dyDescent="0.2">
      <c r="A319" s="59"/>
      <c r="B319" s="41"/>
      <c r="C319" s="29"/>
      <c r="D319" s="29"/>
      <c r="E319" s="108" t="s">
        <v>418</v>
      </c>
      <c r="J319" s="4"/>
    </row>
    <row r="320" spans="1:12" ht="18" customHeight="1" x14ac:dyDescent="0.2">
      <c r="A320" s="59"/>
      <c r="B320" s="41"/>
      <c r="C320" s="29"/>
      <c r="D320" s="29"/>
      <c r="E320" s="108"/>
      <c r="J320" s="4"/>
    </row>
    <row r="321" spans="1:12" ht="18" customHeight="1" x14ac:dyDescent="0.2">
      <c r="A321" s="59"/>
      <c r="B321" s="6"/>
      <c r="C321" s="29"/>
      <c r="D321" s="29"/>
      <c r="E321" s="108"/>
      <c r="J321" s="4"/>
    </row>
    <row r="322" spans="1:12" ht="18" customHeight="1" x14ac:dyDescent="0.2">
      <c r="A322" s="59"/>
      <c r="B322" s="6"/>
      <c r="C322" s="29"/>
      <c r="D322" s="29"/>
      <c r="E322" s="108"/>
      <c r="J322" s="4"/>
    </row>
    <row r="323" spans="1:12" ht="18" customHeight="1" x14ac:dyDescent="0.2">
      <c r="A323" s="21"/>
      <c r="B323" s="6"/>
      <c r="C323" s="22"/>
      <c r="D323" s="109"/>
      <c r="E323" s="55"/>
      <c r="J323" s="1"/>
    </row>
    <row r="324" spans="1:12" s="1" customFormat="1" ht="18" customHeight="1" x14ac:dyDescent="0.2">
      <c r="A324" s="21" t="s">
        <v>353</v>
      </c>
      <c r="B324" s="19"/>
      <c r="C324" s="20"/>
      <c r="D324" s="8"/>
      <c r="E324" s="53"/>
      <c r="F324" s="2" t="s">
        <v>0</v>
      </c>
      <c r="J324" s="5"/>
    </row>
    <row r="325" spans="1:12" s="7" customFormat="1" ht="18" customHeight="1" x14ac:dyDescent="0.2">
      <c r="A325" s="110"/>
      <c r="B325" s="19"/>
      <c r="C325" s="20"/>
      <c r="D325" s="8"/>
      <c r="E325" s="18"/>
      <c r="F325" s="2" t="s">
        <v>0</v>
      </c>
      <c r="J325" s="5"/>
      <c r="L325" s="1"/>
    </row>
    <row r="326" spans="1:12" s="7" customFormat="1" ht="18" customHeight="1" x14ac:dyDescent="0.2">
      <c r="A326" s="33" t="s">
        <v>354</v>
      </c>
      <c r="B326" s="41"/>
      <c r="C326" s="25">
        <v>3190</v>
      </c>
      <c r="D326" s="22"/>
      <c r="E326" s="975" t="s">
        <v>355</v>
      </c>
      <c r="F326" s="2"/>
      <c r="J326" s="5"/>
      <c r="L326" s="1"/>
    </row>
    <row r="327" spans="1:12" s="7" customFormat="1" ht="18" customHeight="1" x14ac:dyDescent="0.2">
      <c r="A327" s="111" t="s">
        <v>356</v>
      </c>
      <c r="B327" s="41"/>
      <c r="C327" s="27" t="s">
        <v>9</v>
      </c>
      <c r="D327" s="22"/>
      <c r="E327" s="975"/>
      <c r="F327" s="2"/>
      <c r="J327" s="5"/>
      <c r="L327" s="1"/>
    </row>
    <row r="328" spans="1:12" s="7" customFormat="1" ht="18" customHeight="1" x14ac:dyDescent="0.2">
      <c r="A328" s="33" t="s">
        <v>12</v>
      </c>
      <c r="B328" s="41"/>
      <c r="C328" s="29">
        <v>4272</v>
      </c>
      <c r="D328" s="30"/>
      <c r="E328" s="975"/>
      <c r="F328" s="2"/>
      <c r="J328" s="5"/>
      <c r="L328" s="1"/>
    </row>
    <row r="329" spans="1:12" s="7" customFormat="1" ht="18" customHeight="1" x14ac:dyDescent="0.2">
      <c r="A329" s="59"/>
      <c r="B329" s="19"/>
      <c r="C329" s="20"/>
      <c r="D329" s="8"/>
      <c r="E329" s="31" t="s">
        <v>419</v>
      </c>
      <c r="F329" s="2"/>
      <c r="J329" s="5"/>
      <c r="L329" s="1"/>
    </row>
    <row r="330" spans="1:12" s="7" customFormat="1" ht="18" customHeight="1" x14ac:dyDescent="0.2">
      <c r="A330" s="59"/>
      <c r="B330" s="19"/>
      <c r="C330" s="20"/>
      <c r="D330" s="8"/>
      <c r="E330" s="31"/>
      <c r="F330" s="2"/>
      <c r="J330" s="5"/>
      <c r="L330" s="1"/>
    </row>
    <row r="331" spans="1:12" s="7" customFormat="1" ht="18" customHeight="1" x14ac:dyDescent="0.2">
      <c r="A331" s="59"/>
      <c r="B331" s="19"/>
      <c r="C331" s="20"/>
      <c r="D331" s="8"/>
      <c r="E331" s="31"/>
      <c r="F331" s="2"/>
      <c r="J331" s="5"/>
      <c r="L331" s="1"/>
    </row>
    <row r="332" spans="1:12" s="4" customFormat="1" ht="18" customHeight="1" x14ac:dyDescent="0.2">
      <c r="A332" s="112"/>
      <c r="B332" s="19"/>
      <c r="C332" s="20"/>
      <c r="D332" s="8"/>
      <c r="E332" s="113"/>
      <c r="F332" s="2"/>
      <c r="J332" s="5"/>
    </row>
    <row r="333" spans="1:12" s="4" customFormat="1" ht="18" customHeight="1" x14ac:dyDescent="0.2">
      <c r="A333" s="33" t="s">
        <v>158</v>
      </c>
      <c r="B333" s="41"/>
      <c r="C333" s="25">
        <v>1877</v>
      </c>
      <c r="D333" s="22"/>
      <c r="E333" s="975" t="s">
        <v>420</v>
      </c>
      <c r="F333" s="2"/>
      <c r="J333" s="5"/>
    </row>
    <row r="334" spans="1:12" s="4" customFormat="1" ht="18" customHeight="1" x14ac:dyDescent="0.2">
      <c r="A334" s="111" t="s">
        <v>159</v>
      </c>
      <c r="B334" s="41"/>
      <c r="C334" s="27" t="s">
        <v>9</v>
      </c>
      <c r="D334" s="22"/>
      <c r="E334" s="975"/>
      <c r="F334" s="2"/>
      <c r="J334" s="5"/>
    </row>
    <row r="335" spans="1:12" s="6" customFormat="1" ht="18" customHeight="1" x14ac:dyDescent="0.2">
      <c r="A335" s="33" t="s">
        <v>12</v>
      </c>
      <c r="B335" s="41"/>
      <c r="C335" s="29">
        <v>1200</v>
      </c>
      <c r="D335" s="30"/>
      <c r="E335" s="975"/>
      <c r="F335" s="2"/>
      <c r="J335" s="5"/>
      <c r="L335" s="4"/>
    </row>
    <row r="336" spans="1:12" s="4" customFormat="1" ht="18" customHeight="1" x14ac:dyDescent="0.2">
      <c r="A336" s="59"/>
      <c r="B336" s="41"/>
      <c r="C336" s="22"/>
      <c r="D336" s="6"/>
      <c r="E336" s="36" t="s">
        <v>421</v>
      </c>
      <c r="F336" s="2" t="s">
        <v>160</v>
      </c>
      <c r="J336" s="1"/>
    </row>
    <row r="337" spans="1:12" s="4" customFormat="1" ht="18" customHeight="1" x14ac:dyDescent="0.2">
      <c r="A337" s="59"/>
      <c r="B337" s="41"/>
      <c r="C337" s="22"/>
      <c r="D337" s="6"/>
      <c r="E337" s="113" t="s">
        <v>422</v>
      </c>
      <c r="F337" s="2"/>
      <c r="J337" s="1"/>
    </row>
    <row r="338" spans="1:12" s="4" customFormat="1" ht="18" customHeight="1" x14ac:dyDescent="0.2">
      <c r="A338" s="112"/>
      <c r="B338" s="19"/>
      <c r="C338" s="20"/>
      <c r="D338" s="8"/>
      <c r="E338" s="113" t="s">
        <v>423</v>
      </c>
      <c r="F338" s="2"/>
    </row>
    <row r="339" spans="1:12" s="5" customFormat="1" ht="18" customHeight="1" x14ac:dyDescent="0.2">
      <c r="A339" s="73"/>
      <c r="B339" s="41"/>
      <c r="C339" s="22"/>
      <c r="D339" s="6"/>
      <c r="E339" s="55"/>
      <c r="F339" s="2"/>
      <c r="J339" s="1"/>
    </row>
    <row r="340" spans="1:12" s="5" customFormat="1" ht="18" customHeight="1" x14ac:dyDescent="0.2">
      <c r="A340" s="28"/>
      <c r="B340" s="41"/>
      <c r="C340" s="22"/>
      <c r="D340" s="6"/>
      <c r="E340" s="26"/>
      <c r="F340" s="2" t="s">
        <v>0</v>
      </c>
      <c r="J340" s="1"/>
    </row>
    <row r="341" spans="1:12" s="5" customFormat="1" ht="18" customHeight="1" x14ac:dyDescent="0.2">
      <c r="A341" s="24" t="s">
        <v>161</v>
      </c>
      <c r="B341" s="41"/>
      <c r="C341" s="25">
        <v>19216</v>
      </c>
      <c r="D341" s="22"/>
      <c r="E341" s="975" t="s">
        <v>424</v>
      </c>
      <c r="F341" s="2" t="s">
        <v>0</v>
      </c>
      <c r="J341" s="7"/>
    </row>
    <row r="342" spans="1:12" s="5" customFormat="1" ht="18" customHeight="1" x14ac:dyDescent="0.2">
      <c r="A342" s="24" t="s">
        <v>163</v>
      </c>
      <c r="B342" s="41"/>
      <c r="C342" s="27" t="s">
        <v>9</v>
      </c>
      <c r="D342" s="22"/>
      <c r="E342" s="975"/>
      <c r="F342" s="2" t="s">
        <v>0</v>
      </c>
      <c r="J342" s="4"/>
    </row>
    <row r="343" spans="1:12" s="5" customFormat="1" ht="18" customHeight="1" x14ac:dyDescent="0.2">
      <c r="A343" s="28"/>
      <c r="B343" s="41"/>
      <c r="C343" s="29">
        <v>19216</v>
      </c>
      <c r="D343" s="30"/>
      <c r="E343" s="26" t="s">
        <v>164</v>
      </c>
      <c r="F343" s="2" t="s">
        <v>0</v>
      </c>
      <c r="J343" s="4"/>
    </row>
    <row r="344" spans="1:12" s="5" customFormat="1" ht="18" customHeight="1" x14ac:dyDescent="0.2">
      <c r="A344" s="28"/>
      <c r="B344" s="41"/>
      <c r="C344" s="22"/>
      <c r="D344" s="6"/>
      <c r="E344" s="26" t="s">
        <v>425</v>
      </c>
      <c r="F344" s="2" t="s">
        <v>0</v>
      </c>
      <c r="J344" s="4"/>
    </row>
    <row r="345" spans="1:12" s="5" customFormat="1" ht="18" customHeight="1" x14ac:dyDescent="0.2">
      <c r="A345" s="114"/>
      <c r="B345" s="41"/>
      <c r="C345" s="22"/>
      <c r="D345" s="6"/>
      <c r="E345" s="26"/>
      <c r="F345" s="2"/>
      <c r="J345" s="4"/>
    </row>
    <row r="346" spans="1:12" s="5" customFormat="1" ht="18" customHeight="1" x14ac:dyDescent="0.2">
      <c r="A346" s="115"/>
      <c r="B346" s="48"/>
      <c r="C346" s="50"/>
      <c r="D346" s="50"/>
      <c r="E346" s="102"/>
      <c r="F346" s="2" t="s">
        <v>0</v>
      </c>
      <c r="J346" s="7"/>
    </row>
    <row r="347" spans="1:12" s="4" customFormat="1" ht="24" customHeight="1" x14ac:dyDescent="0.2">
      <c r="A347" s="107" t="s">
        <v>56</v>
      </c>
      <c r="B347" s="41"/>
      <c r="C347" s="25">
        <v>653620</v>
      </c>
      <c r="D347" s="22"/>
      <c r="E347" s="1011" t="s">
        <v>165</v>
      </c>
      <c r="F347" s="2" t="s">
        <v>0</v>
      </c>
      <c r="G347" s="4" t="s">
        <v>92</v>
      </c>
      <c r="J347" s="7"/>
      <c r="L347" s="5"/>
    </row>
    <row r="348" spans="1:12" s="4" customFormat="1" ht="24" customHeight="1" x14ac:dyDescent="0.2">
      <c r="A348" s="28"/>
      <c r="B348" s="41"/>
      <c r="C348" s="27" t="s">
        <v>9</v>
      </c>
      <c r="D348" s="22"/>
      <c r="E348" s="1005"/>
      <c r="F348" s="2" t="s">
        <v>0</v>
      </c>
      <c r="J348" s="7"/>
    </row>
    <row r="349" spans="1:12" s="5" customFormat="1" ht="18" customHeight="1" x14ac:dyDescent="0.2">
      <c r="A349" s="59"/>
      <c r="B349" s="41"/>
      <c r="C349" s="29">
        <v>546590</v>
      </c>
      <c r="D349" s="30"/>
      <c r="E349" s="26" t="s">
        <v>166</v>
      </c>
      <c r="F349" s="2" t="s">
        <v>0</v>
      </c>
      <c r="J349" s="7"/>
      <c r="L349" s="4"/>
    </row>
    <row r="350" spans="1:12" s="5" customFormat="1" ht="18" customHeight="1" x14ac:dyDescent="0.2">
      <c r="A350" s="39"/>
      <c r="B350" s="41"/>
      <c r="C350" s="22"/>
      <c r="D350" s="6"/>
      <c r="E350" s="26" t="s">
        <v>167</v>
      </c>
      <c r="F350" s="2" t="s">
        <v>0</v>
      </c>
      <c r="G350" s="116"/>
      <c r="H350" s="116"/>
      <c r="I350" s="116"/>
      <c r="J350" s="7"/>
      <c r="K350" s="116"/>
      <c r="L350" s="4"/>
    </row>
    <row r="351" spans="1:12" s="1" customFormat="1" ht="18" customHeight="1" x14ac:dyDescent="0.2">
      <c r="A351" s="39"/>
      <c r="B351" s="41"/>
      <c r="C351" s="22"/>
      <c r="D351" s="6"/>
      <c r="E351" s="39" t="s">
        <v>168</v>
      </c>
      <c r="F351" s="2" t="s">
        <v>0</v>
      </c>
      <c r="G351" s="116"/>
      <c r="H351" s="117"/>
      <c r="I351" s="117"/>
      <c r="J351" s="7"/>
      <c r="K351" s="117"/>
    </row>
    <row r="352" spans="1:12" s="1" customFormat="1" ht="18" customHeight="1" x14ac:dyDescent="0.2">
      <c r="A352" s="39"/>
      <c r="B352" s="41"/>
      <c r="C352" s="22"/>
      <c r="D352" s="6"/>
      <c r="E352" s="39" t="s">
        <v>426</v>
      </c>
      <c r="F352" s="2" t="s">
        <v>0</v>
      </c>
      <c r="G352" s="116"/>
      <c r="H352" s="117"/>
      <c r="I352" s="117"/>
      <c r="J352" s="4"/>
      <c r="K352" s="117"/>
    </row>
    <row r="353" spans="1:12" s="1" customFormat="1" ht="18" customHeight="1" x14ac:dyDescent="0.2">
      <c r="A353" s="73"/>
      <c r="B353" s="41"/>
      <c r="C353" s="22"/>
      <c r="D353" s="6"/>
      <c r="E353" s="26" t="s">
        <v>427</v>
      </c>
      <c r="F353" s="2"/>
      <c r="G353" s="116"/>
      <c r="H353" s="117"/>
      <c r="I353" s="117"/>
      <c r="J353" s="4"/>
      <c r="K353" s="117"/>
    </row>
    <row r="354" spans="1:12" s="5" customFormat="1" ht="18" customHeight="1" x14ac:dyDescent="0.2">
      <c r="A354" s="73"/>
      <c r="B354" s="41"/>
      <c r="C354" s="22"/>
      <c r="D354" s="6"/>
      <c r="E354" s="26" t="s">
        <v>170</v>
      </c>
      <c r="F354" s="2" t="s">
        <v>0</v>
      </c>
      <c r="G354" s="116"/>
      <c r="H354" s="118"/>
      <c r="I354" s="118"/>
      <c r="J354" s="4"/>
      <c r="K354" s="116"/>
      <c r="L354" s="1"/>
    </row>
    <row r="355" spans="1:12" s="4" customFormat="1" ht="18" customHeight="1" x14ac:dyDescent="0.2">
      <c r="A355" s="73"/>
      <c r="B355" s="41"/>
      <c r="C355" s="22"/>
      <c r="D355" s="6"/>
      <c r="E355" s="26" t="s">
        <v>428</v>
      </c>
      <c r="F355" s="2" t="s">
        <v>0</v>
      </c>
      <c r="G355" s="116"/>
      <c r="H355" s="119"/>
      <c r="I355" s="119"/>
      <c r="J355" s="6"/>
      <c r="K355" s="119"/>
      <c r="L355" s="5"/>
    </row>
    <row r="356" spans="1:12" s="4" customFormat="1" ht="18" customHeight="1" x14ac:dyDescent="0.2">
      <c r="A356" s="73"/>
      <c r="B356" s="41"/>
      <c r="C356" s="22"/>
      <c r="D356" s="6"/>
      <c r="E356" s="26" t="s">
        <v>429</v>
      </c>
      <c r="F356" s="2" t="s">
        <v>0</v>
      </c>
      <c r="G356" s="116"/>
      <c r="H356" s="120"/>
      <c r="I356" s="120"/>
      <c r="K356" s="120"/>
    </row>
    <row r="357" spans="1:12" s="4" customFormat="1" ht="18" customHeight="1" x14ac:dyDescent="0.2">
      <c r="A357" s="28"/>
      <c r="B357" s="41"/>
      <c r="C357" s="22"/>
      <c r="D357" s="6"/>
      <c r="E357" s="26" t="s">
        <v>430</v>
      </c>
      <c r="F357" s="2" t="s">
        <v>0</v>
      </c>
      <c r="G357" s="116"/>
      <c r="H357" s="120"/>
      <c r="I357" s="120"/>
      <c r="K357" s="120"/>
    </row>
    <row r="358" spans="1:12" s="4" customFormat="1" ht="18" customHeight="1" x14ac:dyDescent="0.2">
      <c r="A358" s="28"/>
      <c r="B358" s="41"/>
      <c r="C358" s="22"/>
      <c r="D358" s="6"/>
      <c r="E358" s="26" t="s">
        <v>173</v>
      </c>
      <c r="F358" s="2" t="s">
        <v>0</v>
      </c>
      <c r="G358" s="116"/>
      <c r="H358" s="120"/>
      <c r="I358" s="120"/>
      <c r="K358" s="120"/>
    </row>
    <row r="359" spans="1:12" s="4" customFormat="1" ht="18" customHeight="1" x14ac:dyDescent="0.2">
      <c r="A359" s="28"/>
      <c r="B359" s="41"/>
      <c r="C359" s="1034"/>
      <c r="D359" s="1034"/>
      <c r="E359" s="106" t="s">
        <v>357</v>
      </c>
      <c r="F359" s="2" t="s">
        <v>0</v>
      </c>
      <c r="G359" s="116"/>
      <c r="H359" s="120"/>
      <c r="I359" s="120"/>
      <c r="K359" s="120"/>
    </row>
    <row r="360" spans="1:12" s="4" customFormat="1" ht="18" customHeight="1" x14ac:dyDescent="0.2">
      <c r="A360" s="59"/>
      <c r="B360" s="41"/>
      <c r="C360" s="22"/>
      <c r="D360" s="6"/>
      <c r="E360" s="106" t="s">
        <v>431</v>
      </c>
      <c r="F360" s="2" t="s">
        <v>0</v>
      </c>
      <c r="G360" s="116"/>
      <c r="H360" s="120"/>
      <c r="I360" s="120"/>
      <c r="K360" s="120"/>
    </row>
    <row r="361" spans="1:12" s="4" customFormat="1" ht="18" customHeight="1" x14ac:dyDescent="0.2">
      <c r="A361" s="28"/>
      <c r="B361" s="41"/>
      <c r="C361" s="22"/>
      <c r="D361" s="6"/>
      <c r="E361" s="106"/>
      <c r="F361" s="2"/>
      <c r="G361" s="116"/>
      <c r="H361" s="120"/>
      <c r="I361" s="120"/>
      <c r="J361" s="5"/>
      <c r="K361" s="120"/>
    </row>
    <row r="362" spans="1:12" s="4" customFormat="1" ht="18" customHeight="1" x14ac:dyDescent="0.2">
      <c r="A362" s="28"/>
      <c r="B362" s="41"/>
      <c r="C362" s="22"/>
      <c r="D362" s="6"/>
      <c r="E362" s="106"/>
      <c r="F362" s="2"/>
      <c r="G362" s="116"/>
      <c r="H362" s="120"/>
      <c r="I362" s="120"/>
      <c r="J362" s="5"/>
      <c r="K362" s="120"/>
    </row>
    <row r="363" spans="1:12" s="4" customFormat="1" ht="18" customHeight="1" x14ac:dyDescent="0.2">
      <c r="A363" s="21" t="s">
        <v>358</v>
      </c>
      <c r="B363" s="19"/>
      <c r="C363" s="20"/>
      <c r="D363" s="8"/>
      <c r="E363" s="76"/>
      <c r="F363" s="2" t="s">
        <v>0</v>
      </c>
      <c r="G363" s="116"/>
      <c r="H363" s="120"/>
      <c r="I363" s="120"/>
      <c r="J363" s="5"/>
      <c r="K363" s="120"/>
    </row>
    <row r="364" spans="1:12" s="4" customFormat="1" ht="18" customHeight="1" x14ac:dyDescent="0.2">
      <c r="A364" s="85"/>
      <c r="B364" s="19"/>
      <c r="C364" s="20"/>
      <c r="D364" s="8"/>
      <c r="E364" s="53"/>
      <c r="F364" s="2" t="s">
        <v>0</v>
      </c>
      <c r="G364" s="116"/>
      <c r="H364" s="120"/>
      <c r="I364" s="120"/>
      <c r="J364" s="5"/>
      <c r="K364" s="120"/>
    </row>
    <row r="365" spans="1:12" s="1" customFormat="1" ht="18" customHeight="1" x14ac:dyDescent="0.2">
      <c r="A365" s="28" t="s">
        <v>176</v>
      </c>
      <c r="B365" s="41"/>
      <c r="C365" s="25">
        <v>138829</v>
      </c>
      <c r="D365" s="22"/>
      <c r="E365" s="26" t="s">
        <v>432</v>
      </c>
      <c r="F365" s="2" t="s">
        <v>178</v>
      </c>
      <c r="G365" s="116"/>
      <c r="H365" s="117"/>
      <c r="I365" s="117"/>
      <c r="J365" s="5"/>
      <c r="K365" s="117"/>
      <c r="L365" s="4"/>
    </row>
    <row r="366" spans="1:12" s="4" customFormat="1" ht="18" customHeight="1" x14ac:dyDescent="0.2">
      <c r="A366" s="113" t="s">
        <v>0</v>
      </c>
      <c r="B366" s="41"/>
      <c r="C366" s="27" t="s">
        <v>9</v>
      </c>
      <c r="D366" s="22"/>
      <c r="E366" s="26" t="s">
        <v>433</v>
      </c>
      <c r="F366" s="2" t="s">
        <v>0</v>
      </c>
      <c r="G366" s="116"/>
      <c r="H366" s="120"/>
      <c r="I366" s="120"/>
      <c r="J366" s="5"/>
      <c r="K366" s="120"/>
    </row>
    <row r="367" spans="1:12" s="4" customFormat="1" ht="18" customHeight="1" x14ac:dyDescent="0.2">
      <c r="A367" s="28"/>
      <c r="B367" s="41"/>
      <c r="C367" s="29">
        <v>148997</v>
      </c>
      <c r="D367" s="30"/>
      <c r="E367" s="26" t="s">
        <v>434</v>
      </c>
      <c r="F367" s="2" t="s">
        <v>0</v>
      </c>
      <c r="G367" s="121"/>
      <c r="H367" s="120"/>
      <c r="I367" s="120"/>
      <c r="K367" s="120"/>
    </row>
    <row r="368" spans="1:12" s="4" customFormat="1" ht="18" customHeight="1" x14ac:dyDescent="0.2">
      <c r="A368" s="39"/>
      <c r="B368" s="41"/>
      <c r="C368" s="22"/>
      <c r="D368" s="6"/>
      <c r="E368" s="55" t="s">
        <v>435</v>
      </c>
      <c r="F368" s="2" t="s">
        <v>0</v>
      </c>
      <c r="G368" s="116"/>
      <c r="H368" s="120"/>
      <c r="I368" s="120"/>
      <c r="K368" s="120"/>
    </row>
    <row r="369" spans="1:12" s="4" customFormat="1" ht="18" customHeight="1" x14ac:dyDescent="0.2">
      <c r="A369" s="39"/>
      <c r="B369" s="41"/>
      <c r="C369" s="22"/>
      <c r="D369" s="6"/>
      <c r="E369" s="26" t="s">
        <v>436</v>
      </c>
      <c r="F369" s="2" t="s">
        <v>0</v>
      </c>
      <c r="G369" s="116"/>
      <c r="H369" s="120"/>
      <c r="I369" s="120"/>
      <c r="J369" s="5"/>
      <c r="K369" s="120"/>
    </row>
    <row r="370" spans="1:12" s="4" customFormat="1" ht="18" customHeight="1" x14ac:dyDescent="0.2">
      <c r="A370" s="39"/>
      <c r="B370" s="41"/>
      <c r="C370" s="22"/>
      <c r="D370" s="6"/>
      <c r="E370" s="26" t="s">
        <v>437</v>
      </c>
      <c r="F370" s="2"/>
      <c r="G370" s="116"/>
      <c r="H370" s="120"/>
      <c r="I370" s="120"/>
      <c r="J370" s="5"/>
      <c r="K370" s="120"/>
    </row>
    <row r="371" spans="1:12" s="4" customFormat="1" ht="18" customHeight="1" x14ac:dyDescent="0.2">
      <c r="A371" s="39"/>
      <c r="B371" s="41"/>
      <c r="C371" s="89"/>
      <c r="D371" s="6"/>
      <c r="E371" s="36" t="s">
        <v>438</v>
      </c>
      <c r="F371" s="2" t="s">
        <v>0</v>
      </c>
      <c r="G371" s="116"/>
      <c r="H371" s="120"/>
      <c r="I371" s="120"/>
      <c r="J371" s="1"/>
      <c r="K371" s="120"/>
    </row>
    <row r="372" spans="1:12" s="4" customFormat="1" ht="18" customHeight="1" x14ac:dyDescent="0.2">
      <c r="A372" s="24"/>
      <c r="B372" s="41"/>
      <c r="C372" s="22"/>
      <c r="D372" s="6"/>
      <c r="E372" s="26" t="s">
        <v>439</v>
      </c>
      <c r="F372" s="2" t="s">
        <v>0</v>
      </c>
      <c r="G372" s="116"/>
      <c r="H372" s="120"/>
      <c r="I372" s="120"/>
      <c r="J372" s="1"/>
      <c r="K372" s="120"/>
    </row>
    <row r="373" spans="1:12" s="4" customFormat="1" ht="18" customHeight="1" x14ac:dyDescent="0.2">
      <c r="A373" s="28"/>
      <c r="B373" s="41"/>
      <c r="C373" s="22"/>
      <c r="D373" s="6"/>
      <c r="E373" s="26" t="s">
        <v>440</v>
      </c>
      <c r="F373" s="2" t="s">
        <v>0</v>
      </c>
      <c r="G373" s="116"/>
      <c r="H373" s="120"/>
      <c r="I373" s="120"/>
      <c r="J373" s="1"/>
      <c r="K373" s="120"/>
    </row>
    <row r="374" spans="1:12" s="1" customFormat="1" ht="18" customHeight="1" x14ac:dyDescent="0.2">
      <c r="A374" s="59"/>
      <c r="B374" s="41"/>
      <c r="C374" s="22"/>
      <c r="D374" s="6"/>
      <c r="E374" s="55"/>
      <c r="F374" s="2" t="s">
        <v>0</v>
      </c>
      <c r="G374" s="116"/>
      <c r="H374" s="117"/>
      <c r="I374" s="117"/>
      <c r="J374" s="5"/>
      <c r="K374" s="117"/>
      <c r="L374" s="4"/>
    </row>
    <row r="375" spans="1:12" s="4" customFormat="1" ht="18" customHeight="1" x14ac:dyDescent="0.2">
      <c r="A375" s="59"/>
      <c r="B375" s="41"/>
      <c r="C375" s="22"/>
      <c r="D375" s="6"/>
      <c r="E375" s="55"/>
      <c r="F375" s="2" t="s">
        <v>0</v>
      </c>
      <c r="G375" s="116"/>
      <c r="H375" s="120"/>
      <c r="I375" s="120"/>
      <c r="K375" s="120"/>
    </row>
    <row r="376" spans="1:12" s="4" customFormat="1" ht="18" customHeight="1" x14ac:dyDescent="0.2">
      <c r="A376" s="85"/>
      <c r="B376" s="19"/>
      <c r="C376" s="20"/>
      <c r="D376" s="8"/>
      <c r="E376" s="53"/>
      <c r="F376" s="2" t="s">
        <v>0</v>
      </c>
      <c r="G376" s="116"/>
      <c r="H376" s="120"/>
      <c r="I376" s="120"/>
      <c r="K376" s="120"/>
    </row>
    <row r="377" spans="1:12" s="1" customFormat="1" ht="18" customHeight="1" x14ac:dyDescent="0.2">
      <c r="A377" s="33" t="s">
        <v>189</v>
      </c>
      <c r="B377" s="41"/>
      <c r="C377" s="25">
        <v>26783</v>
      </c>
      <c r="D377" s="22"/>
      <c r="E377" s="1011" t="s">
        <v>190</v>
      </c>
      <c r="F377" s="2" t="s">
        <v>0</v>
      </c>
      <c r="G377" s="116" t="s">
        <v>92</v>
      </c>
      <c r="H377" s="117"/>
      <c r="I377" s="117"/>
      <c r="J377" s="4"/>
      <c r="K377" s="117"/>
      <c r="L377" s="4"/>
    </row>
    <row r="378" spans="1:12" s="1" customFormat="1" ht="18" customHeight="1" x14ac:dyDescent="0.2">
      <c r="A378" s="33"/>
      <c r="B378" s="41"/>
      <c r="C378" s="27" t="s">
        <v>9</v>
      </c>
      <c r="D378" s="22"/>
      <c r="E378" s="1048"/>
      <c r="F378" s="2"/>
      <c r="G378" s="116"/>
      <c r="H378" s="117"/>
      <c r="I378" s="117"/>
      <c r="J378" s="4"/>
      <c r="K378" s="117"/>
      <c r="L378" s="4"/>
    </row>
    <row r="379" spans="1:12" s="1" customFormat="1" ht="18" customHeight="1" x14ac:dyDescent="0.2">
      <c r="A379" s="33"/>
      <c r="B379" s="41"/>
      <c r="C379" s="29">
        <v>32132</v>
      </c>
      <c r="D379" s="30"/>
      <c r="E379" s="1048"/>
      <c r="F379" s="2"/>
      <c r="G379" s="116"/>
      <c r="H379" s="117"/>
      <c r="I379" s="117"/>
      <c r="J379" s="4"/>
      <c r="K379" s="117"/>
      <c r="L379" s="4"/>
    </row>
    <row r="380" spans="1:12" s="1" customFormat="1" ht="18" customHeight="1" x14ac:dyDescent="0.2">
      <c r="A380" s="28"/>
      <c r="B380" s="41"/>
      <c r="C380" s="22"/>
      <c r="D380" s="6"/>
      <c r="E380" s="55" t="s">
        <v>191</v>
      </c>
      <c r="F380" s="2"/>
      <c r="G380" s="116"/>
      <c r="H380" s="117"/>
      <c r="I380" s="117"/>
      <c r="J380" s="4"/>
      <c r="K380" s="117"/>
      <c r="L380" s="4"/>
    </row>
    <row r="381" spans="1:12" s="1" customFormat="1" ht="18" customHeight="1" x14ac:dyDescent="0.2">
      <c r="A381" s="24"/>
      <c r="B381" s="41"/>
      <c r="C381" s="22"/>
      <c r="D381" s="6"/>
      <c r="E381" s="36" t="s">
        <v>441</v>
      </c>
      <c r="F381" s="2" t="s">
        <v>0</v>
      </c>
      <c r="G381" s="116"/>
      <c r="H381" s="117"/>
      <c r="I381" s="117"/>
      <c r="J381" s="4"/>
      <c r="K381" s="117"/>
    </row>
    <row r="382" spans="1:12" s="4" customFormat="1" ht="18" customHeight="1" x14ac:dyDescent="0.2">
      <c r="A382" s="28"/>
      <c r="B382" s="41"/>
      <c r="C382" s="22"/>
      <c r="D382" s="6"/>
      <c r="E382" s="55" t="s">
        <v>442</v>
      </c>
      <c r="F382" s="2" t="s">
        <v>0</v>
      </c>
      <c r="G382" s="116"/>
      <c r="H382" s="120"/>
      <c r="I382" s="120"/>
      <c r="K382" s="120"/>
      <c r="L382" s="1"/>
    </row>
    <row r="383" spans="1:12" s="1" customFormat="1" ht="18" customHeight="1" x14ac:dyDescent="0.2">
      <c r="A383" s="59"/>
      <c r="B383" s="41"/>
      <c r="C383" s="22"/>
      <c r="D383" s="6"/>
      <c r="E383" s="55" t="s">
        <v>443</v>
      </c>
      <c r="F383" s="2" t="s">
        <v>0</v>
      </c>
      <c r="G383" s="116"/>
      <c r="H383" s="117"/>
      <c r="I383" s="117"/>
      <c r="J383" s="4"/>
      <c r="K383" s="117"/>
      <c r="L383" s="4"/>
    </row>
    <row r="384" spans="1:12" s="1" customFormat="1" ht="18" customHeight="1" x14ac:dyDescent="0.2">
      <c r="A384" s="59"/>
      <c r="B384" s="41"/>
      <c r="C384" s="22"/>
      <c r="D384" s="6"/>
      <c r="E384" s="55" t="s">
        <v>444</v>
      </c>
      <c r="F384" s="2" t="s">
        <v>0</v>
      </c>
      <c r="G384" s="116"/>
      <c r="H384" s="117"/>
      <c r="I384" s="117"/>
      <c r="J384" s="4"/>
      <c r="K384" s="117"/>
      <c r="L384" s="4"/>
    </row>
    <row r="385" spans="1:17" s="1" customFormat="1" ht="18" customHeight="1" x14ac:dyDescent="0.2">
      <c r="A385" s="59"/>
      <c r="B385" s="41"/>
      <c r="C385" s="22"/>
      <c r="D385" s="6"/>
      <c r="E385" s="55"/>
      <c r="F385" s="2" t="s">
        <v>0</v>
      </c>
      <c r="G385" s="116"/>
      <c r="H385" s="117"/>
      <c r="I385" s="117"/>
      <c r="K385" s="117"/>
      <c r="L385" s="4"/>
    </row>
    <row r="386" spans="1:17" s="1" customFormat="1" ht="18" customHeight="1" x14ac:dyDescent="0.2">
      <c r="A386" s="59"/>
      <c r="B386" s="41"/>
      <c r="C386" s="22"/>
      <c r="D386" s="6"/>
      <c r="E386" s="55"/>
      <c r="F386" s="2"/>
      <c r="G386" s="116"/>
      <c r="H386" s="117"/>
      <c r="I386" s="117"/>
      <c r="J386" s="4"/>
      <c r="K386" s="117"/>
      <c r="L386" s="4"/>
    </row>
    <row r="387" spans="1:17" s="1" customFormat="1" ht="18" customHeight="1" x14ac:dyDescent="0.2">
      <c r="A387" s="85"/>
      <c r="B387" s="19"/>
      <c r="C387" s="20"/>
      <c r="D387" s="8"/>
      <c r="E387" s="53"/>
      <c r="F387" s="2"/>
      <c r="G387" s="116"/>
      <c r="H387" s="117"/>
      <c r="I387" s="117"/>
      <c r="J387" s="4"/>
      <c r="K387" s="117"/>
      <c r="L387" s="4"/>
    </row>
    <row r="388" spans="1:17" s="1" customFormat="1" ht="18" customHeight="1" x14ac:dyDescent="0.2">
      <c r="A388" s="24" t="s">
        <v>194</v>
      </c>
      <c r="B388" s="41"/>
      <c r="C388" s="25">
        <v>42504</v>
      </c>
      <c r="D388" s="22"/>
      <c r="E388" s="975" t="s">
        <v>445</v>
      </c>
      <c r="F388" s="2"/>
      <c r="G388" s="116"/>
      <c r="H388" s="117"/>
      <c r="I388" s="117"/>
      <c r="J388" s="4"/>
      <c r="K388" s="117"/>
      <c r="L388" s="4"/>
    </row>
    <row r="389" spans="1:17" s="1" customFormat="1" ht="18" customHeight="1" x14ac:dyDescent="0.2">
      <c r="A389" s="28" t="s">
        <v>11</v>
      </c>
      <c r="B389" s="41"/>
      <c r="C389" s="27" t="s">
        <v>9</v>
      </c>
      <c r="D389" s="22"/>
      <c r="E389" s="975"/>
      <c r="F389" s="2"/>
      <c r="G389" s="116"/>
      <c r="H389" s="117"/>
      <c r="I389" s="117"/>
      <c r="J389" s="4"/>
      <c r="K389" s="117"/>
      <c r="L389" s="4"/>
    </row>
    <row r="390" spans="1:17" s="1" customFormat="1" ht="18" customHeight="1" x14ac:dyDescent="0.2">
      <c r="A390" s="24"/>
      <c r="B390" s="41"/>
      <c r="C390" s="29">
        <v>42785</v>
      </c>
      <c r="D390" s="30"/>
      <c r="E390" s="975"/>
      <c r="F390" s="2"/>
      <c r="G390" s="116"/>
      <c r="H390" s="117"/>
      <c r="I390" s="117"/>
      <c r="J390" s="4"/>
      <c r="K390" s="117"/>
      <c r="L390" s="4"/>
    </row>
    <row r="391" spans="1:17" s="1" customFormat="1" ht="18" customHeight="1" x14ac:dyDescent="0.2">
      <c r="A391" s="28"/>
      <c r="B391" s="41"/>
      <c r="C391" s="22"/>
      <c r="D391" s="6"/>
      <c r="E391" s="975"/>
      <c r="F391" s="2"/>
      <c r="G391" s="116"/>
      <c r="H391" s="117"/>
      <c r="I391" s="117"/>
      <c r="J391" s="4"/>
      <c r="K391" s="117"/>
      <c r="L391" s="4"/>
    </row>
    <row r="392" spans="1:17" s="1" customFormat="1" ht="18" customHeight="1" x14ac:dyDescent="0.2">
      <c r="A392" s="18"/>
      <c r="B392" s="19"/>
      <c r="C392" s="20"/>
      <c r="D392" s="8"/>
      <c r="E392" s="1043"/>
      <c r="F392" s="2"/>
      <c r="G392" s="116"/>
      <c r="H392" s="117"/>
      <c r="I392" s="117"/>
      <c r="J392" s="4"/>
      <c r="K392" s="117"/>
      <c r="L392" s="4"/>
    </row>
    <row r="393" spans="1:17" s="1" customFormat="1" ht="18" customHeight="1" x14ac:dyDescent="0.2">
      <c r="A393" s="18"/>
      <c r="B393" s="19"/>
      <c r="C393" s="20"/>
      <c r="D393" s="8"/>
      <c r="E393" s="122"/>
      <c r="F393" s="2"/>
      <c r="G393" s="116"/>
      <c r="H393" s="117"/>
      <c r="I393" s="117"/>
      <c r="J393" s="4"/>
      <c r="K393" s="117"/>
      <c r="L393" s="4"/>
    </row>
    <row r="394" spans="1:17" s="1" customFormat="1" ht="18" customHeight="1" x14ac:dyDescent="0.2">
      <c r="A394" s="18"/>
      <c r="B394" s="19"/>
      <c r="C394" s="20"/>
      <c r="D394" s="8"/>
      <c r="E394" s="122"/>
      <c r="F394" s="2"/>
      <c r="G394" s="116"/>
      <c r="H394" s="117"/>
      <c r="I394" s="117"/>
      <c r="J394" s="4"/>
      <c r="K394" s="117"/>
      <c r="L394" s="4"/>
    </row>
    <row r="395" spans="1:17" s="1" customFormat="1" ht="18" customHeight="1" x14ac:dyDescent="0.2">
      <c r="A395" s="123"/>
      <c r="B395" s="67"/>
      <c r="C395" s="124"/>
      <c r="D395" s="125"/>
      <c r="E395" s="126"/>
      <c r="F395" s="2"/>
      <c r="G395" s="116"/>
      <c r="H395" s="117"/>
      <c r="I395" s="117"/>
      <c r="J395" s="4"/>
      <c r="K395" s="117"/>
      <c r="L395" s="4"/>
    </row>
    <row r="396" spans="1:17" s="4" customFormat="1" ht="18" customHeight="1" x14ac:dyDescent="0.2">
      <c r="A396" s="21" t="s">
        <v>359</v>
      </c>
      <c r="B396" s="19"/>
      <c r="C396" s="20"/>
      <c r="D396" s="8"/>
      <c r="E396" s="76"/>
      <c r="F396" s="2" t="s">
        <v>0</v>
      </c>
    </row>
    <row r="397" spans="1:17" s="4" customFormat="1" ht="18" customHeight="1" x14ac:dyDescent="0.2">
      <c r="A397" s="110"/>
      <c r="B397" s="19"/>
      <c r="C397" s="20"/>
      <c r="D397" s="8"/>
      <c r="E397" s="127"/>
      <c r="F397" s="2" t="s">
        <v>0</v>
      </c>
      <c r="J397" s="1"/>
    </row>
    <row r="398" spans="1:17" s="4" customFormat="1" ht="18" customHeight="1" x14ac:dyDescent="0.2">
      <c r="A398" s="128"/>
      <c r="B398" s="129"/>
      <c r="C398" s="130"/>
      <c r="D398" s="131"/>
      <c r="E398" s="132"/>
      <c r="F398" s="2" t="s">
        <v>0</v>
      </c>
      <c r="G398" s="4" t="s">
        <v>197</v>
      </c>
      <c r="I398" s="1035">
        <v>29</v>
      </c>
      <c r="J398" s="1035"/>
      <c r="K398" s="1035"/>
      <c r="L398" s="1035"/>
      <c r="M398" s="1035">
        <v>30</v>
      </c>
      <c r="N398" s="1035"/>
      <c r="O398" s="1035"/>
      <c r="P398" s="1035"/>
      <c r="Q398" s="1035"/>
    </row>
    <row r="399" spans="1:17" s="4" customFormat="1" ht="18" customHeight="1" x14ac:dyDescent="0.2">
      <c r="A399" s="133" t="s">
        <v>198</v>
      </c>
      <c r="B399" s="134"/>
      <c r="C399" s="135">
        <f>Q404</f>
        <v>348051771</v>
      </c>
      <c r="D399" s="136"/>
      <c r="E399" s="137" t="s">
        <v>199</v>
      </c>
      <c r="F399" s="2" t="s">
        <v>0</v>
      </c>
      <c r="G399" s="138"/>
      <c r="H399" s="139" t="s">
        <v>446</v>
      </c>
      <c r="I399" s="166" t="s">
        <v>447</v>
      </c>
      <c r="J399" s="167" t="s">
        <v>448</v>
      </c>
      <c r="K399" s="167" t="s">
        <v>449</v>
      </c>
      <c r="L399" s="168" t="s">
        <v>44</v>
      </c>
      <c r="M399" s="166" t="s">
        <v>450</v>
      </c>
      <c r="N399" s="169" t="s">
        <v>203</v>
      </c>
      <c r="O399" s="169" t="s">
        <v>448</v>
      </c>
      <c r="P399" s="167" t="s">
        <v>449</v>
      </c>
      <c r="Q399" s="166" t="s">
        <v>44</v>
      </c>
    </row>
    <row r="400" spans="1:17" s="1" customFormat="1" ht="18" customHeight="1" x14ac:dyDescent="0.2">
      <c r="A400" s="133" t="s">
        <v>16</v>
      </c>
      <c r="B400" s="134"/>
      <c r="C400" s="27" t="s">
        <v>9</v>
      </c>
      <c r="D400" s="136"/>
      <c r="E400" s="140" t="s">
        <v>204</v>
      </c>
      <c r="F400" s="2" t="s">
        <v>0</v>
      </c>
      <c r="G400" s="141" t="s">
        <v>205</v>
      </c>
      <c r="H400" s="142">
        <v>213364389</v>
      </c>
      <c r="I400" s="142">
        <v>136012719</v>
      </c>
      <c r="J400" s="142"/>
      <c r="K400" s="170">
        <v>336073</v>
      </c>
      <c r="L400" s="142">
        <f t="shared" ref="L400:L403" si="0">I400+K400+J400</f>
        <v>136348792</v>
      </c>
      <c r="M400" s="171">
        <f>138423236-497657</f>
        <v>137925579</v>
      </c>
      <c r="N400" s="172">
        <v>787887</v>
      </c>
      <c r="O400" s="172"/>
      <c r="P400" s="172">
        <v>336073</v>
      </c>
      <c r="Q400" s="171">
        <f t="shared" ref="Q400:Q403" si="1">M400+N400+O400+P400</f>
        <v>139049539</v>
      </c>
    </row>
    <row r="401" spans="1:17" s="4" customFormat="1" ht="18" customHeight="1" x14ac:dyDescent="0.2">
      <c r="A401" s="143"/>
      <c r="B401" s="134"/>
      <c r="C401" s="144">
        <v>348519205</v>
      </c>
      <c r="D401" s="145"/>
      <c r="E401" s="140" t="s">
        <v>451</v>
      </c>
      <c r="F401" s="2" t="s">
        <v>0</v>
      </c>
      <c r="G401" s="141" t="s">
        <v>206</v>
      </c>
      <c r="H401" s="142">
        <v>130874011</v>
      </c>
      <c r="I401" s="142">
        <v>83642436</v>
      </c>
      <c r="J401" s="142"/>
      <c r="K401" s="170">
        <v>294786</v>
      </c>
      <c r="L401" s="142">
        <f t="shared" si="0"/>
        <v>83937222</v>
      </c>
      <c r="M401" s="171">
        <f>82288220-310149</f>
        <v>81978071</v>
      </c>
      <c r="N401" s="172">
        <f>342173+1923</f>
        <v>344096</v>
      </c>
      <c r="O401" s="172"/>
      <c r="P401" s="172">
        <v>294786</v>
      </c>
      <c r="Q401" s="171">
        <f t="shared" si="1"/>
        <v>82616953</v>
      </c>
    </row>
    <row r="402" spans="1:17" s="4" customFormat="1" ht="18" customHeight="1" x14ac:dyDescent="0.2">
      <c r="A402" s="133"/>
      <c r="B402" s="134"/>
      <c r="C402" s="22"/>
      <c r="D402" s="146"/>
      <c r="E402" s="140" t="s">
        <v>207</v>
      </c>
      <c r="F402" s="2"/>
      <c r="G402" s="141" t="s">
        <v>208</v>
      </c>
      <c r="H402" s="142">
        <v>85621435</v>
      </c>
      <c r="I402" s="142">
        <v>83239102</v>
      </c>
      <c r="J402" s="142"/>
      <c r="K402" s="170">
        <v>318894</v>
      </c>
      <c r="L402" s="142">
        <f t="shared" si="0"/>
        <v>83557996</v>
      </c>
      <c r="M402" s="171">
        <f>79570428-21918</f>
        <v>79548510</v>
      </c>
      <c r="N402" s="172">
        <v>1683082</v>
      </c>
      <c r="O402" s="172"/>
      <c r="P402" s="172">
        <v>322004</v>
      </c>
      <c r="Q402" s="171">
        <f t="shared" si="1"/>
        <v>81553596</v>
      </c>
    </row>
    <row r="403" spans="1:17" s="4" customFormat="1" ht="18" customHeight="1" x14ac:dyDescent="0.2">
      <c r="A403" s="133"/>
      <c r="B403" s="134"/>
      <c r="C403" s="136"/>
      <c r="D403" s="146"/>
      <c r="E403" s="140" t="s">
        <v>452</v>
      </c>
      <c r="F403" s="2" t="s">
        <v>0</v>
      </c>
      <c r="G403" s="147" t="s">
        <v>209</v>
      </c>
      <c r="H403" s="148">
        <v>45887803</v>
      </c>
      <c r="I403" s="148">
        <v>43995959</v>
      </c>
      <c r="J403" s="148">
        <v>525883</v>
      </c>
      <c r="K403" s="173">
        <v>153353</v>
      </c>
      <c r="L403" s="148">
        <f t="shared" si="0"/>
        <v>44675195</v>
      </c>
      <c r="M403" s="174">
        <f>43805227-96800</f>
        <v>43708427</v>
      </c>
      <c r="N403" s="175">
        <f>811902+11980</f>
        <v>823882</v>
      </c>
      <c r="O403" s="175">
        <v>149131</v>
      </c>
      <c r="P403" s="175">
        <v>150243</v>
      </c>
      <c r="Q403" s="174">
        <f t="shared" si="1"/>
        <v>44831683</v>
      </c>
    </row>
    <row r="404" spans="1:17" s="4" customFormat="1" ht="18" customHeight="1" x14ac:dyDescent="0.2">
      <c r="A404" s="143"/>
      <c r="B404" s="134"/>
      <c r="C404" s="136" t="s">
        <v>0</v>
      </c>
      <c r="D404" s="146"/>
      <c r="E404" s="140" t="s">
        <v>453</v>
      </c>
      <c r="F404" s="2" t="s">
        <v>0</v>
      </c>
      <c r="G404" s="149"/>
      <c r="H404" s="150">
        <f t="shared" ref="H404:Q404" si="2">SUM(H400:H403)</f>
        <v>475747638</v>
      </c>
      <c r="I404" s="150">
        <f t="shared" si="2"/>
        <v>346890216</v>
      </c>
      <c r="J404" s="150">
        <f t="shared" si="2"/>
        <v>525883</v>
      </c>
      <c r="K404" s="176">
        <f t="shared" si="2"/>
        <v>1103106</v>
      </c>
      <c r="L404" s="150">
        <f t="shared" si="2"/>
        <v>348519205</v>
      </c>
      <c r="M404" s="177">
        <f t="shared" si="2"/>
        <v>343160587</v>
      </c>
      <c r="N404" s="178">
        <f t="shared" si="2"/>
        <v>3638947</v>
      </c>
      <c r="O404" s="178">
        <f t="shared" si="2"/>
        <v>149131</v>
      </c>
      <c r="P404" s="178">
        <f t="shared" si="2"/>
        <v>1103106</v>
      </c>
      <c r="Q404" s="177">
        <f t="shared" si="2"/>
        <v>348051771</v>
      </c>
    </row>
    <row r="405" spans="1:17" s="4" customFormat="1" ht="18" customHeight="1" x14ac:dyDescent="0.2">
      <c r="A405" s="143"/>
      <c r="B405" s="134"/>
      <c r="C405" s="151"/>
      <c r="D405" s="146"/>
      <c r="E405" s="140" t="s">
        <v>454</v>
      </c>
      <c r="F405" s="2" t="s">
        <v>0</v>
      </c>
      <c r="J405" s="1"/>
      <c r="M405" s="86" t="s">
        <v>455</v>
      </c>
      <c r="N405" s="86" t="s">
        <v>455</v>
      </c>
      <c r="O405" s="86" t="s">
        <v>455</v>
      </c>
      <c r="P405" s="179"/>
    </row>
    <row r="406" spans="1:17" s="4" customFormat="1" ht="18" customHeight="1" x14ac:dyDescent="0.2">
      <c r="A406" s="143"/>
      <c r="B406" s="134"/>
      <c r="C406" s="136"/>
      <c r="D406" s="146"/>
      <c r="E406" s="140" t="s">
        <v>456</v>
      </c>
      <c r="F406" s="2" t="s">
        <v>0</v>
      </c>
      <c r="G406" s="4" t="s">
        <v>210</v>
      </c>
      <c r="J406" s="1"/>
    </row>
    <row r="407" spans="1:17" s="4" customFormat="1" ht="18" customHeight="1" x14ac:dyDescent="0.2">
      <c r="A407" s="143"/>
      <c r="B407" s="134"/>
      <c r="C407" s="136"/>
      <c r="D407" s="146"/>
      <c r="E407" s="140" t="s">
        <v>457</v>
      </c>
      <c r="F407" s="2" t="s">
        <v>0</v>
      </c>
      <c r="G407" s="152"/>
      <c r="H407" s="139" t="s">
        <v>458</v>
      </c>
      <c r="I407" s="139" t="s">
        <v>459</v>
      </c>
      <c r="J407" s="139" t="s">
        <v>460</v>
      </c>
      <c r="K407" s="139" t="s">
        <v>211</v>
      </c>
    </row>
    <row r="408" spans="1:17" s="4" customFormat="1" ht="18" customHeight="1" x14ac:dyDescent="0.2">
      <c r="A408" s="133"/>
      <c r="B408" s="134"/>
      <c r="C408" s="136"/>
      <c r="D408" s="146"/>
      <c r="E408" s="153"/>
      <c r="F408" s="2" t="s">
        <v>0</v>
      </c>
      <c r="G408" s="154" t="s">
        <v>205</v>
      </c>
      <c r="H408" s="155">
        <v>17289</v>
      </c>
      <c r="I408" s="155">
        <v>17423</v>
      </c>
      <c r="J408" s="152">
        <v>0</v>
      </c>
      <c r="K408" s="180">
        <f t="shared" ref="K408:K412" si="3">I408-H408+J408</f>
        <v>134</v>
      </c>
    </row>
    <row r="409" spans="1:17" s="4" customFormat="1" ht="18" customHeight="1" x14ac:dyDescent="0.2">
      <c r="A409" s="143"/>
      <c r="B409" s="134"/>
      <c r="C409" s="136"/>
      <c r="D409" s="146"/>
      <c r="E409" s="153"/>
      <c r="F409" s="2" t="s">
        <v>0</v>
      </c>
      <c r="G409" s="154" t="s">
        <v>206</v>
      </c>
      <c r="H409" s="155">
        <v>10273</v>
      </c>
      <c r="I409" s="155">
        <v>10095</v>
      </c>
      <c r="J409" s="152">
        <v>0</v>
      </c>
      <c r="K409" s="180">
        <f t="shared" si="3"/>
        <v>-178</v>
      </c>
    </row>
    <row r="410" spans="1:17" s="4" customFormat="1" ht="18" customHeight="1" x14ac:dyDescent="0.2">
      <c r="A410" s="133"/>
      <c r="B410" s="134"/>
      <c r="C410" s="136"/>
      <c r="D410" s="146"/>
      <c r="E410" s="83" t="s">
        <v>212</v>
      </c>
      <c r="F410" s="2" t="s">
        <v>0</v>
      </c>
      <c r="G410" s="154" t="s">
        <v>214</v>
      </c>
      <c r="H410" s="155">
        <v>14</v>
      </c>
      <c r="I410" s="155">
        <v>17</v>
      </c>
      <c r="J410" s="152">
        <v>0</v>
      </c>
      <c r="K410" s="180">
        <f t="shared" si="3"/>
        <v>3</v>
      </c>
    </row>
    <row r="411" spans="1:17" s="4" customFormat="1" ht="18" customHeight="1" x14ac:dyDescent="0.2">
      <c r="A411" s="156"/>
      <c r="B411" s="134"/>
      <c r="C411" s="136"/>
      <c r="D411" s="146"/>
      <c r="E411" s="1044" t="s">
        <v>461</v>
      </c>
      <c r="F411" s="2" t="s">
        <v>0</v>
      </c>
      <c r="G411" s="154" t="s">
        <v>208</v>
      </c>
      <c r="H411" s="155">
        <v>9835</v>
      </c>
      <c r="I411" s="155">
        <v>9549</v>
      </c>
      <c r="J411" s="152">
        <v>0</v>
      </c>
      <c r="K411" s="180">
        <f t="shared" si="3"/>
        <v>-286</v>
      </c>
    </row>
    <row r="412" spans="1:17" s="4" customFormat="1" ht="18" customHeight="1" x14ac:dyDescent="0.2">
      <c r="A412" s="156"/>
      <c r="B412" s="134"/>
      <c r="C412" s="136"/>
      <c r="D412" s="146"/>
      <c r="E412" s="1044"/>
      <c r="F412" s="2" t="s">
        <v>0</v>
      </c>
      <c r="G412" s="157" t="s">
        <v>209</v>
      </c>
      <c r="H412" s="158">
        <v>5588</v>
      </c>
      <c r="I412" s="158">
        <v>5522</v>
      </c>
      <c r="J412" s="181">
        <v>0</v>
      </c>
      <c r="K412" s="182">
        <f t="shared" si="3"/>
        <v>-66</v>
      </c>
    </row>
    <row r="413" spans="1:17" s="4" customFormat="1" ht="18" customHeight="1" x14ac:dyDescent="0.2">
      <c r="A413" s="143"/>
      <c r="B413" s="134"/>
      <c r="C413" s="136"/>
      <c r="D413" s="146"/>
      <c r="E413" s="1044"/>
      <c r="F413" s="2" t="s">
        <v>0</v>
      </c>
      <c r="G413" s="159"/>
      <c r="H413" s="160">
        <f t="shared" ref="H413:K413" si="4">SUM(H408:H412)</f>
        <v>42999</v>
      </c>
      <c r="I413" s="160">
        <f t="shared" si="4"/>
        <v>42606</v>
      </c>
      <c r="J413" s="160">
        <f t="shared" si="4"/>
        <v>0</v>
      </c>
      <c r="K413" s="183">
        <f t="shared" si="4"/>
        <v>-393</v>
      </c>
    </row>
    <row r="414" spans="1:17" s="4" customFormat="1" ht="18" customHeight="1" x14ac:dyDescent="0.2">
      <c r="A414" s="161"/>
      <c r="B414" s="129"/>
      <c r="C414" s="130"/>
      <c r="D414" s="131"/>
      <c r="E414" s="1044" t="s">
        <v>216</v>
      </c>
      <c r="F414" s="2" t="s">
        <v>0</v>
      </c>
      <c r="J414" s="1"/>
    </row>
    <row r="415" spans="1:17" s="1" customFormat="1" ht="18.75" customHeight="1" x14ac:dyDescent="0.2">
      <c r="A415" s="162"/>
      <c r="B415" s="134"/>
      <c r="C415" s="136"/>
      <c r="D415" s="146"/>
      <c r="E415" s="1044"/>
      <c r="F415" s="2"/>
      <c r="J415" s="4"/>
    </row>
    <row r="416" spans="1:17" s="1" customFormat="1" ht="18.75" customHeight="1" x14ac:dyDescent="0.2">
      <c r="A416" s="143"/>
      <c r="B416" s="134"/>
      <c r="C416" s="136"/>
      <c r="D416" s="146"/>
      <c r="E416" s="83" t="s">
        <v>217</v>
      </c>
      <c r="F416" s="2"/>
      <c r="J416" s="4"/>
    </row>
    <row r="417" spans="1:10" s="1" customFormat="1" ht="18.75" customHeight="1" x14ac:dyDescent="0.2">
      <c r="A417" s="163"/>
      <c r="B417" s="134"/>
      <c r="C417" s="136"/>
      <c r="D417" s="146"/>
      <c r="E417" s="83" t="s">
        <v>220</v>
      </c>
      <c r="F417" s="2"/>
      <c r="J417" s="4"/>
    </row>
    <row r="418" spans="1:10" s="1" customFormat="1" ht="18.75" customHeight="1" x14ac:dyDescent="0.2">
      <c r="A418" s="156"/>
      <c r="B418" s="134"/>
      <c r="C418" s="136"/>
      <c r="D418" s="146"/>
      <c r="E418" s="83" t="s">
        <v>221</v>
      </c>
      <c r="F418" s="2"/>
      <c r="J418" s="4"/>
    </row>
    <row r="419" spans="1:10" s="1" customFormat="1" ht="18.75" customHeight="1" x14ac:dyDescent="0.2">
      <c r="A419" s="156"/>
      <c r="B419" s="134"/>
      <c r="C419" s="136"/>
      <c r="D419" s="146"/>
      <c r="E419" s="83" t="s">
        <v>223</v>
      </c>
      <c r="F419" s="2"/>
      <c r="J419" s="184"/>
    </row>
    <row r="420" spans="1:10" s="1" customFormat="1" ht="18.75" customHeight="1" x14ac:dyDescent="0.2">
      <c r="A420" s="164"/>
      <c r="B420" s="134"/>
      <c r="C420" s="136"/>
      <c r="D420" s="146"/>
      <c r="E420" s="83" t="s">
        <v>225</v>
      </c>
      <c r="F420" s="2"/>
      <c r="J420" s="185"/>
    </row>
    <row r="421" spans="1:10" s="4" customFormat="1" ht="18" customHeight="1" x14ac:dyDescent="0.2">
      <c r="A421" s="113"/>
      <c r="B421" s="41"/>
      <c r="C421" s="22"/>
      <c r="D421" s="6"/>
      <c r="E421" s="83" t="s">
        <v>227</v>
      </c>
      <c r="F421" s="2" t="s">
        <v>0</v>
      </c>
      <c r="J421" s="185"/>
    </row>
    <row r="422" spans="1:10" s="4" customFormat="1" ht="18" customHeight="1" x14ac:dyDescent="0.2">
      <c r="A422" s="28"/>
      <c r="B422" s="41"/>
      <c r="C422" s="22"/>
      <c r="D422" s="6"/>
      <c r="E422" s="165" t="s">
        <v>229</v>
      </c>
      <c r="F422" s="2" t="s">
        <v>0</v>
      </c>
      <c r="J422" s="185"/>
    </row>
    <row r="423" spans="1:10" s="4" customFormat="1" ht="18" customHeight="1" x14ac:dyDescent="0.2">
      <c r="A423" s="39"/>
      <c r="B423" s="41"/>
      <c r="C423" s="22"/>
      <c r="D423" s="6"/>
      <c r="E423" s="26"/>
      <c r="F423" s="2" t="s">
        <v>0</v>
      </c>
      <c r="J423" s="185"/>
    </row>
    <row r="424" spans="1:10" s="4" customFormat="1" ht="18" customHeight="1" x14ac:dyDescent="0.2">
      <c r="A424" s="28" t="s">
        <v>232</v>
      </c>
      <c r="B424" s="41"/>
      <c r="C424" s="25">
        <v>31473</v>
      </c>
      <c r="D424" s="22"/>
      <c r="E424" s="989" t="s">
        <v>233</v>
      </c>
      <c r="F424" s="2" t="s">
        <v>0</v>
      </c>
      <c r="J424" s="186"/>
    </row>
    <row r="425" spans="1:10" s="4" customFormat="1" ht="18" customHeight="1" x14ac:dyDescent="0.2">
      <c r="A425" s="28" t="s">
        <v>0</v>
      </c>
      <c r="B425" s="41"/>
      <c r="C425" s="27" t="s">
        <v>9</v>
      </c>
      <c r="D425" s="22"/>
      <c r="E425" s="989"/>
      <c r="F425" s="2"/>
    </row>
    <row r="426" spans="1:10" s="4" customFormat="1" ht="18" customHeight="1" x14ac:dyDescent="0.2">
      <c r="A426" s="59"/>
      <c r="B426" s="41"/>
      <c r="C426" s="29">
        <v>50563</v>
      </c>
      <c r="D426" s="30"/>
      <c r="E426" s="989"/>
      <c r="F426" s="2" t="s">
        <v>0</v>
      </c>
    </row>
    <row r="427" spans="1:10" s="4" customFormat="1" ht="18" customHeight="1" x14ac:dyDescent="0.2">
      <c r="A427" s="59"/>
      <c r="B427" s="41"/>
      <c r="C427" s="22"/>
      <c r="D427" s="22"/>
      <c r="E427" s="23" t="s">
        <v>33</v>
      </c>
      <c r="F427" s="2" t="s">
        <v>0</v>
      </c>
    </row>
    <row r="428" spans="1:10" s="4" customFormat="1" ht="18" customHeight="1" x14ac:dyDescent="0.2">
      <c r="A428" s="85"/>
      <c r="B428" s="19"/>
      <c r="C428" s="20"/>
      <c r="D428" s="8"/>
      <c r="E428" s="53"/>
      <c r="F428" s="2" t="s">
        <v>0</v>
      </c>
    </row>
    <row r="429" spans="1:10" s="4" customFormat="1" ht="18" customHeight="1" x14ac:dyDescent="0.2">
      <c r="A429" s="974" t="s">
        <v>234</v>
      </c>
      <c r="B429" s="41"/>
      <c r="C429" s="25">
        <v>206804</v>
      </c>
      <c r="D429" s="22"/>
      <c r="E429" s="975" t="s">
        <v>235</v>
      </c>
      <c r="F429" s="2" t="s">
        <v>0</v>
      </c>
    </row>
    <row r="430" spans="1:10" s="4" customFormat="1" ht="18" customHeight="1" x14ac:dyDescent="0.2">
      <c r="A430" s="992"/>
      <c r="B430" s="41"/>
      <c r="C430" s="27" t="s">
        <v>9</v>
      </c>
      <c r="D430" s="22"/>
      <c r="E430" s="975"/>
      <c r="F430" s="2" t="s">
        <v>0</v>
      </c>
    </row>
    <row r="431" spans="1:10" s="4" customFormat="1" ht="18" customHeight="1" x14ac:dyDescent="0.2">
      <c r="A431" s="24"/>
      <c r="B431" s="41"/>
      <c r="C431" s="29">
        <v>227800</v>
      </c>
      <c r="D431" s="30"/>
      <c r="E431" s="975"/>
      <c r="F431" s="2" t="s">
        <v>0</v>
      </c>
    </row>
    <row r="432" spans="1:10" s="4" customFormat="1" ht="18" customHeight="1" x14ac:dyDescent="0.2">
      <c r="A432" s="24"/>
      <c r="B432" s="41"/>
      <c r="C432" s="22"/>
      <c r="D432" s="6"/>
      <c r="E432" s="23" t="s">
        <v>33</v>
      </c>
      <c r="F432" s="2"/>
    </row>
    <row r="433" spans="1:12" s="4" customFormat="1" ht="18" customHeight="1" x14ac:dyDescent="0.2">
      <c r="A433" s="24"/>
      <c r="B433" s="41"/>
      <c r="C433" s="22"/>
      <c r="D433" s="6"/>
      <c r="E433" s="26"/>
      <c r="F433" s="2"/>
    </row>
    <row r="434" spans="1:12" s="4" customFormat="1" ht="18" customHeight="1" x14ac:dyDescent="0.2">
      <c r="A434" s="33" t="s">
        <v>236</v>
      </c>
      <c r="B434" s="41"/>
      <c r="C434" s="25">
        <v>19684</v>
      </c>
      <c r="D434" s="22"/>
      <c r="E434" s="1005" t="s">
        <v>237</v>
      </c>
      <c r="F434" s="2" t="s">
        <v>0</v>
      </c>
      <c r="G434" s="4" t="s">
        <v>92</v>
      </c>
    </row>
    <row r="435" spans="1:12" s="4" customFormat="1" ht="18" customHeight="1" x14ac:dyDescent="0.2">
      <c r="A435" s="28"/>
      <c r="B435" s="41"/>
      <c r="C435" s="27" t="s">
        <v>9</v>
      </c>
      <c r="D435" s="22"/>
      <c r="E435" s="1005"/>
      <c r="F435" s="2"/>
      <c r="J435" s="1"/>
    </row>
    <row r="436" spans="1:12" s="4" customFormat="1" ht="18" customHeight="1" x14ac:dyDescent="0.2">
      <c r="A436" s="24"/>
      <c r="B436" s="41"/>
      <c r="C436" s="29">
        <v>19705</v>
      </c>
      <c r="D436" s="30"/>
      <c r="E436" s="1005"/>
      <c r="F436" s="2"/>
      <c r="J436" s="1"/>
    </row>
    <row r="437" spans="1:12" s="4" customFormat="1" ht="18" customHeight="1" x14ac:dyDescent="0.2">
      <c r="A437" s="28"/>
      <c r="B437" s="41"/>
      <c r="C437" s="22"/>
      <c r="D437" s="6"/>
      <c r="E437" s="55" t="s">
        <v>238</v>
      </c>
      <c r="F437" s="2" t="s">
        <v>0</v>
      </c>
      <c r="J437" s="1"/>
    </row>
    <row r="438" spans="1:12" s="4" customFormat="1" ht="18" customHeight="1" x14ac:dyDescent="0.2">
      <c r="A438" s="59"/>
      <c r="B438" s="41"/>
      <c r="C438" s="22"/>
      <c r="D438" s="6"/>
      <c r="E438" s="36" t="s">
        <v>239</v>
      </c>
      <c r="F438" s="2" t="s">
        <v>0</v>
      </c>
      <c r="J438" s="1"/>
    </row>
    <row r="439" spans="1:12" s="4" customFormat="1" ht="18" customHeight="1" x14ac:dyDescent="0.2">
      <c r="A439" s="28"/>
      <c r="B439" s="41"/>
      <c r="C439" s="22"/>
      <c r="D439" s="6"/>
      <c r="E439" s="55" t="s">
        <v>360</v>
      </c>
      <c r="F439" s="2" t="s">
        <v>0</v>
      </c>
      <c r="J439" s="1"/>
    </row>
    <row r="440" spans="1:12" s="4" customFormat="1" ht="18" customHeight="1" x14ac:dyDescent="0.2">
      <c r="A440" s="28"/>
      <c r="B440" s="41"/>
      <c r="C440" s="22"/>
      <c r="D440" s="6"/>
      <c r="E440" s="26" t="s">
        <v>240</v>
      </c>
      <c r="F440" s="2" t="s">
        <v>0</v>
      </c>
      <c r="J440" s="1"/>
    </row>
    <row r="441" spans="1:12" s="4" customFormat="1" ht="18" customHeight="1" x14ac:dyDescent="0.2">
      <c r="A441" s="28"/>
      <c r="B441" s="41"/>
      <c r="C441" s="22"/>
      <c r="D441" s="6"/>
      <c r="E441" s="26" t="s">
        <v>462</v>
      </c>
      <c r="F441" s="2"/>
    </row>
    <row r="442" spans="1:12" s="4" customFormat="1" ht="18" customHeight="1" x14ac:dyDescent="0.2">
      <c r="A442" s="28"/>
      <c r="B442" s="41"/>
      <c r="C442" s="22"/>
      <c r="D442" s="6"/>
      <c r="E442" s="23"/>
      <c r="F442" s="2" t="s">
        <v>0</v>
      </c>
    </row>
    <row r="443" spans="1:12" s="4" customFormat="1" ht="18" customHeight="1" x14ac:dyDescent="0.2">
      <c r="A443" s="28"/>
      <c r="B443" s="41"/>
      <c r="C443" s="22"/>
      <c r="D443" s="6"/>
      <c r="E443" s="26"/>
      <c r="F443" s="2" t="s">
        <v>0</v>
      </c>
    </row>
    <row r="444" spans="1:12" s="4" customFormat="1" ht="18" customHeight="1" x14ac:dyDescent="0.2">
      <c r="A444" s="28"/>
      <c r="B444" s="41"/>
      <c r="C444" s="22"/>
      <c r="D444" s="6"/>
      <c r="E444" s="26"/>
      <c r="F444" s="2" t="s">
        <v>0</v>
      </c>
    </row>
    <row r="445" spans="1:12" s="4" customFormat="1" ht="18" customHeight="1" x14ac:dyDescent="0.2">
      <c r="A445" s="999" t="s">
        <v>243</v>
      </c>
      <c r="B445" s="41"/>
      <c r="C445" s="25">
        <v>938618</v>
      </c>
      <c r="D445" s="22"/>
      <c r="E445" s="975" t="s">
        <v>244</v>
      </c>
      <c r="F445" s="2" t="s">
        <v>0</v>
      </c>
    </row>
    <row r="446" spans="1:12" s="4" customFormat="1" ht="18" customHeight="1" x14ac:dyDescent="0.2">
      <c r="A446" s="999"/>
      <c r="B446" s="41"/>
      <c r="C446" s="27" t="s">
        <v>9</v>
      </c>
      <c r="D446" s="22"/>
      <c r="E446" s="975"/>
      <c r="F446" s="2" t="s">
        <v>0</v>
      </c>
    </row>
    <row r="447" spans="1:12" s="4" customFormat="1" ht="18" customHeight="1" x14ac:dyDescent="0.2">
      <c r="A447" s="28" t="s">
        <v>0</v>
      </c>
      <c r="B447" s="41"/>
      <c r="C447" s="29">
        <v>903953</v>
      </c>
      <c r="D447" s="30"/>
      <c r="E447" s="975"/>
      <c r="F447" s="2" t="s">
        <v>0</v>
      </c>
      <c r="L447" s="1"/>
    </row>
    <row r="448" spans="1:12" s="4" customFormat="1" ht="18" customHeight="1" x14ac:dyDescent="0.2">
      <c r="A448" s="28"/>
      <c r="B448" s="41"/>
      <c r="C448" s="22"/>
      <c r="D448" s="6"/>
      <c r="E448" s="975"/>
      <c r="F448" s="2" t="s">
        <v>0</v>
      </c>
    </row>
    <row r="449" spans="1:12" s="4" customFormat="1" ht="18" customHeight="1" x14ac:dyDescent="0.2">
      <c r="A449" s="47"/>
      <c r="B449" s="48"/>
      <c r="C449" s="68"/>
      <c r="D449" s="50"/>
      <c r="E449" s="102"/>
      <c r="F449" s="2" t="s">
        <v>0</v>
      </c>
    </row>
    <row r="450" spans="1:12" s="4" customFormat="1" ht="18" customHeight="1" x14ac:dyDescent="0.2">
      <c r="A450" s="33" t="s">
        <v>245</v>
      </c>
      <c r="B450" s="41"/>
      <c r="C450" s="25">
        <v>94175</v>
      </c>
      <c r="D450" s="22"/>
      <c r="E450" s="975" t="s">
        <v>246</v>
      </c>
      <c r="F450" s="2" t="s">
        <v>0</v>
      </c>
    </row>
    <row r="451" spans="1:12" s="4" customFormat="1" ht="18" customHeight="1" x14ac:dyDescent="0.2">
      <c r="A451" s="28" t="s">
        <v>247</v>
      </c>
      <c r="B451" s="41"/>
      <c r="C451" s="27" t="s">
        <v>9</v>
      </c>
      <c r="D451" s="22"/>
      <c r="E451" s="975"/>
      <c r="F451" s="2" t="s">
        <v>0</v>
      </c>
    </row>
    <row r="452" spans="1:12" s="4" customFormat="1" ht="18" customHeight="1" x14ac:dyDescent="0.2">
      <c r="A452" s="28"/>
      <c r="B452" s="41"/>
      <c r="C452" s="29">
        <v>89143</v>
      </c>
      <c r="D452" s="30"/>
      <c r="E452" s="975"/>
      <c r="F452" s="2"/>
    </row>
    <row r="453" spans="1:12" s="4" customFormat="1" ht="18" customHeight="1" x14ac:dyDescent="0.2">
      <c r="A453" s="28"/>
      <c r="B453" s="41"/>
      <c r="C453" s="22"/>
      <c r="D453" s="6"/>
      <c r="E453" s="975"/>
      <c r="F453" s="2"/>
    </row>
    <row r="454" spans="1:12" s="1" customFormat="1" ht="18" customHeight="1" x14ac:dyDescent="0.2">
      <c r="A454" s="28"/>
      <c r="B454" s="41"/>
      <c r="C454" s="22"/>
      <c r="D454" s="6"/>
      <c r="E454" s="55"/>
      <c r="F454" s="2" t="s">
        <v>0</v>
      </c>
      <c r="J454" s="4"/>
      <c r="L454" s="4"/>
    </row>
    <row r="455" spans="1:12" s="1" customFormat="1" ht="18" customHeight="1" x14ac:dyDescent="0.2">
      <c r="A455" s="39"/>
      <c r="B455" s="41"/>
      <c r="C455" s="22"/>
      <c r="D455" s="6"/>
      <c r="E455" s="55"/>
      <c r="F455" s="2"/>
      <c r="J455" s="4"/>
    </row>
    <row r="456" spans="1:12" s="1" customFormat="1" ht="18" customHeight="1" x14ac:dyDescent="0.2">
      <c r="A456" s="33" t="s">
        <v>248</v>
      </c>
      <c r="B456" s="41"/>
      <c r="C456" s="25">
        <v>606913</v>
      </c>
      <c r="D456" s="22"/>
      <c r="E456" s="1001" t="s">
        <v>463</v>
      </c>
      <c r="F456" s="2"/>
      <c r="J456" s="4"/>
    </row>
    <row r="457" spans="1:12" s="1" customFormat="1" ht="18" customHeight="1" x14ac:dyDescent="0.2">
      <c r="A457" s="28" t="s">
        <v>249</v>
      </c>
      <c r="B457" s="41"/>
      <c r="C457" s="27" t="s">
        <v>9</v>
      </c>
      <c r="D457" s="22"/>
      <c r="E457" s="1042"/>
      <c r="F457" s="2"/>
      <c r="J457" s="4"/>
    </row>
    <row r="458" spans="1:12" s="4" customFormat="1" ht="18" customHeight="1" x14ac:dyDescent="0.2">
      <c r="A458" s="24"/>
      <c r="B458" s="41"/>
      <c r="C458" s="29">
        <v>696923</v>
      </c>
      <c r="D458" s="30"/>
      <c r="E458" s="1042"/>
      <c r="F458" s="2" t="s">
        <v>0</v>
      </c>
      <c r="L458" s="1"/>
    </row>
    <row r="459" spans="1:12" s="4" customFormat="1" ht="18" customHeight="1" x14ac:dyDescent="0.2">
      <c r="A459" s="39"/>
      <c r="B459" s="41"/>
      <c r="C459" s="22"/>
      <c r="D459" s="6"/>
      <c r="E459" s="1042"/>
      <c r="F459" s="2" t="s">
        <v>0</v>
      </c>
    </row>
    <row r="460" spans="1:12" s="4" customFormat="1" ht="18" customHeight="1" x14ac:dyDescent="0.2">
      <c r="A460" s="39"/>
      <c r="B460" s="41"/>
      <c r="C460" s="22"/>
      <c r="D460" s="6"/>
      <c r="E460" s="188"/>
      <c r="F460" s="2"/>
    </row>
    <row r="461" spans="1:12" s="4" customFormat="1" ht="18" customHeight="1" x14ac:dyDescent="0.2">
      <c r="A461" s="39"/>
      <c r="B461" s="41"/>
      <c r="C461" s="22"/>
      <c r="D461" s="6"/>
      <c r="E461" s="55"/>
      <c r="F461" s="2"/>
    </row>
    <row r="462" spans="1:12" s="4" customFormat="1" ht="18" customHeight="1" x14ac:dyDescent="0.2">
      <c r="A462" s="39"/>
      <c r="B462" s="41"/>
      <c r="C462" s="22"/>
      <c r="D462" s="6"/>
      <c r="E462" s="55"/>
      <c r="F462" s="2" t="s">
        <v>0</v>
      </c>
    </row>
    <row r="463" spans="1:12" s="1" customFormat="1" ht="18" customHeight="1" x14ac:dyDescent="0.2">
      <c r="A463" s="33" t="s">
        <v>248</v>
      </c>
      <c r="B463" s="41"/>
      <c r="C463" s="25">
        <v>57143</v>
      </c>
      <c r="D463" s="22"/>
      <c r="E463" s="1001" t="s">
        <v>464</v>
      </c>
      <c r="F463" s="2" t="s">
        <v>0</v>
      </c>
      <c r="J463" s="4"/>
      <c r="L463" s="4"/>
    </row>
    <row r="464" spans="1:12" s="3" customFormat="1" ht="18" customHeight="1" x14ac:dyDescent="0.2">
      <c r="A464" s="28" t="s">
        <v>465</v>
      </c>
      <c r="B464" s="41"/>
      <c r="C464" s="27" t="s">
        <v>9</v>
      </c>
      <c r="D464" s="22"/>
      <c r="E464" s="1001"/>
      <c r="F464" s="2"/>
      <c r="J464" s="4"/>
      <c r="L464" s="1"/>
    </row>
    <row r="465" spans="1:12" s="3" customFormat="1" ht="18" customHeight="1" x14ac:dyDescent="0.2">
      <c r="A465" s="28"/>
      <c r="B465" s="41"/>
      <c r="C465" s="29">
        <v>160801</v>
      </c>
      <c r="D465" s="30"/>
      <c r="E465" s="1001"/>
      <c r="F465" s="2"/>
      <c r="J465" s="4"/>
      <c r="L465" s="1"/>
    </row>
    <row r="466" spans="1:12" s="3" customFormat="1" ht="18" customHeight="1" x14ac:dyDescent="0.2">
      <c r="A466" s="28"/>
      <c r="B466" s="41"/>
      <c r="C466" s="29"/>
      <c r="D466" s="29"/>
      <c r="E466" s="187"/>
      <c r="F466" s="2"/>
      <c r="J466" s="4"/>
      <c r="L466" s="1"/>
    </row>
    <row r="467" spans="1:12" s="3" customFormat="1" ht="18" customHeight="1" x14ac:dyDescent="0.2">
      <c r="A467" s="28"/>
      <c r="B467" s="41"/>
      <c r="C467" s="29"/>
      <c r="D467" s="29"/>
      <c r="E467" s="187"/>
      <c r="F467" s="2"/>
      <c r="J467" s="4"/>
      <c r="L467" s="1"/>
    </row>
    <row r="468" spans="1:12" s="3" customFormat="1" ht="18" customHeight="1" x14ac:dyDescent="0.2">
      <c r="A468" s="39"/>
      <c r="B468" s="41"/>
      <c r="C468" s="22"/>
      <c r="D468" s="6"/>
      <c r="E468" s="56"/>
      <c r="F468" s="2"/>
      <c r="J468" s="4"/>
      <c r="L468" s="1"/>
    </row>
    <row r="469" spans="1:12" s="8" customFormat="1" ht="18" customHeight="1" x14ac:dyDescent="0.2">
      <c r="A469" s="974" t="s">
        <v>250</v>
      </c>
      <c r="B469" s="41"/>
      <c r="C469" s="25">
        <v>16842</v>
      </c>
      <c r="D469" s="22"/>
      <c r="E469" s="975" t="s">
        <v>466</v>
      </c>
      <c r="F469" s="2"/>
      <c r="J469" s="5"/>
      <c r="L469" s="2"/>
    </row>
    <row r="470" spans="1:12" s="8" customFormat="1" ht="18" customHeight="1" x14ac:dyDescent="0.2">
      <c r="A470" s="1040"/>
      <c r="B470" s="41"/>
      <c r="C470" s="27" t="s">
        <v>9</v>
      </c>
      <c r="D470" s="22"/>
      <c r="E470" s="975"/>
      <c r="F470" s="2"/>
      <c r="J470" s="5"/>
      <c r="L470" s="2"/>
    </row>
    <row r="471" spans="1:12" s="2" customFormat="1" ht="18" customHeight="1" x14ac:dyDescent="0.2">
      <c r="A471" s="28" t="s">
        <v>7</v>
      </c>
      <c r="B471" s="41"/>
      <c r="C471" s="29">
        <v>0</v>
      </c>
      <c r="D471" s="30"/>
      <c r="E471" s="975"/>
      <c r="F471" s="2" t="s">
        <v>0</v>
      </c>
      <c r="J471" s="5"/>
      <c r="L471" s="8"/>
    </row>
    <row r="472" spans="1:12" s="2" customFormat="1" ht="18" customHeight="1" x14ac:dyDescent="0.2">
      <c r="A472" s="28"/>
      <c r="B472" s="41"/>
      <c r="C472" s="29"/>
      <c r="D472" s="29"/>
      <c r="E472" s="975"/>
      <c r="J472" s="5"/>
      <c r="L472" s="8"/>
    </row>
    <row r="473" spans="1:12" s="2" customFormat="1" ht="18" customHeight="1" x14ac:dyDescent="0.2">
      <c r="A473" s="28"/>
      <c r="B473" s="41"/>
      <c r="C473" s="29"/>
      <c r="D473" s="29"/>
      <c r="E473" s="975"/>
      <c r="J473" s="5"/>
      <c r="L473" s="8"/>
    </row>
    <row r="474" spans="1:12" s="2" customFormat="1" ht="18" customHeight="1" x14ac:dyDescent="0.2">
      <c r="A474" s="28"/>
      <c r="B474" s="41"/>
      <c r="C474" s="29"/>
      <c r="D474" s="29"/>
      <c r="E474" s="975"/>
      <c r="J474" s="5"/>
      <c r="L474" s="8"/>
    </row>
    <row r="475" spans="1:12" s="2" customFormat="1" ht="18" customHeight="1" x14ac:dyDescent="0.2">
      <c r="A475" s="28"/>
      <c r="B475" s="41"/>
      <c r="C475" s="29"/>
      <c r="D475" s="29"/>
      <c r="E475" s="975"/>
      <c r="J475" s="5"/>
      <c r="L475" s="8"/>
    </row>
    <row r="476" spans="1:12" s="5" customFormat="1" ht="18" customHeight="1" x14ac:dyDescent="0.2">
      <c r="A476" s="28"/>
      <c r="B476" s="41"/>
      <c r="C476" s="22"/>
      <c r="D476" s="6"/>
      <c r="E476" s="975"/>
      <c r="F476" s="2" t="s">
        <v>0</v>
      </c>
      <c r="L476" s="2"/>
    </row>
    <row r="477" spans="1:12" s="5" customFormat="1" ht="17.25" customHeight="1" x14ac:dyDescent="0.2">
      <c r="A477" s="39"/>
      <c r="B477" s="41"/>
      <c r="C477" s="22"/>
      <c r="D477" s="6"/>
      <c r="E477" s="55"/>
      <c r="F477" s="2"/>
      <c r="J477" s="4"/>
      <c r="L477" s="1"/>
    </row>
    <row r="478" spans="1:12" s="5" customFormat="1" ht="18" customHeight="1" x14ac:dyDescent="0.2">
      <c r="A478" s="21" t="s">
        <v>361</v>
      </c>
      <c r="B478" s="19"/>
      <c r="C478" s="20"/>
      <c r="D478" s="8"/>
      <c r="E478" s="76"/>
      <c r="F478" s="2"/>
      <c r="J478" s="4"/>
      <c r="L478" s="1"/>
    </row>
    <row r="479" spans="1:12" s="5" customFormat="1" ht="18" customHeight="1" x14ac:dyDescent="0.2">
      <c r="A479" s="85"/>
      <c r="B479" s="19"/>
      <c r="C479" s="20"/>
      <c r="D479" s="8"/>
      <c r="E479" s="53"/>
      <c r="F479" s="2"/>
      <c r="J479" s="4"/>
      <c r="L479" s="1"/>
    </row>
    <row r="480" spans="1:12" s="5" customFormat="1" ht="28.5" customHeight="1" x14ac:dyDescent="0.2">
      <c r="A480" s="101" t="s">
        <v>253</v>
      </c>
      <c r="B480" s="41"/>
      <c r="C480" s="25">
        <v>11764</v>
      </c>
      <c r="D480" s="22"/>
      <c r="E480" s="1005" t="s">
        <v>254</v>
      </c>
      <c r="F480" s="2"/>
      <c r="J480" s="4"/>
    </row>
    <row r="481" spans="1:10" s="5" customFormat="1" ht="18" customHeight="1" x14ac:dyDescent="0.2">
      <c r="A481" s="28" t="s">
        <v>255</v>
      </c>
      <c r="B481" s="41"/>
      <c r="C481" s="27" t="s">
        <v>9</v>
      </c>
      <c r="D481" s="22"/>
      <c r="E481" s="1005"/>
      <c r="F481" s="2"/>
      <c r="J481" s="4"/>
    </row>
    <row r="482" spans="1:10" s="5" customFormat="1" ht="18" customHeight="1" x14ac:dyDescent="0.2">
      <c r="A482" s="59"/>
      <c r="B482" s="41"/>
      <c r="C482" s="29">
        <v>11764</v>
      </c>
      <c r="D482" s="30"/>
      <c r="E482" s="1005"/>
      <c r="F482" s="2"/>
      <c r="G482" s="2"/>
      <c r="J482" s="4"/>
    </row>
    <row r="483" spans="1:10" s="5" customFormat="1" ht="18" customHeight="1" x14ac:dyDescent="0.2">
      <c r="A483" s="56" t="s">
        <v>0</v>
      </c>
      <c r="B483" s="41"/>
      <c r="C483" s="22"/>
      <c r="D483" s="6"/>
      <c r="E483" s="26"/>
      <c r="F483" s="2"/>
      <c r="J483" s="1"/>
    </row>
    <row r="484" spans="1:10" s="5" customFormat="1" ht="18" customHeight="1" x14ac:dyDescent="0.2">
      <c r="A484" s="28" t="s">
        <v>0</v>
      </c>
      <c r="B484" s="41"/>
      <c r="C484" s="89"/>
      <c r="D484" s="6"/>
      <c r="E484" s="26"/>
      <c r="F484" s="2"/>
      <c r="J484" s="1"/>
    </row>
    <row r="485" spans="1:10" s="5" customFormat="1" ht="18" customHeight="1" x14ac:dyDescent="0.2">
      <c r="A485" s="39"/>
      <c r="B485" s="41"/>
      <c r="C485" s="1034"/>
      <c r="D485" s="1034"/>
      <c r="E485" s="26"/>
      <c r="F485" s="2" t="s">
        <v>0</v>
      </c>
      <c r="J485" s="1"/>
    </row>
    <row r="486" spans="1:10" s="5" customFormat="1" ht="18" customHeight="1" x14ac:dyDescent="0.2">
      <c r="A486" s="18"/>
      <c r="B486" s="19"/>
      <c r="C486" s="189"/>
      <c r="D486" s="8"/>
      <c r="E486" s="18"/>
      <c r="F486" s="2" t="s">
        <v>0</v>
      </c>
      <c r="J486" s="1"/>
    </row>
    <row r="487" spans="1:10" s="5" customFormat="1" ht="18" customHeight="1" x14ac:dyDescent="0.2">
      <c r="A487" s="28" t="s">
        <v>256</v>
      </c>
      <c r="B487" s="19"/>
      <c r="C487" s="25">
        <v>1802448</v>
      </c>
      <c r="D487" s="136"/>
      <c r="E487" s="989" t="s">
        <v>467</v>
      </c>
      <c r="F487" s="2" t="s">
        <v>0</v>
      </c>
      <c r="G487" s="121"/>
      <c r="J487" s="4"/>
    </row>
    <row r="488" spans="1:10" s="5" customFormat="1" ht="18" customHeight="1" x14ac:dyDescent="0.2">
      <c r="A488" s="28" t="s">
        <v>0</v>
      </c>
      <c r="B488" s="19"/>
      <c r="C488" s="190" t="s">
        <v>9</v>
      </c>
      <c r="D488" s="136"/>
      <c r="E488" s="989"/>
      <c r="F488" s="2" t="s">
        <v>0</v>
      </c>
      <c r="J488" s="4"/>
    </row>
    <row r="489" spans="1:10" s="4" customFormat="1" ht="18" customHeight="1" x14ac:dyDescent="0.2">
      <c r="A489" s="18"/>
      <c r="B489" s="19"/>
      <c r="C489" s="29">
        <v>1244775</v>
      </c>
      <c r="D489" s="145"/>
      <c r="E489" s="989"/>
      <c r="F489" s="2"/>
    </row>
    <row r="490" spans="1:10" s="4" customFormat="1" ht="18" customHeight="1" x14ac:dyDescent="0.2">
      <c r="A490" s="18"/>
      <c r="B490" s="19"/>
      <c r="C490" s="136"/>
      <c r="D490" s="131"/>
      <c r="E490" s="989"/>
      <c r="F490" s="2"/>
    </row>
    <row r="491" spans="1:10" s="4" customFormat="1" ht="18" customHeight="1" x14ac:dyDescent="0.2">
      <c r="A491" s="18"/>
      <c r="B491" s="19"/>
      <c r="C491" s="191"/>
      <c r="D491" s="131"/>
      <c r="E491" s="989"/>
      <c r="F491" s="2"/>
    </row>
    <row r="492" spans="1:10" s="4" customFormat="1" ht="18" customHeight="1" x14ac:dyDescent="0.2">
      <c r="A492" s="18"/>
      <c r="B492" s="19"/>
      <c r="C492" s="191"/>
      <c r="D492" s="131"/>
      <c r="E492" s="989"/>
      <c r="F492" s="192"/>
      <c r="J492" s="1"/>
    </row>
    <row r="493" spans="1:10" s="4" customFormat="1" ht="18" customHeight="1" x14ac:dyDescent="0.2">
      <c r="A493" s="18"/>
      <c r="B493" s="19"/>
      <c r="C493" s="191"/>
      <c r="D493" s="131"/>
      <c r="E493" s="989"/>
      <c r="F493" s="2" t="s">
        <v>0</v>
      </c>
      <c r="J493" s="3"/>
    </row>
    <row r="494" spans="1:10" s="4" customFormat="1" ht="18" customHeight="1" x14ac:dyDescent="0.2">
      <c r="A494" s="18"/>
      <c r="B494" s="19"/>
      <c r="C494" s="191"/>
      <c r="D494" s="131"/>
      <c r="E494" s="1046"/>
      <c r="F494" s="2" t="s">
        <v>0</v>
      </c>
      <c r="G494" s="4" t="s">
        <v>468</v>
      </c>
      <c r="J494" s="3"/>
    </row>
    <row r="495" spans="1:10" s="4" customFormat="1" ht="18" customHeight="1" x14ac:dyDescent="0.2">
      <c r="A495" s="110"/>
      <c r="B495" s="19"/>
      <c r="C495" s="20"/>
      <c r="D495" s="8"/>
      <c r="E495" s="18"/>
      <c r="F495" s="2"/>
      <c r="J495" s="3"/>
    </row>
    <row r="496" spans="1:10" s="4" customFormat="1" ht="18" customHeight="1" x14ac:dyDescent="0.2">
      <c r="A496" s="113"/>
      <c r="B496" s="41"/>
      <c r="C496" s="22"/>
      <c r="D496" s="109"/>
      <c r="E496" s="83"/>
      <c r="F496" s="2" t="s">
        <v>0</v>
      </c>
      <c r="J496" s="1"/>
    </row>
    <row r="497" spans="1:10" s="4" customFormat="1" ht="18" customHeight="1" x14ac:dyDescent="0.2">
      <c r="A497" s="28" t="s">
        <v>257</v>
      </c>
      <c r="B497" s="19"/>
      <c r="C497" s="193">
        <v>2565166</v>
      </c>
      <c r="D497" s="8"/>
      <c r="E497" s="975" t="s">
        <v>469</v>
      </c>
      <c r="F497" s="2" t="s">
        <v>0</v>
      </c>
      <c r="J497" s="5"/>
    </row>
    <row r="498" spans="1:10" s="4" customFormat="1" ht="18" customHeight="1" x14ac:dyDescent="0.2">
      <c r="A498" s="18"/>
      <c r="B498" s="19"/>
      <c r="C498" s="27" t="s">
        <v>9</v>
      </c>
      <c r="D498" s="8"/>
      <c r="E498" s="975"/>
      <c r="F498" s="2" t="s">
        <v>0</v>
      </c>
      <c r="J498" s="5"/>
    </row>
    <row r="499" spans="1:10" s="4" customFormat="1" ht="18" customHeight="1" x14ac:dyDescent="0.2">
      <c r="A499" s="18"/>
      <c r="B499" s="19"/>
      <c r="C499" s="29">
        <v>881877</v>
      </c>
      <c r="D499" s="8"/>
      <c r="E499" s="975"/>
      <c r="F499" s="2"/>
      <c r="J499" s="5"/>
    </row>
    <row r="500" spans="1:10" s="4" customFormat="1" ht="18" customHeight="1" x14ac:dyDescent="0.2">
      <c r="A500" s="18"/>
      <c r="B500" s="19"/>
      <c r="C500" s="29"/>
      <c r="D500" s="8"/>
      <c r="E500" s="975"/>
      <c r="F500" s="2"/>
      <c r="J500" s="5"/>
    </row>
    <row r="501" spans="1:10" s="4" customFormat="1" ht="18" customHeight="1" x14ac:dyDescent="0.2">
      <c r="A501" s="18"/>
      <c r="B501" s="19"/>
      <c r="C501" s="29"/>
      <c r="D501" s="8"/>
      <c r="E501" s="975"/>
      <c r="F501" s="2"/>
      <c r="J501" s="5"/>
    </row>
    <row r="502" spans="1:10" s="4" customFormat="1" ht="18" customHeight="1" x14ac:dyDescent="0.2">
      <c r="A502" s="18"/>
      <c r="B502" s="19"/>
      <c r="C502" s="29"/>
      <c r="D502" s="8"/>
      <c r="E502" s="975"/>
      <c r="F502" s="2"/>
      <c r="J502" s="5"/>
    </row>
    <row r="503" spans="1:10" s="4" customFormat="1" ht="18" customHeight="1" x14ac:dyDescent="0.2">
      <c r="A503" s="123"/>
      <c r="B503" s="67"/>
      <c r="C503" s="194"/>
      <c r="D503" s="125"/>
      <c r="E503" s="1056"/>
      <c r="F503" s="2"/>
      <c r="J503" s="5"/>
    </row>
    <row r="504" spans="1:10" s="4" customFormat="1" ht="18" customHeight="1" x14ac:dyDescent="0.2">
      <c r="A504" s="85"/>
      <c r="B504" s="19"/>
      <c r="C504" s="20"/>
      <c r="D504" s="8"/>
      <c r="E504" s="23"/>
      <c r="F504" s="2" t="s">
        <v>0</v>
      </c>
      <c r="J504" s="5"/>
    </row>
    <row r="505" spans="1:10" s="4" customFormat="1" ht="18" customHeight="1" x14ac:dyDescent="0.2">
      <c r="A505" s="85"/>
      <c r="B505" s="19"/>
      <c r="C505" s="20"/>
      <c r="D505" s="8"/>
      <c r="E505" s="23"/>
      <c r="F505" s="2"/>
      <c r="J505" s="5"/>
    </row>
    <row r="506" spans="1:10" s="4" customFormat="1" ht="18" customHeight="1" x14ac:dyDescent="0.2">
      <c r="A506" s="28" t="s">
        <v>362</v>
      </c>
      <c r="B506" s="41"/>
      <c r="C506" s="25">
        <v>4104575</v>
      </c>
      <c r="D506" s="22"/>
      <c r="E506" s="1057" t="s">
        <v>363</v>
      </c>
      <c r="F506" s="2"/>
      <c r="J506" s="5"/>
    </row>
    <row r="507" spans="1:10" s="4" customFormat="1" ht="18" customHeight="1" x14ac:dyDescent="0.2">
      <c r="A507" s="28" t="s">
        <v>364</v>
      </c>
      <c r="B507" s="41"/>
      <c r="C507" s="27" t="s">
        <v>9</v>
      </c>
      <c r="D507" s="22"/>
      <c r="E507" s="1058"/>
      <c r="F507" s="2" t="s">
        <v>0</v>
      </c>
      <c r="J507" s="5"/>
    </row>
    <row r="508" spans="1:10" s="4" customFormat="1" ht="18" customHeight="1" x14ac:dyDescent="0.2">
      <c r="A508" s="28"/>
      <c r="B508" s="41"/>
      <c r="C508" s="29">
        <v>1593776</v>
      </c>
      <c r="D508" s="30"/>
      <c r="E508" s="195" t="s">
        <v>470</v>
      </c>
      <c r="F508" s="2"/>
      <c r="J508" s="5"/>
    </row>
    <row r="509" spans="1:10" s="4" customFormat="1" ht="18" customHeight="1" x14ac:dyDescent="0.2">
      <c r="A509" s="73"/>
      <c r="B509" s="41"/>
      <c r="C509" s="1036"/>
      <c r="D509" s="1037"/>
      <c r="E509" s="83" t="s">
        <v>471</v>
      </c>
      <c r="F509" s="2"/>
      <c r="J509" s="5"/>
    </row>
    <row r="510" spans="1:10" s="4" customFormat="1" ht="18" customHeight="1" x14ac:dyDescent="0.2">
      <c r="A510" s="113"/>
      <c r="B510" s="41"/>
      <c r="C510" s="22"/>
      <c r="D510" s="109"/>
      <c r="E510" s="83" t="s">
        <v>472</v>
      </c>
      <c r="F510" s="2" t="s">
        <v>0</v>
      </c>
      <c r="J510" s="5"/>
    </row>
    <row r="511" spans="1:10" s="4" customFormat="1" ht="18" customHeight="1" x14ac:dyDescent="0.2">
      <c r="A511" s="28"/>
      <c r="B511" s="41"/>
      <c r="C511" s="22"/>
      <c r="D511" s="6"/>
      <c r="E511" s="83" t="s">
        <v>473</v>
      </c>
      <c r="F511" s="2" t="s">
        <v>0</v>
      </c>
      <c r="J511" s="5"/>
    </row>
    <row r="512" spans="1:10" s="4" customFormat="1" ht="27.75" customHeight="1" x14ac:dyDescent="0.2">
      <c r="A512" s="28"/>
      <c r="B512" s="41"/>
      <c r="C512" s="196"/>
      <c r="D512" s="6"/>
      <c r="E512" s="83"/>
      <c r="F512" s="2" t="s">
        <v>0</v>
      </c>
      <c r="J512" s="5"/>
    </row>
    <row r="513" spans="1:12" s="4" customFormat="1" ht="18" customHeight="1" x14ac:dyDescent="0.2">
      <c r="A513" s="56"/>
      <c r="B513" s="41"/>
      <c r="C513" s="89"/>
      <c r="D513" s="6"/>
      <c r="E513" s="197"/>
      <c r="F513" s="2" t="s">
        <v>0</v>
      </c>
      <c r="J513" s="5"/>
    </row>
    <row r="514" spans="1:12" s="4" customFormat="1" ht="18" customHeight="1" x14ac:dyDescent="0.2">
      <c r="A514" s="56"/>
      <c r="B514" s="41"/>
      <c r="C514" s="89"/>
      <c r="D514" s="6"/>
      <c r="E514" s="197"/>
      <c r="F514" s="2"/>
    </row>
    <row r="515" spans="1:12" s="4" customFormat="1" ht="18" customHeight="1" x14ac:dyDescent="0.2">
      <c r="A515" s="56"/>
      <c r="B515" s="41"/>
      <c r="C515" s="89"/>
      <c r="D515" s="6"/>
      <c r="E515" s="197"/>
      <c r="F515" s="2"/>
    </row>
    <row r="516" spans="1:12" s="4" customFormat="1" ht="18" customHeight="1" x14ac:dyDescent="0.2">
      <c r="A516" s="56"/>
      <c r="B516" s="41"/>
      <c r="C516" s="89"/>
      <c r="D516" s="6"/>
      <c r="E516" s="197"/>
      <c r="F516" s="2" t="s">
        <v>0</v>
      </c>
    </row>
    <row r="517" spans="1:12" s="4" customFormat="1" ht="18" customHeight="1" x14ac:dyDescent="0.2">
      <c r="A517" s="56"/>
      <c r="B517" s="41"/>
      <c r="C517" s="89"/>
      <c r="D517" s="6"/>
      <c r="E517" s="197"/>
      <c r="F517" s="2"/>
    </row>
    <row r="518" spans="1:12" s="4" customFormat="1" ht="18" customHeight="1" x14ac:dyDescent="0.2">
      <c r="A518" s="28" t="s">
        <v>258</v>
      </c>
      <c r="B518" s="41"/>
      <c r="C518" s="25">
        <v>1108635</v>
      </c>
      <c r="D518" s="22"/>
      <c r="E518" s="1001" t="s">
        <v>259</v>
      </c>
      <c r="F518" s="2"/>
    </row>
    <row r="519" spans="1:12" s="4" customFormat="1" ht="18" customHeight="1" x14ac:dyDescent="0.2">
      <c r="A519" s="33" t="s">
        <v>261</v>
      </c>
      <c r="B519" s="41"/>
      <c r="C519" s="27" t="s">
        <v>9</v>
      </c>
      <c r="D519" s="22"/>
      <c r="E519" s="1001"/>
      <c r="F519" s="2" t="s">
        <v>0</v>
      </c>
    </row>
    <row r="520" spans="1:12" s="4" customFormat="1" ht="18" customHeight="1" x14ac:dyDescent="0.2">
      <c r="A520" s="28"/>
      <c r="B520" s="41"/>
      <c r="C520" s="29">
        <v>757943</v>
      </c>
      <c r="D520" s="30"/>
      <c r="E520" s="106" t="s">
        <v>263</v>
      </c>
      <c r="F520" s="2" t="s">
        <v>0</v>
      </c>
    </row>
    <row r="521" spans="1:12" s="4" customFormat="1" ht="18" customHeight="1" x14ac:dyDescent="0.2">
      <c r="A521" s="24"/>
      <c r="B521" s="41"/>
      <c r="C521" s="22"/>
      <c r="D521" s="6"/>
      <c r="E521" s="26" t="s">
        <v>265</v>
      </c>
      <c r="F521" s="2" t="s">
        <v>0</v>
      </c>
    </row>
    <row r="522" spans="1:12" s="4" customFormat="1" ht="18" customHeight="1" x14ac:dyDescent="0.2">
      <c r="A522" s="28"/>
      <c r="B522" s="41"/>
      <c r="C522" s="22"/>
      <c r="D522" s="6"/>
      <c r="E522" s="26" t="s">
        <v>267</v>
      </c>
      <c r="F522" s="2" t="s">
        <v>0</v>
      </c>
    </row>
    <row r="523" spans="1:12" s="4" customFormat="1" ht="18" customHeight="1" x14ac:dyDescent="0.2">
      <c r="A523" s="24"/>
      <c r="B523" s="41"/>
      <c r="C523" s="22"/>
      <c r="D523" s="6"/>
      <c r="E523" s="55"/>
      <c r="F523" s="2" t="s">
        <v>0</v>
      </c>
    </row>
    <row r="524" spans="1:12" s="4" customFormat="1" ht="18" customHeight="1" x14ac:dyDescent="0.2">
      <c r="A524" s="24"/>
      <c r="B524" s="41"/>
      <c r="C524" s="22"/>
      <c r="D524" s="109"/>
      <c r="E524" s="55"/>
      <c r="F524" s="2" t="s">
        <v>0</v>
      </c>
    </row>
    <row r="525" spans="1:12" s="4" customFormat="1" ht="18" customHeight="1" x14ac:dyDescent="0.2">
      <c r="A525" s="28"/>
      <c r="B525" s="41"/>
      <c r="C525" s="22"/>
      <c r="D525" s="6"/>
      <c r="E525" s="26"/>
      <c r="F525" s="2" t="s">
        <v>0</v>
      </c>
    </row>
    <row r="526" spans="1:12" s="4" customFormat="1" ht="18" customHeight="1" x14ac:dyDescent="0.2">
      <c r="A526" s="28"/>
      <c r="B526" s="41"/>
      <c r="C526" s="22"/>
      <c r="D526" s="6"/>
      <c r="E526" s="55"/>
      <c r="F526" s="2" t="s">
        <v>0</v>
      </c>
    </row>
    <row r="527" spans="1:12" s="1" customFormat="1" ht="18" customHeight="1" x14ac:dyDescent="0.2">
      <c r="A527" s="24" t="s">
        <v>278</v>
      </c>
      <c r="B527" s="41"/>
      <c r="C527" s="25">
        <v>493806</v>
      </c>
      <c r="D527" s="22"/>
      <c r="E527" s="975" t="s">
        <v>474</v>
      </c>
      <c r="F527" s="2" t="s">
        <v>0</v>
      </c>
      <c r="J527" s="4"/>
      <c r="L527" s="4"/>
    </row>
    <row r="528" spans="1:12" s="1" customFormat="1" ht="18" customHeight="1" x14ac:dyDescent="0.2">
      <c r="A528" s="28" t="s">
        <v>279</v>
      </c>
      <c r="B528" s="41"/>
      <c r="C528" s="27" t="s">
        <v>9</v>
      </c>
      <c r="D528" s="22"/>
      <c r="E528" s="975"/>
      <c r="F528" s="2" t="s">
        <v>0</v>
      </c>
      <c r="J528" s="4"/>
    </row>
    <row r="529" spans="1:12" s="1" customFormat="1" ht="18" customHeight="1" x14ac:dyDescent="0.2">
      <c r="A529" s="28"/>
      <c r="B529" s="41"/>
      <c r="C529" s="29">
        <v>564576</v>
      </c>
      <c r="D529" s="30"/>
      <c r="E529" s="975"/>
      <c r="F529" s="2"/>
      <c r="J529" s="4"/>
    </row>
    <row r="530" spans="1:12" s="1" customFormat="1" ht="14.25" customHeight="1" x14ac:dyDescent="0.2">
      <c r="A530" s="28"/>
      <c r="B530" s="41"/>
      <c r="C530" s="193"/>
      <c r="D530" s="6"/>
      <c r="E530" s="975"/>
      <c r="F530" s="2"/>
      <c r="J530" s="4"/>
    </row>
    <row r="531" spans="1:12" s="1" customFormat="1" ht="14.25" customHeight="1" x14ac:dyDescent="0.2">
      <c r="A531" s="59"/>
      <c r="B531" s="41"/>
      <c r="C531" s="6"/>
      <c r="D531" s="6"/>
      <c r="E531" s="26" t="s">
        <v>280</v>
      </c>
      <c r="F531" s="2"/>
      <c r="J531" s="4"/>
    </row>
    <row r="532" spans="1:12" s="4" customFormat="1" ht="18" customHeight="1" x14ac:dyDescent="0.2">
      <c r="A532" s="39"/>
      <c r="B532" s="41"/>
      <c r="C532" s="22"/>
      <c r="D532" s="6"/>
      <c r="E532" s="26" t="s">
        <v>475</v>
      </c>
      <c r="F532" s="2"/>
      <c r="H532" s="95"/>
    </row>
    <row r="533" spans="1:12" s="4" customFormat="1" ht="18" customHeight="1" x14ac:dyDescent="0.2">
      <c r="A533" s="39"/>
      <c r="B533" s="41"/>
      <c r="C533" s="22"/>
      <c r="D533" s="6"/>
      <c r="E533" s="26" t="s">
        <v>476</v>
      </c>
      <c r="F533" s="2"/>
      <c r="H533" s="95"/>
    </row>
    <row r="534" spans="1:12" s="1" customFormat="1" ht="18.75" customHeight="1" x14ac:dyDescent="0.2">
      <c r="A534" s="39"/>
      <c r="B534" s="41"/>
      <c r="C534" s="22"/>
      <c r="D534" s="6"/>
      <c r="E534" s="26"/>
      <c r="F534" s="2"/>
      <c r="H534" s="95"/>
      <c r="J534" s="4"/>
      <c r="L534" s="4"/>
    </row>
    <row r="535" spans="1:12" s="1" customFormat="1" ht="17.25" customHeight="1" x14ac:dyDescent="0.2">
      <c r="A535" s="28"/>
      <c r="B535" s="41"/>
      <c r="C535" s="22"/>
      <c r="D535" s="6"/>
      <c r="E535" s="26"/>
      <c r="F535" s="2"/>
      <c r="J535" s="4"/>
    </row>
    <row r="536" spans="1:12" s="1" customFormat="1" ht="14.25" customHeight="1" x14ac:dyDescent="0.2">
      <c r="A536" s="33" t="s">
        <v>281</v>
      </c>
      <c r="B536" s="41"/>
      <c r="C536" s="25">
        <v>5014630</v>
      </c>
      <c r="D536" s="22"/>
      <c r="E536" s="26" t="s">
        <v>282</v>
      </c>
      <c r="F536" s="2"/>
      <c r="G536" s="1" t="s">
        <v>92</v>
      </c>
      <c r="J536" s="4"/>
    </row>
    <row r="537" spans="1:12" s="1" customFormat="1" ht="18" customHeight="1" x14ac:dyDescent="0.2">
      <c r="A537" s="28"/>
      <c r="B537" s="41"/>
      <c r="C537" s="27" t="s">
        <v>9</v>
      </c>
      <c r="D537" s="22"/>
      <c r="E537" s="83" t="s">
        <v>477</v>
      </c>
      <c r="F537" s="2"/>
      <c r="J537" s="4"/>
    </row>
    <row r="538" spans="1:12" s="1" customFormat="1" ht="18" customHeight="1" x14ac:dyDescent="0.2">
      <c r="A538" s="24"/>
      <c r="B538" s="41"/>
      <c r="C538" s="29">
        <v>5155441</v>
      </c>
      <c r="D538" s="30"/>
      <c r="E538" s="137" t="s">
        <v>283</v>
      </c>
      <c r="F538" s="2"/>
      <c r="J538" s="4"/>
    </row>
    <row r="539" spans="1:12" s="1" customFormat="1" ht="18" customHeight="1" x14ac:dyDescent="0.2">
      <c r="A539" s="24"/>
      <c r="B539" s="41"/>
      <c r="C539" s="22"/>
      <c r="D539" s="6"/>
      <c r="E539" s="156"/>
      <c r="F539" s="2"/>
      <c r="J539" s="4"/>
    </row>
    <row r="540" spans="1:12" s="1" customFormat="1" ht="18" customHeight="1" x14ac:dyDescent="0.2">
      <c r="A540" s="28"/>
      <c r="B540" s="41"/>
      <c r="C540" s="22"/>
      <c r="D540" s="6"/>
      <c r="E540" s="198"/>
      <c r="F540" s="2"/>
      <c r="J540" s="4"/>
    </row>
    <row r="541" spans="1:12" s="4" customFormat="1" ht="18" customHeight="1" x14ac:dyDescent="0.2">
      <c r="A541" s="28"/>
      <c r="B541" s="41"/>
      <c r="C541" s="22"/>
      <c r="D541" s="6"/>
      <c r="E541" s="198"/>
      <c r="F541" s="2"/>
      <c r="L541" s="1"/>
    </row>
    <row r="542" spans="1:12" s="4" customFormat="1" ht="20.25" customHeight="1" x14ac:dyDescent="0.2">
      <c r="A542" s="33" t="s">
        <v>285</v>
      </c>
      <c r="B542" s="41"/>
      <c r="C542" s="25">
        <v>20184</v>
      </c>
      <c r="D542" s="22"/>
      <c r="E542" s="975" t="s">
        <v>478</v>
      </c>
      <c r="F542" s="2" t="s">
        <v>0</v>
      </c>
    </row>
    <row r="543" spans="1:12" s="4" customFormat="1" ht="17.25" customHeight="1" x14ac:dyDescent="0.2">
      <c r="A543" s="28"/>
      <c r="B543" s="41"/>
      <c r="C543" s="27" t="s">
        <v>9</v>
      </c>
      <c r="D543" s="22"/>
      <c r="E543" s="975"/>
      <c r="F543" s="2"/>
    </row>
    <row r="544" spans="1:12" s="4" customFormat="1" ht="17.25" customHeight="1" x14ac:dyDescent="0.2">
      <c r="A544" s="24"/>
      <c r="B544" s="41"/>
      <c r="C544" s="29">
        <v>140908</v>
      </c>
      <c r="D544" s="30"/>
      <c r="E544" s="975"/>
      <c r="F544" s="2"/>
    </row>
    <row r="545" spans="1:10" s="4" customFormat="1" ht="17.25" customHeight="1" x14ac:dyDescent="0.2">
      <c r="A545" s="28"/>
      <c r="B545" s="41"/>
      <c r="C545" s="22"/>
      <c r="D545" s="6"/>
      <c r="E545" s="975"/>
      <c r="F545" s="2"/>
    </row>
    <row r="546" spans="1:10" s="4" customFormat="1" ht="17.25" customHeight="1" x14ac:dyDescent="0.2">
      <c r="A546" s="28"/>
      <c r="B546" s="41"/>
      <c r="C546" s="22"/>
      <c r="D546" s="6"/>
      <c r="E546" s="31"/>
      <c r="F546" s="2"/>
    </row>
    <row r="547" spans="1:10" s="4" customFormat="1" ht="17.25" customHeight="1" x14ac:dyDescent="0.2">
      <c r="A547" s="28"/>
      <c r="B547" s="41"/>
      <c r="C547" s="22"/>
      <c r="D547" s="6"/>
      <c r="E547" s="57"/>
      <c r="F547" s="2"/>
    </row>
    <row r="548" spans="1:10" s="4" customFormat="1" ht="17.25" customHeight="1" x14ac:dyDescent="0.2">
      <c r="A548" s="24" t="s">
        <v>479</v>
      </c>
      <c r="B548" s="41"/>
      <c r="C548" s="25">
        <v>197044</v>
      </c>
      <c r="D548" s="22"/>
      <c r="E548" s="975" t="s">
        <v>480</v>
      </c>
      <c r="F548" s="2"/>
    </row>
    <row r="549" spans="1:10" s="1" customFormat="1" ht="14.25" customHeight="1" x14ac:dyDescent="0.2">
      <c r="A549" s="28" t="s">
        <v>481</v>
      </c>
      <c r="B549" s="41"/>
      <c r="C549" s="27" t="s">
        <v>9</v>
      </c>
      <c r="D549" s="22"/>
      <c r="E549" s="975"/>
      <c r="F549" s="2" t="s">
        <v>0</v>
      </c>
    </row>
    <row r="550" spans="1:10" s="4" customFormat="1" ht="18" customHeight="1" x14ac:dyDescent="0.2">
      <c r="A550" s="28" t="s">
        <v>0</v>
      </c>
      <c r="B550" s="41"/>
      <c r="C550" s="29">
        <v>10729</v>
      </c>
      <c r="D550" s="30"/>
      <c r="E550" s="975"/>
      <c r="F550" s="2" t="s">
        <v>0</v>
      </c>
      <c r="J550" s="1"/>
    </row>
    <row r="551" spans="1:10" s="4" customFormat="1" ht="18" customHeight="1" x14ac:dyDescent="0.2">
      <c r="A551" s="28"/>
      <c r="B551" s="41"/>
      <c r="C551" s="29"/>
      <c r="D551" s="29"/>
      <c r="E551" s="975"/>
      <c r="F551" s="2" t="s">
        <v>0</v>
      </c>
      <c r="G551" s="121"/>
      <c r="J551" s="1"/>
    </row>
    <row r="552" spans="1:10" s="4" customFormat="1" ht="18" customHeight="1" x14ac:dyDescent="0.2">
      <c r="A552" s="28"/>
      <c r="B552" s="41"/>
      <c r="C552" s="29"/>
      <c r="D552" s="29"/>
      <c r="E552" s="975"/>
      <c r="F552" s="2" t="s">
        <v>0</v>
      </c>
      <c r="J552" s="1"/>
    </row>
    <row r="553" spans="1:10" s="4" customFormat="1" ht="18" customHeight="1" x14ac:dyDescent="0.2">
      <c r="A553" s="28"/>
      <c r="B553" s="41"/>
      <c r="C553" s="29"/>
      <c r="D553" s="29"/>
      <c r="E553" s="975"/>
      <c r="F553" s="2" t="s">
        <v>0</v>
      </c>
      <c r="J553" s="1"/>
    </row>
    <row r="554" spans="1:10" s="4" customFormat="1" ht="18" customHeight="1" x14ac:dyDescent="0.2">
      <c r="A554" s="39"/>
      <c r="B554" s="41"/>
      <c r="C554" s="22"/>
      <c r="D554" s="6"/>
      <c r="E554" s="80"/>
      <c r="F554" s="2" t="s">
        <v>0</v>
      </c>
      <c r="J554" s="1"/>
    </row>
    <row r="555" spans="1:10" s="4" customFormat="1" ht="18" customHeight="1" x14ac:dyDescent="0.2">
      <c r="A555" s="47"/>
      <c r="B555" s="48"/>
      <c r="C555" s="68"/>
      <c r="D555" s="50"/>
      <c r="E555" s="199"/>
      <c r="F555" s="2"/>
      <c r="J555" s="1"/>
    </row>
    <row r="556" spans="1:10" s="4" customFormat="1" ht="18" customHeight="1" x14ac:dyDescent="0.2">
      <c r="A556" s="21" t="s">
        <v>365</v>
      </c>
      <c r="B556" s="19"/>
      <c r="C556" s="20"/>
      <c r="D556" s="8"/>
      <c r="E556" s="76"/>
      <c r="F556" s="2"/>
      <c r="J556" s="1"/>
    </row>
    <row r="557" spans="1:10" s="4" customFormat="1" ht="18" customHeight="1" x14ac:dyDescent="0.2">
      <c r="A557" s="85"/>
      <c r="B557" s="19"/>
      <c r="C557" s="20"/>
      <c r="D557" s="8"/>
      <c r="E557" s="53"/>
      <c r="F557" s="2"/>
      <c r="J557" s="1"/>
    </row>
    <row r="558" spans="1:10" s="4" customFormat="1" ht="18" customHeight="1" x14ac:dyDescent="0.2">
      <c r="A558" s="28"/>
      <c r="B558" s="41"/>
      <c r="C558" s="22"/>
      <c r="D558" s="6"/>
      <c r="E558" s="31"/>
      <c r="F558" s="2" t="s">
        <v>0</v>
      </c>
      <c r="J558" s="1"/>
    </row>
    <row r="559" spans="1:10" s="1" customFormat="1" ht="18" customHeight="1" x14ac:dyDescent="0.2">
      <c r="A559" s="974" t="s">
        <v>288</v>
      </c>
      <c r="B559" s="41"/>
      <c r="C559" s="25">
        <v>65466</v>
      </c>
      <c r="D559" s="22"/>
      <c r="E559" s="975" t="s">
        <v>289</v>
      </c>
      <c r="F559" s="2"/>
    </row>
    <row r="560" spans="1:10" s="1" customFormat="1" ht="18" customHeight="1" x14ac:dyDescent="0.2">
      <c r="A560" s="974"/>
      <c r="B560" s="41"/>
      <c r="C560" s="27" t="s">
        <v>9</v>
      </c>
      <c r="D560" s="22"/>
      <c r="E560" s="975"/>
      <c r="F560" s="2" t="s">
        <v>0</v>
      </c>
    </row>
    <row r="561" spans="1:11" s="1" customFormat="1" ht="18" customHeight="1" x14ac:dyDescent="0.2">
      <c r="A561" s="59"/>
      <c r="B561" s="41"/>
      <c r="C561" s="29">
        <v>67182</v>
      </c>
      <c r="D561" s="30"/>
      <c r="E561" s="975"/>
      <c r="F561" s="2" t="s">
        <v>0</v>
      </c>
      <c r="J561" s="4"/>
    </row>
    <row r="562" spans="1:11" s="1" customFormat="1" ht="18" customHeight="1" x14ac:dyDescent="0.2">
      <c r="A562" s="28"/>
      <c r="B562" s="41"/>
      <c r="C562" s="22"/>
      <c r="D562" s="6"/>
      <c r="E562" s="975"/>
      <c r="F562" s="2" t="s">
        <v>0</v>
      </c>
      <c r="J562" s="4"/>
    </row>
    <row r="563" spans="1:11" s="1" customFormat="1" ht="18" customHeight="1" x14ac:dyDescent="0.2">
      <c r="A563" s="28"/>
      <c r="B563" s="41"/>
      <c r="C563" s="22"/>
      <c r="D563" s="6"/>
      <c r="E563" s="31"/>
      <c r="F563" s="2" t="s">
        <v>0</v>
      </c>
      <c r="J563" s="4"/>
    </row>
    <row r="564" spans="1:11" s="1" customFormat="1" ht="18" customHeight="1" x14ac:dyDescent="0.2">
      <c r="A564" s="200"/>
      <c r="B564" s="19"/>
      <c r="C564" s="20"/>
      <c r="D564" s="8"/>
      <c r="E564" s="18"/>
      <c r="F564" s="2"/>
      <c r="J564" s="4"/>
    </row>
    <row r="565" spans="1:11" s="9" customFormat="1" ht="18" customHeight="1" x14ac:dyDescent="0.2">
      <c r="A565" s="21" t="s">
        <v>366</v>
      </c>
      <c r="B565" s="6"/>
      <c r="C565" s="22"/>
      <c r="D565" s="109"/>
      <c r="E565" s="55"/>
      <c r="J565" s="2"/>
    </row>
    <row r="566" spans="1:11" s="9" customFormat="1" ht="18" customHeight="1" x14ac:dyDescent="0.2">
      <c r="A566" s="28"/>
      <c r="B566" s="6"/>
      <c r="C566" s="22"/>
      <c r="D566" s="109"/>
      <c r="E566" s="55"/>
      <c r="G566" s="201"/>
      <c r="H566" s="201"/>
      <c r="I566" s="201"/>
      <c r="J566" s="201"/>
      <c r="K566" s="201"/>
    </row>
    <row r="567" spans="1:11" s="9" customFormat="1" ht="27.75" customHeight="1" x14ac:dyDescent="0.2">
      <c r="A567" s="101" t="s">
        <v>291</v>
      </c>
      <c r="B567" s="6"/>
      <c r="C567" s="25">
        <v>36065462</v>
      </c>
      <c r="D567" s="109"/>
      <c r="E567" s="1005" t="s">
        <v>292</v>
      </c>
      <c r="G567" s="202"/>
      <c r="H567" s="202"/>
      <c r="I567" s="202"/>
      <c r="J567" s="202"/>
      <c r="K567" s="202"/>
    </row>
    <row r="568" spans="1:11" s="9" customFormat="1" ht="18" customHeight="1" x14ac:dyDescent="0.2">
      <c r="A568" s="28"/>
      <c r="B568" s="6"/>
      <c r="C568" s="27" t="s">
        <v>9</v>
      </c>
      <c r="D568" s="109"/>
      <c r="E568" s="1005"/>
      <c r="J568" s="2"/>
    </row>
    <row r="569" spans="1:11" s="9" customFormat="1" ht="18" customHeight="1" x14ac:dyDescent="0.2">
      <c r="A569" s="28"/>
      <c r="B569" s="6"/>
      <c r="C569" s="29">
        <v>36343409</v>
      </c>
      <c r="D569" s="109"/>
      <c r="E569" s="55"/>
      <c r="J569" s="2"/>
    </row>
    <row r="570" spans="1:11" s="9" customFormat="1" ht="18" customHeight="1" x14ac:dyDescent="0.2">
      <c r="A570" s="28"/>
      <c r="B570" s="6"/>
      <c r="C570" s="22"/>
      <c r="D570" s="109"/>
      <c r="E570" s="55"/>
    </row>
    <row r="571" spans="1:11" s="9" customFormat="1" ht="18" customHeight="1" x14ac:dyDescent="0.2">
      <c r="A571" s="28"/>
      <c r="B571" s="6"/>
      <c r="C571" s="22"/>
      <c r="D571" s="109"/>
      <c r="E571" s="55"/>
    </row>
    <row r="572" spans="1:11" s="9" customFormat="1" ht="18" customHeight="1" x14ac:dyDescent="0.2">
      <c r="A572" s="28"/>
      <c r="B572" s="6"/>
      <c r="C572" s="22"/>
      <c r="D572" s="109"/>
      <c r="E572" s="55"/>
    </row>
    <row r="573" spans="1:11" s="9" customFormat="1" ht="18" customHeight="1" x14ac:dyDescent="0.2">
      <c r="A573" s="28"/>
      <c r="B573" s="6"/>
      <c r="C573" s="22"/>
      <c r="D573" s="109"/>
      <c r="E573" s="55" t="s">
        <v>33</v>
      </c>
    </row>
    <row r="574" spans="1:11" s="9" customFormat="1" ht="18" customHeight="1" x14ac:dyDescent="0.2">
      <c r="A574" s="28" t="s">
        <v>293</v>
      </c>
      <c r="B574" s="6"/>
      <c r="C574" s="25">
        <v>19234557</v>
      </c>
      <c r="D574" s="109"/>
      <c r="E574" s="975" t="s">
        <v>294</v>
      </c>
      <c r="G574" s="201"/>
      <c r="H574" s="201"/>
      <c r="I574" s="201"/>
      <c r="J574" s="201"/>
      <c r="K574" s="201"/>
    </row>
    <row r="575" spans="1:11" s="9" customFormat="1" ht="18" customHeight="1" x14ac:dyDescent="0.2">
      <c r="A575" s="28" t="s">
        <v>295</v>
      </c>
      <c r="B575" s="6"/>
      <c r="C575" s="27" t="s">
        <v>9</v>
      </c>
      <c r="D575" s="109"/>
      <c r="E575" s="975"/>
      <c r="G575" s="202"/>
      <c r="H575" s="202"/>
      <c r="I575" s="202"/>
      <c r="J575" s="202"/>
      <c r="K575" s="202"/>
    </row>
    <row r="576" spans="1:11" s="9" customFormat="1" ht="18" customHeight="1" x14ac:dyDescent="0.2">
      <c r="A576" s="28"/>
      <c r="B576" s="6"/>
      <c r="C576" s="29">
        <v>19545363</v>
      </c>
      <c r="D576" s="109"/>
      <c r="E576" s="975"/>
    </row>
    <row r="577" spans="1:10" s="9" customFormat="1" ht="18" customHeight="1" x14ac:dyDescent="0.2">
      <c r="A577" s="28"/>
      <c r="B577" s="6"/>
      <c r="C577" s="29"/>
      <c r="D577" s="109"/>
      <c r="E577" s="975"/>
    </row>
    <row r="578" spans="1:10" s="9" customFormat="1" ht="18" customHeight="1" x14ac:dyDescent="0.2">
      <c r="A578" s="28"/>
      <c r="B578" s="6"/>
      <c r="C578" s="29"/>
      <c r="D578" s="109"/>
      <c r="E578" s="31" t="s">
        <v>482</v>
      </c>
    </row>
    <row r="579" spans="1:10" s="9" customFormat="1" ht="18" customHeight="1" x14ac:dyDescent="0.2">
      <c r="A579" s="28"/>
      <c r="B579" s="6"/>
      <c r="C579" s="22"/>
      <c r="D579" s="109"/>
      <c r="E579" s="55" t="s">
        <v>296</v>
      </c>
    </row>
    <row r="580" spans="1:10" s="9" customFormat="1" ht="18" customHeight="1" x14ac:dyDescent="0.2">
      <c r="A580" s="203"/>
      <c r="C580" s="14"/>
      <c r="D580" s="204"/>
      <c r="E580" s="39" t="s">
        <v>297</v>
      </c>
    </row>
    <row r="581" spans="1:10" s="9" customFormat="1" ht="18" customHeight="1" x14ac:dyDescent="0.2">
      <c r="A581" s="203"/>
      <c r="C581" s="14"/>
      <c r="D581" s="204"/>
      <c r="E581" s="39" t="s">
        <v>483</v>
      </c>
    </row>
    <row r="582" spans="1:10" s="9" customFormat="1" ht="18" customHeight="1" x14ac:dyDescent="0.2">
      <c r="A582" s="203"/>
      <c r="C582" s="14"/>
      <c r="D582" s="204"/>
      <c r="E582" s="39" t="s">
        <v>484</v>
      </c>
    </row>
    <row r="583" spans="1:10" s="9" customFormat="1" ht="18" customHeight="1" x14ac:dyDescent="0.2">
      <c r="A583" s="203"/>
      <c r="C583" s="14"/>
      <c r="D583" s="204"/>
      <c r="E583" s="39" t="s">
        <v>300</v>
      </c>
    </row>
    <row r="584" spans="1:10" s="9" customFormat="1" ht="18" customHeight="1" x14ac:dyDescent="0.2">
      <c r="A584" s="203"/>
      <c r="C584" s="14"/>
      <c r="D584" s="204"/>
      <c r="E584" s="39" t="s">
        <v>485</v>
      </c>
    </row>
    <row r="585" spans="1:10" s="9" customFormat="1" ht="18" customHeight="1" x14ac:dyDescent="0.2">
      <c r="A585" s="203"/>
      <c r="C585" s="14"/>
      <c r="D585" s="204"/>
      <c r="E585" s="39" t="s">
        <v>486</v>
      </c>
    </row>
    <row r="586" spans="1:10" s="9" customFormat="1" ht="18" customHeight="1" x14ac:dyDescent="0.2">
      <c r="A586" s="203"/>
      <c r="B586" s="205"/>
      <c r="C586" s="206"/>
      <c r="D586" s="204"/>
      <c r="E586" s="39" t="s">
        <v>487</v>
      </c>
    </row>
    <row r="587" spans="1:10" s="2" customFormat="1" ht="18" customHeight="1" x14ac:dyDescent="0.2">
      <c r="A587" s="200"/>
      <c r="B587" s="19"/>
      <c r="C587" s="20"/>
      <c r="D587" s="8"/>
      <c r="E587" s="39" t="s">
        <v>488</v>
      </c>
      <c r="J587" s="5"/>
    </row>
    <row r="588" spans="1:10" s="2" customFormat="1" ht="18" customHeight="1" x14ac:dyDescent="0.2">
      <c r="A588" s="107"/>
      <c r="B588" s="41"/>
      <c r="C588" s="43"/>
      <c r="D588" s="22"/>
      <c r="E588" s="26" t="s">
        <v>489</v>
      </c>
      <c r="F588" s="2" t="s">
        <v>0</v>
      </c>
      <c r="J588" s="5"/>
    </row>
    <row r="589" spans="1:10" s="9" customFormat="1" ht="18" customHeight="1" x14ac:dyDescent="0.2">
      <c r="A589" s="28"/>
      <c r="B589" s="41"/>
      <c r="C589" s="22"/>
      <c r="D589" s="22"/>
      <c r="E589" s="26" t="s">
        <v>490</v>
      </c>
      <c r="J589" s="5"/>
    </row>
    <row r="590" spans="1:10" s="9" customFormat="1" ht="18" customHeight="1" x14ac:dyDescent="0.2">
      <c r="A590" s="59"/>
      <c r="B590" s="41"/>
      <c r="C590" s="29"/>
      <c r="D590" s="30"/>
      <c r="E590" s="26" t="s">
        <v>491</v>
      </c>
      <c r="J590" s="5"/>
    </row>
    <row r="591" spans="1:10" s="9" customFormat="1" ht="18" customHeight="1" x14ac:dyDescent="0.2">
      <c r="A591" s="59"/>
      <c r="B591" s="41"/>
      <c r="C591" s="22"/>
      <c r="D591" s="6"/>
      <c r="E591" s="26" t="s">
        <v>492</v>
      </c>
      <c r="J591" s="5"/>
    </row>
    <row r="592" spans="1:10" s="9" customFormat="1" ht="18" customHeight="1" x14ac:dyDescent="0.2">
      <c r="A592" s="59"/>
      <c r="B592" s="41"/>
      <c r="C592" s="29"/>
      <c r="D592" s="29"/>
      <c r="E592" s="23"/>
      <c r="J592" s="5"/>
    </row>
    <row r="593" spans="1:11" s="9" customFormat="1" ht="18" customHeight="1" x14ac:dyDescent="0.2">
      <c r="A593" s="59"/>
      <c r="B593" s="41"/>
      <c r="C593" s="29"/>
      <c r="D593" s="29"/>
      <c r="E593" s="23"/>
      <c r="J593" s="5"/>
    </row>
    <row r="594" spans="1:11" s="9" customFormat="1" ht="18" customHeight="1" x14ac:dyDescent="0.2">
      <c r="A594" s="59"/>
      <c r="B594" s="41"/>
      <c r="C594" s="29"/>
      <c r="D594" s="29"/>
      <c r="E594" s="23"/>
      <c r="J594" s="5"/>
    </row>
    <row r="595" spans="1:11" s="9" customFormat="1" ht="23.25" customHeight="1" x14ac:dyDescent="0.2">
      <c r="A595" s="974" t="s">
        <v>310</v>
      </c>
      <c r="B595" s="41"/>
      <c r="C595" s="25">
        <v>345100</v>
      </c>
      <c r="D595" s="29"/>
      <c r="E595" s="975" t="s">
        <v>311</v>
      </c>
      <c r="G595" s="201"/>
      <c r="H595" s="201"/>
      <c r="I595" s="201"/>
      <c r="J595" s="201"/>
      <c r="K595" s="201"/>
    </row>
    <row r="596" spans="1:11" s="9" customFormat="1" ht="21" customHeight="1" x14ac:dyDescent="0.2">
      <c r="A596" s="974"/>
      <c r="B596" s="41"/>
      <c r="C596" s="27" t="s">
        <v>9</v>
      </c>
      <c r="D596" s="29"/>
      <c r="E596" s="975"/>
      <c r="G596" s="202"/>
      <c r="H596" s="202"/>
      <c r="I596" s="202"/>
      <c r="J596" s="202"/>
      <c r="K596" s="202"/>
    </row>
    <row r="597" spans="1:11" s="9" customFormat="1" ht="18" customHeight="1" x14ac:dyDescent="0.2">
      <c r="A597" s="28"/>
      <c r="B597" s="41"/>
      <c r="C597" s="78">
        <v>434300</v>
      </c>
      <c r="D597" s="6"/>
      <c r="E597" s="975"/>
      <c r="J597" s="2"/>
    </row>
    <row r="598" spans="1:11" s="9" customFormat="1" ht="18" customHeight="1" x14ac:dyDescent="0.2">
      <c r="A598" s="28"/>
      <c r="B598" s="41"/>
      <c r="C598" s="22"/>
      <c r="D598" s="109"/>
      <c r="E598" s="975"/>
      <c r="J598" s="2"/>
    </row>
    <row r="599" spans="1:11" s="9" customFormat="1" ht="18" customHeight="1" x14ac:dyDescent="0.2">
      <c r="A599" s="114"/>
      <c r="B599" s="41"/>
      <c r="C599" s="22"/>
      <c r="D599" s="109"/>
      <c r="E599" s="207" t="s">
        <v>493</v>
      </c>
      <c r="J599" s="2"/>
    </row>
    <row r="600" spans="1:11" s="9" customFormat="1" ht="18" customHeight="1" x14ac:dyDescent="0.2">
      <c r="A600" s="114"/>
      <c r="B600" s="41"/>
      <c r="C600" s="22"/>
      <c r="D600" s="109"/>
      <c r="E600" s="23"/>
    </row>
    <row r="601" spans="1:11" s="9" customFormat="1" ht="18" customHeight="1" x14ac:dyDescent="0.2">
      <c r="A601" s="114"/>
      <c r="B601" s="41"/>
      <c r="C601" s="22"/>
      <c r="D601" s="6"/>
      <c r="E601" s="23"/>
    </row>
    <row r="602" spans="1:11" s="9" customFormat="1" ht="18" customHeight="1" x14ac:dyDescent="0.2">
      <c r="A602" s="114"/>
      <c r="B602" s="41"/>
      <c r="C602" s="22"/>
      <c r="D602" s="6"/>
      <c r="E602" s="23"/>
    </row>
    <row r="603" spans="1:11" s="9" customFormat="1" ht="18" customHeight="1" x14ac:dyDescent="0.2">
      <c r="A603" s="114"/>
      <c r="B603" s="41"/>
      <c r="C603" s="22"/>
      <c r="D603" s="6"/>
      <c r="E603" s="23"/>
    </row>
    <row r="604" spans="1:11" s="9" customFormat="1" ht="18" customHeight="1" x14ac:dyDescent="0.2">
      <c r="A604" s="114"/>
      <c r="B604" s="41"/>
      <c r="C604" s="22"/>
      <c r="D604" s="6"/>
      <c r="E604" s="23"/>
    </row>
    <row r="605" spans="1:11" s="9" customFormat="1" ht="18" customHeight="1" x14ac:dyDescent="0.2">
      <c r="A605" s="114"/>
      <c r="B605" s="41"/>
      <c r="C605" s="22"/>
      <c r="D605" s="109"/>
      <c r="E605" s="207"/>
      <c r="J605" s="2"/>
    </row>
    <row r="606" spans="1:11" s="9" customFormat="1" ht="18" customHeight="1" x14ac:dyDescent="0.2">
      <c r="A606" s="208"/>
      <c r="B606" s="48"/>
      <c r="C606" s="68"/>
      <c r="D606" s="209"/>
      <c r="E606" s="210"/>
      <c r="J606" s="2"/>
    </row>
    <row r="607" spans="1:11" s="9" customFormat="1" ht="18" customHeight="1" x14ac:dyDescent="0.2">
      <c r="A607" s="114"/>
      <c r="B607" s="41"/>
      <c r="C607" s="22"/>
      <c r="D607" s="109"/>
      <c r="E607" s="207"/>
      <c r="J607" s="2"/>
    </row>
    <row r="608" spans="1:11" s="9" customFormat="1" ht="18" customHeight="1" x14ac:dyDescent="0.2">
      <c r="A608" s="28" t="s">
        <v>312</v>
      </c>
      <c r="B608" s="41"/>
      <c r="C608" s="25">
        <v>12495839</v>
      </c>
      <c r="D608" s="109"/>
      <c r="E608" s="1005" t="s">
        <v>313</v>
      </c>
      <c r="G608" s="201"/>
      <c r="H608" s="201"/>
      <c r="I608" s="201"/>
      <c r="J608" s="201"/>
      <c r="K608" s="201"/>
    </row>
    <row r="609" spans="1:11" s="9" customFormat="1" ht="18" customHeight="1" x14ac:dyDescent="0.2">
      <c r="A609" s="114"/>
      <c r="B609" s="41"/>
      <c r="C609" s="27" t="s">
        <v>494</v>
      </c>
      <c r="D609" s="109"/>
      <c r="E609" s="1005"/>
      <c r="G609" s="202"/>
      <c r="H609" s="202"/>
      <c r="I609" s="202"/>
      <c r="J609" s="202"/>
      <c r="K609" s="202"/>
    </row>
    <row r="610" spans="1:11" s="9" customFormat="1" ht="18" customHeight="1" x14ac:dyDescent="0.2">
      <c r="A610" s="114"/>
      <c r="B610" s="41"/>
      <c r="C610" s="29">
        <v>13881155</v>
      </c>
      <c r="D610" s="109"/>
      <c r="E610" s="1005"/>
    </row>
    <row r="611" spans="1:11" s="9" customFormat="1" ht="18" customHeight="1" x14ac:dyDescent="0.2">
      <c r="A611" s="114"/>
      <c r="B611" s="41"/>
      <c r="C611" s="22"/>
      <c r="D611" s="109"/>
      <c r="E611" s="207" t="s">
        <v>367</v>
      </c>
    </row>
    <row r="612" spans="1:11" s="9" customFormat="1" ht="18" customHeight="1" x14ac:dyDescent="0.2">
      <c r="A612" s="114"/>
      <c r="B612" s="41"/>
      <c r="C612" s="22"/>
      <c r="D612" s="109"/>
      <c r="E612" s="207" t="s">
        <v>314</v>
      </c>
    </row>
    <row r="613" spans="1:11" s="9" customFormat="1" ht="18" customHeight="1" x14ac:dyDescent="0.2">
      <c r="A613" s="211"/>
      <c r="B613" s="211"/>
      <c r="C613" s="206"/>
      <c r="D613" s="204"/>
      <c r="E613" s="109" t="s">
        <v>495</v>
      </c>
    </row>
    <row r="614" spans="1:11" s="9" customFormat="1" ht="18" customHeight="1" x14ac:dyDescent="0.2">
      <c r="A614" s="211"/>
      <c r="B614" s="211"/>
      <c r="C614" s="206"/>
      <c r="D614" s="204"/>
      <c r="E614" s="109" t="s">
        <v>315</v>
      </c>
    </row>
    <row r="615" spans="1:11" s="9" customFormat="1" ht="18" customHeight="1" x14ac:dyDescent="0.2">
      <c r="A615" s="211"/>
      <c r="B615" s="211"/>
      <c r="C615" s="206"/>
      <c r="D615" s="204"/>
      <c r="E615" s="109" t="s">
        <v>496</v>
      </c>
    </row>
    <row r="616" spans="1:11" s="9" customFormat="1" ht="18" customHeight="1" x14ac:dyDescent="0.2">
      <c r="A616" s="211"/>
      <c r="B616" s="211"/>
      <c r="C616" s="206"/>
      <c r="D616" s="204"/>
      <c r="E616" s="109" t="s">
        <v>316</v>
      </c>
    </row>
    <row r="617" spans="1:11" s="9" customFormat="1" ht="18" customHeight="1" x14ac:dyDescent="0.2">
      <c r="A617" s="211"/>
      <c r="B617" s="211"/>
      <c r="C617" s="206"/>
      <c r="D617" s="204"/>
      <c r="E617" s="109" t="s">
        <v>497</v>
      </c>
    </row>
    <row r="618" spans="1:11" s="9" customFormat="1" ht="18" customHeight="1" x14ac:dyDescent="0.2">
      <c r="A618" s="211"/>
      <c r="B618" s="211"/>
      <c r="C618" s="206"/>
      <c r="D618" s="204"/>
      <c r="E618" s="109" t="s">
        <v>315</v>
      </c>
    </row>
    <row r="619" spans="1:11" s="9" customFormat="1" ht="18" customHeight="1" x14ac:dyDescent="0.2">
      <c r="A619" s="211"/>
      <c r="B619" s="211"/>
      <c r="C619" s="206"/>
      <c r="D619" s="204"/>
      <c r="E619" s="109" t="s">
        <v>498</v>
      </c>
    </row>
    <row r="620" spans="1:11" s="9" customFormat="1" ht="18" customHeight="1" x14ac:dyDescent="0.2">
      <c r="A620" s="200"/>
      <c r="B620" s="19"/>
      <c r="C620" s="20"/>
      <c r="D620" s="8"/>
      <c r="E620" s="39" t="s">
        <v>317</v>
      </c>
    </row>
    <row r="621" spans="1:11" s="9" customFormat="1" ht="18" customHeight="1" x14ac:dyDescent="0.2">
      <c r="A621" s="107"/>
      <c r="B621" s="41"/>
      <c r="C621" s="43"/>
      <c r="D621" s="22"/>
      <c r="E621" s="26" t="s">
        <v>499</v>
      </c>
    </row>
    <row r="622" spans="1:11" s="9" customFormat="1" ht="18" customHeight="1" x14ac:dyDescent="0.2">
      <c r="A622" s="28"/>
      <c r="B622" s="41"/>
      <c r="C622" s="22"/>
      <c r="D622" s="22"/>
      <c r="E622" s="26" t="s">
        <v>318</v>
      </c>
    </row>
    <row r="623" spans="1:11" s="9" customFormat="1" ht="18" customHeight="1" x14ac:dyDescent="0.2">
      <c r="A623" s="59"/>
      <c r="B623" s="41"/>
      <c r="C623" s="29"/>
      <c r="D623" s="30"/>
      <c r="E623" s="26" t="s">
        <v>500</v>
      </c>
    </row>
    <row r="624" spans="1:11" s="9" customFormat="1" ht="18" customHeight="1" x14ac:dyDescent="0.2">
      <c r="A624" s="59"/>
      <c r="B624" s="41"/>
      <c r="C624" s="22"/>
      <c r="D624" s="6"/>
      <c r="E624" s="26" t="s">
        <v>319</v>
      </c>
    </row>
    <row r="625" spans="1:11" s="9" customFormat="1" ht="18" customHeight="1" x14ac:dyDescent="0.2">
      <c r="A625" s="39"/>
      <c r="B625" s="41"/>
      <c r="C625" s="22"/>
      <c r="D625" s="6"/>
      <c r="E625" s="26" t="s">
        <v>501</v>
      </c>
    </row>
    <row r="626" spans="1:11" s="9" customFormat="1" ht="18" customHeight="1" x14ac:dyDescent="0.2">
      <c r="A626" s="28"/>
      <c r="B626" s="41"/>
      <c r="C626" s="29"/>
      <c r="D626" s="6"/>
      <c r="E626" s="39"/>
    </row>
    <row r="627" spans="1:11" s="9" customFormat="1" ht="18" customHeight="1" x14ac:dyDescent="0.2">
      <c r="A627" s="28"/>
      <c r="B627" s="41"/>
      <c r="C627" s="29"/>
      <c r="D627" s="6"/>
      <c r="E627" s="39"/>
    </row>
    <row r="628" spans="1:11" s="9" customFormat="1" ht="18" customHeight="1" x14ac:dyDescent="0.2">
      <c r="A628" s="114" t="s">
        <v>320</v>
      </c>
      <c r="B628" s="41"/>
      <c r="C628" s="25">
        <v>5731398</v>
      </c>
      <c r="D628" s="109"/>
      <c r="E628" s="1005" t="s">
        <v>368</v>
      </c>
      <c r="G628" s="201"/>
      <c r="H628" s="201"/>
      <c r="I628" s="201"/>
      <c r="J628" s="201"/>
      <c r="K628" s="201"/>
    </row>
    <row r="629" spans="1:11" s="9" customFormat="1" ht="18" customHeight="1" x14ac:dyDescent="0.2">
      <c r="A629" s="114"/>
      <c r="B629" s="41"/>
      <c r="C629" s="27" t="s">
        <v>9</v>
      </c>
      <c r="D629" s="109"/>
      <c r="E629" s="1005"/>
      <c r="G629" s="202"/>
      <c r="H629" s="202"/>
      <c r="I629" s="202"/>
      <c r="J629" s="202"/>
      <c r="K629" s="202"/>
    </row>
    <row r="630" spans="1:11" s="9" customFormat="1" ht="18" customHeight="1" x14ac:dyDescent="0.2">
      <c r="A630" s="28"/>
      <c r="B630" s="41"/>
      <c r="C630" s="29">
        <v>4539626</v>
      </c>
      <c r="D630" s="109"/>
      <c r="E630" s="207" t="s">
        <v>502</v>
      </c>
    </row>
    <row r="631" spans="1:11" s="9" customFormat="1" ht="18" customHeight="1" x14ac:dyDescent="0.2">
      <c r="A631" s="114"/>
      <c r="B631" s="41"/>
      <c r="C631" s="22"/>
      <c r="D631" s="109"/>
      <c r="E631" s="207"/>
    </row>
    <row r="632" spans="1:11" s="9" customFormat="1" ht="18" customHeight="1" x14ac:dyDescent="0.2">
      <c r="A632" s="114"/>
      <c r="B632" s="41"/>
      <c r="C632" s="22"/>
      <c r="D632" s="109"/>
      <c r="E632" s="207"/>
    </row>
    <row r="633" spans="1:11" s="9" customFormat="1" ht="18" customHeight="1" x14ac:dyDescent="0.2">
      <c r="A633" s="114"/>
      <c r="B633" s="41"/>
      <c r="C633" s="22"/>
      <c r="D633" s="109"/>
      <c r="E633" s="207"/>
    </row>
    <row r="634" spans="1:11" s="9" customFormat="1" ht="18" customHeight="1" x14ac:dyDescent="0.2">
      <c r="A634" s="114" t="s">
        <v>325</v>
      </c>
      <c r="B634" s="41"/>
      <c r="C634" s="25">
        <v>783396</v>
      </c>
      <c r="D634" s="109"/>
      <c r="E634" s="1005" t="s">
        <v>326</v>
      </c>
      <c r="G634" s="201"/>
      <c r="H634" s="201"/>
      <c r="I634" s="201"/>
      <c r="J634" s="201"/>
      <c r="K634" s="201"/>
    </row>
    <row r="635" spans="1:11" s="9" customFormat="1" ht="18" customHeight="1" x14ac:dyDescent="0.2">
      <c r="A635" s="114"/>
      <c r="B635" s="41"/>
      <c r="C635" s="27" t="s">
        <v>9</v>
      </c>
      <c r="D635" s="109"/>
      <c r="E635" s="1005"/>
      <c r="G635" s="202"/>
      <c r="H635" s="202"/>
      <c r="I635" s="202"/>
      <c r="J635" s="202"/>
      <c r="K635" s="202"/>
    </row>
    <row r="636" spans="1:11" s="9" customFormat="1" ht="18" customHeight="1" x14ac:dyDescent="0.2">
      <c r="A636" s="114"/>
      <c r="B636" s="41"/>
      <c r="C636" s="29">
        <v>980922</v>
      </c>
      <c r="D636" s="109"/>
      <c r="E636" s="207" t="s">
        <v>503</v>
      </c>
    </row>
    <row r="637" spans="1:11" s="9" customFormat="1" ht="18" customHeight="1" x14ac:dyDescent="0.2">
      <c r="A637" s="114"/>
      <c r="B637" s="41"/>
      <c r="C637" s="29"/>
      <c r="D637" s="109"/>
      <c r="E637" s="207"/>
    </row>
    <row r="638" spans="1:11" s="9" customFormat="1" ht="18" customHeight="1" x14ac:dyDescent="0.2">
      <c r="A638" s="211"/>
      <c r="B638" s="211"/>
      <c r="C638" s="206"/>
      <c r="D638" s="204"/>
      <c r="E638" s="204"/>
    </row>
    <row r="639" spans="1:11" s="9" customFormat="1" ht="18" customHeight="1" x14ac:dyDescent="0.2">
      <c r="A639" s="114" t="s">
        <v>327</v>
      </c>
      <c r="B639" s="211"/>
      <c r="C639" s="25">
        <v>308354</v>
      </c>
      <c r="D639" s="204"/>
      <c r="E639" s="1005" t="s">
        <v>328</v>
      </c>
      <c r="G639" s="201"/>
      <c r="H639" s="201"/>
      <c r="I639" s="201"/>
      <c r="J639" s="201"/>
      <c r="K639" s="201"/>
    </row>
    <row r="640" spans="1:11" s="9" customFormat="1" ht="18" customHeight="1" x14ac:dyDescent="0.2">
      <c r="A640" s="114" t="s">
        <v>329</v>
      </c>
      <c r="B640" s="211"/>
      <c r="C640" s="27" t="s">
        <v>9</v>
      </c>
      <c r="D640" s="204"/>
      <c r="E640" s="1005"/>
      <c r="G640" s="202"/>
      <c r="H640" s="202"/>
      <c r="I640" s="202"/>
      <c r="J640" s="202"/>
      <c r="K640" s="202"/>
    </row>
    <row r="641" spans="1:5" s="9" customFormat="1" ht="18" customHeight="1" x14ac:dyDescent="0.2">
      <c r="A641" s="211"/>
      <c r="B641" s="211"/>
      <c r="C641" s="29">
        <v>244084</v>
      </c>
      <c r="D641" s="204"/>
      <c r="E641" s="204"/>
    </row>
    <row r="642" spans="1:5" s="9" customFormat="1" ht="18" customHeight="1" x14ac:dyDescent="0.2">
      <c r="A642" s="211"/>
      <c r="B642" s="211"/>
      <c r="C642" s="29"/>
      <c r="D642" s="204"/>
      <c r="E642" s="204"/>
    </row>
    <row r="643" spans="1:5" s="9" customFormat="1" ht="18" customHeight="1" x14ac:dyDescent="0.2">
      <c r="A643" s="211"/>
      <c r="B643" s="211"/>
      <c r="C643" s="29"/>
      <c r="D643" s="204"/>
      <c r="E643" s="204"/>
    </row>
    <row r="644" spans="1:5" s="9" customFormat="1" ht="18" customHeight="1" x14ac:dyDescent="0.2">
      <c r="A644" s="211"/>
      <c r="B644" s="211"/>
      <c r="C644" s="29"/>
      <c r="D644" s="204"/>
      <c r="E644" s="204"/>
    </row>
    <row r="645" spans="1:5" s="9" customFormat="1" ht="18" customHeight="1" x14ac:dyDescent="0.2">
      <c r="A645" s="211"/>
      <c r="B645" s="211"/>
      <c r="C645" s="29"/>
      <c r="D645" s="204"/>
      <c r="E645" s="204"/>
    </row>
    <row r="646" spans="1:5" s="9" customFormat="1" ht="18" customHeight="1" x14ac:dyDescent="0.2">
      <c r="A646" s="211"/>
      <c r="B646" s="211"/>
      <c r="C646" s="29"/>
      <c r="D646" s="204"/>
      <c r="E646" s="204"/>
    </row>
    <row r="647" spans="1:5" s="9" customFormat="1" ht="18" customHeight="1" x14ac:dyDescent="0.2">
      <c r="A647" s="211"/>
      <c r="B647" s="211"/>
      <c r="C647" s="29"/>
      <c r="D647" s="204"/>
      <c r="E647" s="204"/>
    </row>
    <row r="648" spans="1:5" s="9" customFormat="1" ht="18" customHeight="1" x14ac:dyDescent="0.2">
      <c r="A648" s="211"/>
      <c r="B648" s="211"/>
      <c r="C648" s="29"/>
      <c r="D648" s="204"/>
      <c r="E648" s="204"/>
    </row>
    <row r="649" spans="1:5" s="9" customFormat="1" ht="18" customHeight="1" x14ac:dyDescent="0.2">
      <c r="A649" s="211"/>
      <c r="B649" s="211"/>
      <c r="C649" s="29"/>
      <c r="D649" s="204"/>
      <c r="E649" s="204"/>
    </row>
    <row r="650" spans="1:5" s="9" customFormat="1" ht="18" customHeight="1" x14ac:dyDescent="0.2">
      <c r="A650" s="211"/>
      <c r="B650" s="211"/>
      <c r="C650" s="29"/>
      <c r="D650" s="204"/>
      <c r="E650" s="204"/>
    </row>
    <row r="651" spans="1:5" s="9" customFormat="1" ht="18" customHeight="1" x14ac:dyDescent="0.2">
      <c r="A651" s="211"/>
      <c r="B651" s="211"/>
      <c r="C651" s="29"/>
      <c r="D651" s="204"/>
      <c r="E651" s="204"/>
    </row>
    <row r="652" spans="1:5" s="9" customFormat="1" ht="18" customHeight="1" x14ac:dyDescent="0.2">
      <c r="A652" s="211"/>
      <c r="B652" s="211"/>
      <c r="C652" s="29"/>
      <c r="D652" s="204"/>
      <c r="E652" s="204"/>
    </row>
    <row r="653" spans="1:5" s="9" customFormat="1" ht="18" customHeight="1" x14ac:dyDescent="0.2">
      <c r="A653" s="211"/>
      <c r="B653" s="211"/>
      <c r="C653" s="29"/>
      <c r="D653" s="204"/>
      <c r="E653" s="204"/>
    </row>
    <row r="654" spans="1:5" s="9" customFormat="1" ht="18" customHeight="1" x14ac:dyDescent="0.2">
      <c r="A654" s="203"/>
      <c r="B654" s="211"/>
      <c r="C654" s="29"/>
      <c r="D654" s="204"/>
      <c r="E654" s="203"/>
    </row>
    <row r="655" spans="1:5" s="9" customFormat="1" ht="18" customHeight="1" x14ac:dyDescent="0.2">
      <c r="A655" s="212"/>
      <c r="B655" s="213"/>
      <c r="C655" s="214"/>
      <c r="D655" s="215"/>
      <c r="E655" s="212"/>
    </row>
  </sheetData>
  <mergeCells count="117">
    <mergeCell ref="E628:E629"/>
    <mergeCell ref="E634:E635"/>
    <mergeCell ref="E639:E640"/>
    <mergeCell ref="G90:G92"/>
    <mergeCell ref="H118:H124"/>
    <mergeCell ref="B26:D28"/>
    <mergeCell ref="E518:E519"/>
    <mergeCell ref="E527:E530"/>
    <mergeCell ref="E542:E545"/>
    <mergeCell ref="E548:E553"/>
    <mergeCell ref="E559:E562"/>
    <mergeCell ref="E567:E568"/>
    <mergeCell ref="E574:E577"/>
    <mergeCell ref="E595:E598"/>
    <mergeCell ref="E608:E610"/>
    <mergeCell ref="E445:E448"/>
    <mergeCell ref="E450:E453"/>
    <mergeCell ref="E456:E459"/>
    <mergeCell ref="E463:E465"/>
    <mergeCell ref="E469:E476"/>
    <mergeCell ref="E480:E482"/>
    <mergeCell ref="E487:E494"/>
    <mergeCell ref="E497:E503"/>
    <mergeCell ref="E506:E507"/>
    <mergeCell ref="E341:E342"/>
    <mergeCell ref="E347:E348"/>
    <mergeCell ref="E377:E379"/>
    <mergeCell ref="E388:E392"/>
    <mergeCell ref="E411:E413"/>
    <mergeCell ref="E414:E415"/>
    <mergeCell ref="E424:E426"/>
    <mergeCell ref="E429:E431"/>
    <mergeCell ref="E434:E436"/>
    <mergeCell ref="E281:E283"/>
    <mergeCell ref="E285:E287"/>
    <mergeCell ref="E289:E293"/>
    <mergeCell ref="E309:E310"/>
    <mergeCell ref="E311:E312"/>
    <mergeCell ref="E313:E314"/>
    <mergeCell ref="E316:E317"/>
    <mergeCell ref="E326:E328"/>
    <mergeCell ref="E333:E335"/>
    <mergeCell ref="E229:E230"/>
    <mergeCell ref="E234:E235"/>
    <mergeCell ref="E240:E241"/>
    <mergeCell ref="E248:E250"/>
    <mergeCell ref="E252:E254"/>
    <mergeCell ref="E257:E260"/>
    <mergeCell ref="E262:E264"/>
    <mergeCell ref="E267:E270"/>
    <mergeCell ref="E277:E280"/>
    <mergeCell ref="E180:E181"/>
    <mergeCell ref="E186:E189"/>
    <mergeCell ref="E200:E201"/>
    <mergeCell ref="E202:E203"/>
    <mergeCell ref="E204:E205"/>
    <mergeCell ref="E208:E210"/>
    <mergeCell ref="E213:E217"/>
    <mergeCell ref="E218:E220"/>
    <mergeCell ref="E223:E224"/>
    <mergeCell ref="A595:A596"/>
    <mergeCell ref="E12:E15"/>
    <mergeCell ref="E20:E21"/>
    <mergeCell ref="E26:E27"/>
    <mergeCell ref="E36:E38"/>
    <mergeCell ref="E45:E47"/>
    <mergeCell ref="E52:E55"/>
    <mergeCell ref="E59:E62"/>
    <mergeCell ref="E68:E70"/>
    <mergeCell ref="E73:E75"/>
    <mergeCell ref="E79:E80"/>
    <mergeCell ref="E84:E88"/>
    <mergeCell ref="E90:E91"/>
    <mergeCell ref="E93:E94"/>
    <mergeCell ref="E97:E99"/>
    <mergeCell ref="E104:E105"/>
    <mergeCell ref="E117:E127"/>
    <mergeCell ref="E130:E132"/>
    <mergeCell ref="E137:E139"/>
    <mergeCell ref="E153:E155"/>
    <mergeCell ref="E159:E161"/>
    <mergeCell ref="E165:E166"/>
    <mergeCell ref="E170:E172"/>
    <mergeCell ref="E175:E176"/>
    <mergeCell ref="A223:A224"/>
    <mergeCell ref="A240:A241"/>
    <mergeCell ref="A252:A253"/>
    <mergeCell ref="A271:A272"/>
    <mergeCell ref="A289:A290"/>
    <mergeCell ref="A429:A430"/>
    <mergeCell ref="A445:A446"/>
    <mergeCell ref="A469:A470"/>
    <mergeCell ref="A559:A560"/>
    <mergeCell ref="A3:E3"/>
    <mergeCell ref="B5:D5"/>
    <mergeCell ref="C6:D6"/>
    <mergeCell ref="C221:D221"/>
    <mergeCell ref="C359:D359"/>
    <mergeCell ref="I398:L398"/>
    <mergeCell ref="M398:Q398"/>
    <mergeCell ref="C485:D485"/>
    <mergeCell ref="C509:D509"/>
    <mergeCell ref="A12:A13"/>
    <mergeCell ref="A20:A22"/>
    <mergeCell ref="A26:A27"/>
    <mergeCell ref="A36:A37"/>
    <mergeCell ref="A45:A46"/>
    <mergeCell ref="A52:A53"/>
    <mergeCell ref="A68:A70"/>
    <mergeCell ref="A79:A80"/>
    <mergeCell ref="A83:A84"/>
    <mergeCell ref="A104:A105"/>
    <mergeCell ref="A111:A112"/>
    <mergeCell ref="A117:A118"/>
    <mergeCell ref="A130:A131"/>
    <mergeCell ref="A213:A214"/>
    <mergeCell ref="A218:A220"/>
  </mergeCells>
  <phoneticPr fontId="17"/>
  <printOptions horizontalCentered="1"/>
  <pageMargins left="1.1013888888888901" right="1.1013888888888901" top="0.94374999999999998" bottom="0.74791666666666701" header="0.31388888888888899" footer="0.31388888888888899"/>
  <pageSetup paperSize="9" scale="68" fitToHeight="0" orientation="portrait" cellComments="asDisplayed" r:id="rId1"/>
  <headerFooter differentFirst="1" alignWithMargins="0"/>
  <rowBreaks count="12" manualBreakCount="12">
    <brk id="41" max="4" man="1"/>
    <brk id="95" max="4" man="1"/>
    <brk id="145" max="4" man="1"/>
    <brk id="198" max="4" man="1"/>
    <brk id="247" max="4" man="1"/>
    <brk id="298" max="4" man="1"/>
    <brk id="346" max="4" man="1"/>
    <brk id="395" max="4" man="1"/>
    <brk id="449" max="4" man="1"/>
    <brk id="503" max="4" man="1"/>
    <brk id="555" max="4" man="1"/>
    <brk id="606" max="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令和５年度補正予算案の概要</vt:lpstr>
      <vt:lpstr>R5主要事業一覧</vt:lpstr>
      <vt:lpstr>R5クロ（政調会）</vt:lpstr>
      <vt:lpstr>R４クロ（政調会）</vt:lpstr>
      <vt:lpstr>30シロ　当初</vt:lpstr>
      <vt:lpstr>'30シロ　当初'!Print_Area</vt:lpstr>
      <vt:lpstr>'R４クロ（政調会）'!Print_Area</vt:lpstr>
      <vt:lpstr>'R5クロ（政調会）'!Print_Area</vt:lpstr>
      <vt:lpstr>'R5主要事業一覧'!Print_Area</vt:lpstr>
      <vt:lpstr>令和５年度補正予算案の概要!Print_Area</vt:lpstr>
      <vt:lpstr>'30シロ　当初'!Print_Titles</vt:lpstr>
      <vt:lpstr>'R４クロ（政調会）'!Print_Titles</vt:lpstr>
      <vt:lpstr>'R5クロ（政調会）'!Print_Titles</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YamawakiT</dc:creator>
  <cp:lastModifiedBy>福井　章人</cp:lastModifiedBy>
  <cp:lastPrinted>2024-02-14T07:47:49Z</cp:lastPrinted>
  <dcterms:created xsi:type="dcterms:W3CDTF">2008-05-29T15:40:00Z</dcterms:created>
  <dcterms:modified xsi:type="dcterms:W3CDTF">2024-02-14T07:47:53Z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1041-10.8.0.5771</vt:lpwstr>
  </property>
</Properties>
</file>