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DE63D53C-C4E9-417F-9677-52A1D18FD256}" xr6:coauthVersionLast="47" xr6:coauthVersionMax="47" xr10:uidLastSave="{00000000-0000-0000-0000-000000000000}"/>
  <workbookProtection workbookAlgorithmName="SHA-512" workbookHashValue="R7wqAFnw2TxKhRvc0mSxU1jfP0l2S22DPvhlRfOCDukBvPuih251sbQdX/xLwLbWGSTU2OeRHqAc9rsYyegxgw==" workbookSaltValue="wVxYel0NSNxkel8ZwJald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BB10" i="4"/>
  <c r="AT10" i="4"/>
  <c r="W10" i="4"/>
  <c r="P10" i="4"/>
  <c r="I10" i="4"/>
  <c r="AL8" i="4"/>
  <c r="AD8" i="4"/>
  <c r="W8" i="4"/>
  <c r="P8" i="4"/>
  <c r="B8" i="4"/>
  <c r="B6" i="4"/>
</calcChain>
</file>

<file path=xl/sharedStrings.xml><?xml version="1.0" encoding="utf-8"?>
<sst xmlns="http://schemas.openxmlformats.org/spreadsheetml/2006/main" count="278" uniqueCount="118">
  <si>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</si>
  <si>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</si>
  <si>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</si>
  <si>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</si>
  <si>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</si>
  <si>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</si>
  <si>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</si>
  <si>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</si>
  <si>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</si>
  <si>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</si>
  <si>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</si>
  <si>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</si>
  <si>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</si>
  <si>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</si>
  <si>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</si>
  <si>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</si>
  <si>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</si>
  <si>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</si>
  <si>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</si>
  <si>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</si>
  <si>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</si>
  <si>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</si>
  <si>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</si>
  <si>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</si>
  <si>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</si>
  <si>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</si>
  <si>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</si>
  <si>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</si>
  <si>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</si>
  <si>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</si>
  <si>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</si>
  <si>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</si>
  <si>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</si>
  <si>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</si>
  <si>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</si>
  <si>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</si>
  <si>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</si>
  <si>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</si>
  <si>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</si>
  <si>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</si>
  <si>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</si>
  <si>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</si>
  <si>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</si>
  <si>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</si>
  <si>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</si>
  <si>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</si>
  <si>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</si>
  <si>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</si>
  <si>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</si>
  <si>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</si>
  <si>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</si>
  <si>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</si>
  <si>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</si>
  <si>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</si>
  <si>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</si>
  <si>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</si>
  <si>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</si>
  <si>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</si>
  <si>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</si>
  <si>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</si>
  <si>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</si>
  <si>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</si>
  <si>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</si>
  <si>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</si>
  <si>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</si>
  <si>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</si>
  <si>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</si>
  <si>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</si>
  <si>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</si>
  <si>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</si>
  <si>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</si>
  <si>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</si>
  <si>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</si>
  <si>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</si>
  <si>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</si>
  <si>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</si>
  <si>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</si>
  <si>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</si>
  <si>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</si>
  <si>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</si>
  <si>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</si>
  <si>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</si>
  <si>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</si>
  <si>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</si>
  <si>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</si>
  <si>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</si>
  <si>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</si>
  <si>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</si>
  <si>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</si>
  <si>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</si>
  <si>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</si>
  <si>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</si>
  <si>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</si>
  <si>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</si>
  <si>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</si>
  <si>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</si>
  <si>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太子町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</si>
  <si>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</si>
  <si>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</si>
  <si>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</si>
  <si>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</si>
  <si>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</si>
  <si>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</si>
  <si>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</si>
  <si>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</si>
  <si>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</si>
  <si>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</si>
  <si>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</si>
  <si>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</si>
  <si>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</si>
  <si>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</si>
  <si>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</si>
  <si>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</si>
  <si>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</si>
  <si>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</si>
  <si>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太子町の公共下水道事業は、令和2年4月に地方公営企業法を適用し、公営企業会計に移行しました。
　①「経常収支比率」は下水道使用料の減少等により、前年度に比べ減少しています。　　　　　　　　　　　　　　　
　②「累積欠損金比率」は極めて0％に近い数値です。
　③「流動比率」は100％を下回っており、類似団体平均よりも低い数値になっていますが、企業債償還金が主な要因であり、今後については償還ピークを過ぎているため、流動負債は減少傾向にあります。
　④「企業債残高対事業規模比率」は、類似団体・全国平均よりも低く、今後についても償還ピークを過ぎているため、企業債残高規模は減少傾向にあります。
　⑤「経費回収率」は89.96％と100％を下回っており、類似団体より高いが、全国平均よりも低く、汚水処理にかかる費用が使用料以外の収入（一般会計からの繰入金）により賄われています。
　⑥「汚水処理原価」は全国平均に近い数値になっており、減少傾向にあります。
　⑧「水洗化率」では全国平均よりも下回っているものの類似団体よりも9.88ポイント上回っており、年々増加傾向にあります。
　なお、⑦施設利用率については、単独処理場を設置していないため、当該値を計上しておりません。</t>
    <rPh sb="392" eb="396">
      <t>オスイショリ</t>
    </rPh>
    <rPh sb="396" eb="398">
      <t>ゲンカ</t>
    </rPh>
    <rPh sb="400" eb="402">
      <t>ゼンコク</t>
    </rPh>
    <rPh sb="402" eb="404">
      <t>ヘイキン</t>
    </rPh>
    <rPh sb="405" eb="406">
      <t>チカ</t>
    </rPh>
    <rPh sb="407" eb="409">
      <t>スウチ</t>
    </rPh>
    <phoneticPr fontId="4"/>
  </si>
  <si>
    <t xml:space="preserve"> 本町の公共下水道事業は、平成5年の供用開始以来、30年が経過しました。令和2年度より昭和40年代に布設された汚水管渠や重要な管渠について、ストックマネジメント計画に基づいた点検・調査を実施しています。また、町内に20箇所あるマンホールポンプ施設についてもポンプ本体や、20年以上経過した制御盤、緊急通報装置等の電気設備を計画的に更新しています。
　「有形固定資産減価償却率」の数値は、類似団体平均値と比較して低い値となっています。これは令和2年度より公営企業会計を導入していることから、減価償却累計額を3年分のみ計上しているからであり、今後は減価償却を重ねていくことにより上昇していきます。</t>
    <phoneticPr fontId="4"/>
  </si>
  <si>
    <t>　人口減少等に伴う料金収入の減少や施設の老朽化に伴う更新需要の増大など、経営環境が厳しさを増すなか、経営基盤の強化を図るため、経営改革を推し進める必要があります。
　令和2年度から地方公営企業法を適用し、公営企業会計に移行したことにより、経営成績や財務状況等の経営状況を把握することが可能となりました。また、一般会計からの繰入金は企業債償還金のピークを過ぎているため、減少しています。
　今後、経営環境を改善するため、令和5年度に改定予定の経営戦略を基にストックマネジメント計画による施設の修繕を進めながら、適正な使用料水準となっているか定期的に検討し、経営戦略の確認を行いながら、健全な下水道経営を目指します。又、下水道接続率の向上に引き続き取り組んでいきます。</t>
    <rPh sb="215" eb="217">
      <t>カイテイ</t>
    </rPh>
    <rPh sb="217" eb="21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</si>
</sst>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20" fontId="0" fillId="0" borderId="0" xfId="0" applyNumberFormat="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0.16</c:v>
                </c:pt>
              </c:numCache>
            </c:numRef>
          </c:val>
          <c:extLst>
            <c:ext xmlns:c16="http://schemas.microsoft.com/office/drawing/2014/chart" uri="{C3380CC4-5D6E-409C-BE32-E72D297353CC}">
              <c16:uniqueId val="{00000000-09AD-4BA8-BE68-780A7906A3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0.06</c:v>
                </c:pt>
                <c:pt idx="4">
                  <c:v>0.08</c:v>
                </c:pt>
              </c:numCache>
            </c:numRef>
          </c:val>
          <c:smooth val="0"/>
          <c:extLst>
            <c:ext xmlns:c16="http://schemas.microsoft.com/office/drawing/2014/chart" uri="{C3380CC4-5D6E-409C-BE32-E72D297353CC}">
              <c16:uniqueId val="{00000001-09AD-4BA8-BE68-780A7906A3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63-4D48-8B1F-0A869A74AB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c:v>
                </c:pt>
                <c:pt idx="3">
                  <c:v>47.23</c:v>
                </c:pt>
                <c:pt idx="4">
                  <c:v>48.95</c:v>
                </c:pt>
              </c:numCache>
            </c:numRef>
          </c:val>
          <c:smooth val="0"/>
          <c:extLst>
            <c:ext xmlns:c16="http://schemas.microsoft.com/office/drawing/2014/chart" uri="{C3380CC4-5D6E-409C-BE32-E72D297353CC}">
              <c16:uniqueId val="{00000001-1563-4D48-8B1F-0A869A74AB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89.82</c:v>
                </c:pt>
                <c:pt idx="3">
                  <c:v>90.87</c:v>
                </c:pt>
                <c:pt idx="4">
                  <c:v>91.02</c:v>
                </c:pt>
              </c:numCache>
            </c:numRef>
          </c:val>
          <c:extLst>
            <c:ext xmlns:c16="http://schemas.microsoft.com/office/drawing/2014/chart" uri="{C3380CC4-5D6E-409C-BE32-E72D297353CC}">
              <c16:uniqueId val="{00000000-CE57-4C62-8228-54FA8E0ABB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85.01</c:v>
                </c:pt>
                <c:pt idx="3">
                  <c:v>85.55</c:v>
                </c:pt>
                <c:pt idx="4">
                  <c:v>81.14</c:v>
                </c:pt>
              </c:numCache>
            </c:numRef>
          </c:val>
          <c:smooth val="0"/>
          <c:extLst>
            <c:ext xmlns:c16="http://schemas.microsoft.com/office/drawing/2014/chart" uri="{C3380CC4-5D6E-409C-BE32-E72D297353CC}">
              <c16:uniqueId val="{00000001-CE57-4C62-8228-54FA8E0ABB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101.83</c:v>
                </c:pt>
                <c:pt idx="3">
                  <c:v>99.31</c:v>
                </c:pt>
                <c:pt idx="4">
                  <c:v>98.78</c:v>
                </c:pt>
              </c:numCache>
            </c:numRef>
          </c:val>
          <c:extLst>
            <c:ext xmlns:c16="http://schemas.microsoft.com/office/drawing/2014/chart" uri="{C3380CC4-5D6E-409C-BE32-E72D297353CC}">
              <c16:uniqueId val="{00000000-1AE1-4667-901F-FE0411B62B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106.75</c:v>
                </c:pt>
                <c:pt idx="3">
                  <c:v>109.7</c:v>
                </c:pt>
                <c:pt idx="4">
                  <c:v>106.08</c:v>
                </c:pt>
              </c:numCache>
            </c:numRef>
          </c:val>
          <c:smooth val="0"/>
          <c:extLst>
            <c:ext xmlns:c16="http://schemas.microsoft.com/office/drawing/2014/chart" uri="{C3380CC4-5D6E-409C-BE32-E72D297353CC}">
              <c16:uniqueId val="{00000001-1AE1-4667-901F-FE0411B62B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3.66</c:v>
                </c:pt>
                <c:pt idx="3">
                  <c:v>7.25</c:v>
                </c:pt>
                <c:pt idx="4">
                  <c:v>10.72</c:v>
                </c:pt>
              </c:numCache>
            </c:numRef>
          </c:val>
          <c:extLst>
            <c:ext xmlns:c16="http://schemas.microsoft.com/office/drawing/2014/chart" uri="{C3380CC4-5D6E-409C-BE32-E72D297353CC}">
              <c16:uniqueId val="{00000000-EBD1-4121-AFDB-F4705E75036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9.0399999999999991</c:v>
                </c:pt>
                <c:pt idx="3">
                  <c:v>9.35</c:v>
                </c:pt>
                <c:pt idx="4">
                  <c:v>16.11</c:v>
                </c:pt>
              </c:numCache>
            </c:numRef>
          </c:val>
          <c:smooth val="0"/>
          <c:extLst>
            <c:ext xmlns:c16="http://schemas.microsoft.com/office/drawing/2014/chart" uri="{C3380CC4-5D6E-409C-BE32-E72D297353CC}">
              <c16:uniqueId val="{00000001-EBD1-4121-AFDB-F4705E75036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9C-4AEB-909F-B8E286258F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0.12</c:v>
                </c:pt>
                <c:pt idx="4">
                  <c:v>0.17</c:v>
                </c:pt>
              </c:numCache>
            </c:numRef>
          </c:val>
          <c:smooth val="0"/>
          <c:extLst>
            <c:ext xmlns:c16="http://schemas.microsoft.com/office/drawing/2014/chart" uri="{C3380CC4-5D6E-409C-BE32-E72D297353CC}">
              <c16:uniqueId val="{00000001-D29C-4AEB-909F-B8E286258F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0.21</c:v>
                </c:pt>
                <c:pt idx="3">
                  <c:v>0.28000000000000003</c:v>
                </c:pt>
                <c:pt idx="4">
                  <c:v>0.59</c:v>
                </c:pt>
              </c:numCache>
            </c:numRef>
          </c:val>
          <c:extLst>
            <c:ext xmlns:c16="http://schemas.microsoft.com/office/drawing/2014/chart" uri="{C3380CC4-5D6E-409C-BE32-E72D297353CC}">
              <c16:uniqueId val="{00000000-406E-42E3-9F9D-E4884D7905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7.23</c:v>
                </c:pt>
                <c:pt idx="3">
                  <c:v>0.1</c:v>
                </c:pt>
                <c:pt idx="4">
                  <c:v>29.34</c:v>
                </c:pt>
              </c:numCache>
            </c:numRef>
          </c:val>
          <c:smooth val="0"/>
          <c:extLst>
            <c:ext xmlns:c16="http://schemas.microsoft.com/office/drawing/2014/chart" uri="{C3380CC4-5D6E-409C-BE32-E72D297353CC}">
              <c16:uniqueId val="{00000001-406E-42E3-9F9D-E4884D7905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17.100000000000001</c:v>
                </c:pt>
                <c:pt idx="3">
                  <c:v>14.73</c:v>
                </c:pt>
                <c:pt idx="4">
                  <c:v>15.59</c:v>
                </c:pt>
              </c:numCache>
            </c:numRef>
          </c:val>
          <c:extLst>
            <c:ext xmlns:c16="http://schemas.microsoft.com/office/drawing/2014/chart" uri="{C3380CC4-5D6E-409C-BE32-E72D297353CC}">
              <c16:uniqueId val="{00000000-6CD3-4F64-80AD-63E6C15489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38.76</c:v>
                </c:pt>
                <c:pt idx="3">
                  <c:v>49.21</c:v>
                </c:pt>
                <c:pt idx="4">
                  <c:v>50.59</c:v>
                </c:pt>
              </c:numCache>
            </c:numRef>
          </c:val>
          <c:smooth val="0"/>
          <c:extLst>
            <c:ext xmlns:c16="http://schemas.microsoft.com/office/drawing/2014/chart" uri="{C3380CC4-5D6E-409C-BE32-E72D297353CC}">
              <c16:uniqueId val="{00000001-6CD3-4F64-80AD-63E6C15489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638.29999999999995</c:v>
                </c:pt>
                <c:pt idx="3">
                  <c:v>802.77</c:v>
                </c:pt>
                <c:pt idx="4">
                  <c:v>740.18</c:v>
                </c:pt>
              </c:numCache>
            </c:numRef>
          </c:val>
          <c:extLst>
            <c:ext xmlns:c16="http://schemas.microsoft.com/office/drawing/2014/chart" uri="{C3380CC4-5D6E-409C-BE32-E72D297353CC}">
              <c16:uniqueId val="{00000000-19F9-448C-BAAE-80DB0864FC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1303.55</c:v>
                </c:pt>
                <c:pt idx="3">
                  <c:v>1172.21</c:v>
                </c:pt>
                <c:pt idx="4">
                  <c:v>987.36</c:v>
                </c:pt>
              </c:numCache>
            </c:numRef>
          </c:val>
          <c:smooth val="0"/>
          <c:extLst>
            <c:ext xmlns:c16="http://schemas.microsoft.com/office/drawing/2014/chart" uri="{C3380CC4-5D6E-409C-BE32-E72D297353CC}">
              <c16:uniqueId val="{00000001-19F9-448C-BAAE-80DB0864FC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84.68</c:v>
                </c:pt>
                <c:pt idx="3">
                  <c:v>86.27</c:v>
                </c:pt>
                <c:pt idx="4">
                  <c:v>89.96</c:v>
                </c:pt>
              </c:numCache>
            </c:numRef>
          </c:val>
          <c:extLst>
            <c:ext xmlns:c16="http://schemas.microsoft.com/office/drawing/2014/chart" uri="{C3380CC4-5D6E-409C-BE32-E72D297353CC}">
              <c16:uniqueId val="{00000000-0191-40F1-8D81-27FD8DB99B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78.510000000000005</c:v>
                </c:pt>
                <c:pt idx="3">
                  <c:v>79.55</c:v>
                </c:pt>
                <c:pt idx="4">
                  <c:v>83.55</c:v>
                </c:pt>
              </c:numCache>
            </c:numRef>
          </c:val>
          <c:smooth val="0"/>
          <c:extLst>
            <c:ext xmlns:c16="http://schemas.microsoft.com/office/drawing/2014/chart" uri="{C3380CC4-5D6E-409C-BE32-E72D297353CC}">
              <c16:uniqueId val="{00000001-0191-40F1-8D81-27FD8DB99B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154.19999999999999</c:v>
                </c:pt>
                <c:pt idx="3">
                  <c:v>151.02000000000001</c:v>
                </c:pt>
                <c:pt idx="4">
                  <c:v>143.34</c:v>
                </c:pt>
              </c:numCache>
            </c:numRef>
          </c:val>
          <c:extLst>
            <c:ext xmlns:c16="http://schemas.microsoft.com/office/drawing/2014/chart" uri="{C3380CC4-5D6E-409C-BE32-E72D297353CC}">
              <c16:uniqueId val="{00000000-6179-47E9-9290-925322DFEB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160.44999999999999</c:v>
                </c:pt>
                <c:pt idx="3">
                  <c:v>161.13</c:v>
                </c:pt>
                <c:pt idx="4">
                  <c:v>185.98</c:v>
                </c:pt>
              </c:numCache>
            </c:numRef>
          </c:val>
          <c:smooth val="0"/>
          <c:extLst>
            <c:ext xmlns:c16="http://schemas.microsoft.com/office/drawing/2014/chart" uri="{C3380CC4-5D6E-409C-BE32-E72D297353CC}">
              <c16:uniqueId val="{00000001-6179-47E9-9290-925322DFEB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S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大阪府　太子町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46">
        <f>データ!S6</f>
        <v>12959</v>
      </c>
      <c r="AM8" s="46"/>
      <c r="AN8" s="46"/>
      <c r="AO8" s="46"/>
      <c r="AP8" s="46"/>
      <c r="AQ8" s="46"/>
      <c r="AR8" s="46"/>
      <c r="AS8" s="46"/>
      <c r="AT8" s="47">
        <f>データ!T6</f>
        <v>14.17</v>
      </c>
      <c r="AU8" s="47"/>
      <c r="AV8" s="47"/>
      <c r="AW8" s="47"/>
      <c r="AX8" s="47"/>
      <c r="AY8" s="47"/>
      <c r="AZ8" s="47"/>
      <c r="BA8" s="47"/>
      <c r="BB8" s="47">
        <f>データ!U6</f>
        <v>914.54</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47" t="str">
        <f>データ!N6</f>
        <v>-</v>
      </c>
      <c r="C10" s="47"/>
      <c r="D10" s="47"/>
      <c r="E10" s="47"/>
      <c r="F10" s="47"/>
      <c r="G10" s="47"/>
      <c r="H10" s="47"/>
      <c r="I10" s="47">
        <f>データ!O6</f>
        <v>66.150000000000006</v>
      </c>
      <c r="J10" s="47"/>
      <c r="K10" s="47"/>
      <c r="L10" s="47"/>
      <c r="M10" s="47"/>
      <c r="N10" s="47"/>
      <c r="O10" s="47"/>
      <c r="P10" s="47">
        <f>データ!P6</f>
        <v>93.55</v>
      </c>
      <c r="Q10" s="47"/>
      <c r="R10" s="47"/>
      <c r="S10" s="47"/>
      <c r="T10" s="47"/>
      <c r="U10" s="47"/>
      <c r="V10" s="47"/>
      <c r="W10" s="47">
        <f>データ!Q6</f>
        <v>97.85</v>
      </c>
      <c r="X10" s="47"/>
      <c r="Y10" s="47"/>
      <c r="Z10" s="47"/>
      <c r="AA10" s="47"/>
      <c r="AB10" s="47"/>
      <c r="AC10" s="47"/>
      <c r="AD10" s="46">
        <f>データ!R6</f>
        <v>2570</v>
      </c>
      <c r="AE10" s="46"/>
      <c r="AF10" s="46"/>
      <c r="AG10" s="46"/>
      <c r="AH10" s="46"/>
      <c r="AI10" s="46"/>
      <c r="AJ10" s="46"/>
      <c r="AK10" s="2"/>
      <c r="AL10" s="46">
        <f>データ!V6</f>
        <v>12101</v>
      </c>
      <c r="AM10" s="46"/>
      <c r="AN10" s="46"/>
      <c r="AO10" s="46"/>
      <c r="AP10" s="46"/>
      <c r="AQ10" s="46"/>
      <c r="AR10" s="46"/>
      <c r="AS10" s="46"/>
      <c r="AT10" s="47">
        <f>データ!W6</f>
        <v>2.44</v>
      </c>
      <c r="AU10" s="47"/>
      <c r="AV10" s="47"/>
      <c r="AW10" s="47"/>
      <c r="AX10" s="47"/>
      <c r="AY10" s="47"/>
      <c r="AZ10" s="47"/>
      <c r="BA10" s="47"/>
      <c r="BB10" s="47">
        <f>データ!X6</f>
        <v>4959.43</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9" t="s">
        <v>26</v>
      </c>
      <c r="BM14" s="40"/>
      <c r="BN14" s="40"/>
      <c r="BO14" s="40"/>
      <c r="BP14" s="40"/>
      <c r="BQ14" s="40"/>
      <c r="BR14" s="40"/>
      <c r="BS14" s="40"/>
      <c r="BT14" s="40"/>
      <c r="BU14" s="40"/>
      <c r="BV14" s="40"/>
      <c r="BW14" s="40"/>
      <c r="BX14" s="40"/>
      <c r="BY14" s="40"/>
      <c r="BZ14" s="41"/>
    </row>
    <row r="15" spans="1:78" ht="13.5" customHeight="1" x14ac:dyDescent="0.2">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115</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0"/>
      <c r="BM60" s="31"/>
      <c r="BN60" s="31"/>
      <c r="BO60" s="31"/>
      <c r="BP60" s="31"/>
      <c r="BQ60" s="31"/>
      <c r="BR60" s="31"/>
      <c r="BS60" s="31"/>
      <c r="BT60" s="31"/>
      <c r="BU60" s="31"/>
      <c r="BV60" s="31"/>
      <c r="BW60" s="31"/>
      <c r="BX60" s="31"/>
      <c r="BY60" s="31"/>
      <c r="BZ60" s="32"/>
    </row>
    <row r="61" spans="1:78" ht="13.5" customHeight="1" x14ac:dyDescent="0.2">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97"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97"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117</v>
      </c>
      <c r="BM66" s="31"/>
      <c r="BN66" s="31"/>
      <c r="BO66" s="31"/>
      <c r="BP66" s="31"/>
      <c r="BQ66" s="31"/>
      <c r="BR66" s="31"/>
      <c r="BS66" s="31"/>
      <c r="BT66" s="31"/>
      <c r="BU66" s="31"/>
      <c r="BV66" s="31"/>
      <c r="BW66" s="31"/>
      <c r="BX66" s="31"/>
      <c r="BY66" s="31"/>
      <c r="BZ66" s="32"/>
    </row>
    <row r="67" spans="1:97"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97"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97"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97"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97"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97"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97"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97"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97"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c r="CS75" s="29"/>
    </row>
    <row r="76" spans="1:97"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97"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97"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97"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97"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2">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wLyAgdFgKSFtL6QYfFV+7zzWUlOJERz5SNXHiUESwe+BQJAb4l3CMLWp+m0/Tyqy134twvq7T4oN2BSgPO3eTg==" saltValue="ztwB2VdVxbfGrFfqxW48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273813</v>
      </c>
      <c r="D6" s="19">
        <f t="shared" si="3"/>
        <v>46</v>
      </c>
      <c r="E6" s="19">
        <f t="shared" si="3"/>
        <v>17</v>
      </c>
      <c r="F6" s="19">
        <f t="shared" si="3"/>
        <v>1</v>
      </c>
      <c r="G6" s="19">
        <f t="shared" si="3"/>
        <v>0</v>
      </c>
      <c r="H6" s="19" t="str">
        <f t="shared" si="3"/>
        <v>大阪府　太子町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66.150000000000006</v>
      </c>
      <c r="P6" s="20">
        <f t="shared" si="3"/>
        <v>93.55</v>
      </c>
      <c r="Q6" s="20">
        <f t="shared" si="3"/>
        <v>97.85</v>
      </c>
      <c r="R6" s="20">
        <f t="shared" si="3"/>
        <v>2570</v>
      </c>
      <c r="S6" s="20">
        <f t="shared" si="3"/>
        <v>12959</v>
      </c>
      <c r="T6" s="20">
        <f t="shared" si="3"/>
        <v>14.17</v>
      </c>
      <c r="U6" s="20">
        <f t="shared" si="3"/>
        <v>914.54</v>
      </c>
      <c r="V6" s="20">
        <f t="shared" si="3"/>
        <v>12101</v>
      </c>
      <c r="W6" s="20">
        <f t="shared" si="3"/>
        <v>2.44</v>
      </c>
      <c r="X6" s="20">
        <f t="shared" si="3"/>
        <v>4959.43</v>
      </c>
      <c r="Y6" s="21" t="str">
        <f>IF(Y7="",NA(),Y7)</f>
        <v>-</v>
      </c>
      <c r="Z6" s="21" t="str">
        <f t="shared" ref="Z6:AH6" si="4">IF(Z7="",NA(),Z7)</f>
        <v>-</v>
      </c>
      <c r="AA6" s="21">
        <f t="shared" si="4"/>
        <v>101.83</v>
      </c>
      <c r="AB6" s="21">
        <f t="shared" si="4"/>
        <v>99.31</v>
      </c>
      <c r="AC6" s="21">
        <f t="shared" si="4"/>
        <v>98.78</v>
      </c>
      <c r="AD6" s="21" t="str">
        <f t="shared" si="4"/>
        <v>-</v>
      </c>
      <c r="AE6" s="21" t="str">
        <f t="shared" si="4"/>
        <v>-</v>
      </c>
      <c r="AF6" s="21">
        <f t="shared" si="4"/>
        <v>106.75</v>
      </c>
      <c r="AG6" s="21">
        <f t="shared" si="4"/>
        <v>109.7</v>
      </c>
      <c r="AH6" s="21">
        <f t="shared" si="4"/>
        <v>106.08</v>
      </c>
      <c r="AI6" s="20" t="str">
        <f>IF(AI7="","",IF(AI7="-","【-】","【"&amp;SUBSTITUTE(TEXT(AI7,"#,##0.00"),"-","△")&amp;"】"))</f>
        <v>【106.11】</v>
      </c>
      <c r="AJ6" s="21" t="str">
        <f>IF(AJ7="",NA(),AJ7)</f>
        <v>-</v>
      </c>
      <c r="AK6" s="21" t="str">
        <f t="shared" ref="AK6:AS6" si="5">IF(AK7="",NA(),AK7)</f>
        <v>-</v>
      </c>
      <c r="AL6" s="21">
        <f t="shared" si="5"/>
        <v>0.21</v>
      </c>
      <c r="AM6" s="21">
        <f t="shared" si="5"/>
        <v>0.28000000000000003</v>
      </c>
      <c r="AN6" s="21">
        <f t="shared" si="5"/>
        <v>0.59</v>
      </c>
      <c r="AO6" s="21" t="str">
        <f t="shared" si="5"/>
        <v>-</v>
      </c>
      <c r="AP6" s="21" t="str">
        <f t="shared" si="5"/>
        <v>-</v>
      </c>
      <c r="AQ6" s="21">
        <f t="shared" si="5"/>
        <v>7.23</v>
      </c>
      <c r="AR6" s="21">
        <f t="shared" si="5"/>
        <v>0.1</v>
      </c>
      <c r="AS6" s="21">
        <f t="shared" si="5"/>
        <v>29.34</v>
      </c>
      <c r="AT6" s="20" t="str">
        <f>IF(AT7="","",IF(AT7="-","【-】","【"&amp;SUBSTITUTE(TEXT(AT7,"#,##0.00"),"-","△")&amp;"】"))</f>
        <v>【3.15】</v>
      </c>
      <c r="AU6" s="21" t="str">
        <f>IF(AU7="",NA(),AU7)</f>
        <v>-</v>
      </c>
      <c r="AV6" s="21" t="str">
        <f t="shared" ref="AV6:BD6" si="6">IF(AV7="",NA(),AV7)</f>
        <v>-</v>
      </c>
      <c r="AW6" s="21">
        <f t="shared" si="6"/>
        <v>17.100000000000001</v>
      </c>
      <c r="AX6" s="21">
        <f t="shared" si="6"/>
        <v>14.73</v>
      </c>
      <c r="AY6" s="21">
        <f t="shared" si="6"/>
        <v>15.59</v>
      </c>
      <c r="AZ6" s="21" t="str">
        <f t="shared" si="6"/>
        <v>-</v>
      </c>
      <c r="BA6" s="21" t="str">
        <f t="shared" si="6"/>
        <v>-</v>
      </c>
      <c r="BB6" s="21">
        <f t="shared" si="6"/>
        <v>38.76</v>
      </c>
      <c r="BC6" s="21">
        <f t="shared" si="6"/>
        <v>49.21</v>
      </c>
      <c r="BD6" s="21">
        <f t="shared" si="6"/>
        <v>50.59</v>
      </c>
      <c r="BE6" s="20" t="str">
        <f>IF(BE7="","",IF(BE7="-","【-】","【"&amp;SUBSTITUTE(TEXT(BE7,"#,##0.00"),"-","△")&amp;"】"))</f>
        <v>【73.44】</v>
      </c>
      <c r="BF6" s="21" t="str">
        <f>IF(BF7="",NA(),BF7)</f>
        <v>-</v>
      </c>
      <c r="BG6" s="21" t="str">
        <f t="shared" ref="BG6:BO6" si="7">IF(BG7="",NA(),BG7)</f>
        <v>-</v>
      </c>
      <c r="BH6" s="21">
        <f t="shared" si="7"/>
        <v>638.29999999999995</v>
      </c>
      <c r="BI6" s="21">
        <f t="shared" si="7"/>
        <v>802.77</v>
      </c>
      <c r="BJ6" s="21">
        <f t="shared" si="7"/>
        <v>740.18</v>
      </c>
      <c r="BK6" s="21" t="str">
        <f t="shared" si="7"/>
        <v>-</v>
      </c>
      <c r="BL6" s="21" t="str">
        <f t="shared" si="7"/>
        <v>-</v>
      </c>
      <c r="BM6" s="21">
        <f t="shared" si="7"/>
        <v>1303.55</v>
      </c>
      <c r="BN6" s="21">
        <f t="shared" si="7"/>
        <v>1172.21</v>
      </c>
      <c r="BO6" s="21">
        <f t="shared" si="7"/>
        <v>987.36</v>
      </c>
      <c r="BP6" s="20" t="str">
        <f>IF(BP7="","",IF(BP7="-","【-】","【"&amp;SUBSTITUTE(TEXT(BP7,"#,##0.00"),"-","△")&amp;"】"))</f>
        <v>【652.82】</v>
      </c>
      <c r="BQ6" s="21" t="str">
        <f>IF(BQ7="",NA(),BQ7)</f>
        <v>-</v>
      </c>
      <c r="BR6" s="21" t="str">
        <f t="shared" ref="BR6:BZ6" si="8">IF(BR7="",NA(),BR7)</f>
        <v>-</v>
      </c>
      <c r="BS6" s="21">
        <f t="shared" si="8"/>
        <v>84.68</v>
      </c>
      <c r="BT6" s="21">
        <f t="shared" si="8"/>
        <v>86.27</v>
      </c>
      <c r="BU6" s="21">
        <f t="shared" si="8"/>
        <v>89.96</v>
      </c>
      <c r="BV6" s="21" t="str">
        <f t="shared" si="8"/>
        <v>-</v>
      </c>
      <c r="BW6" s="21" t="str">
        <f t="shared" si="8"/>
        <v>-</v>
      </c>
      <c r="BX6" s="21">
        <f t="shared" si="8"/>
        <v>78.510000000000005</v>
      </c>
      <c r="BY6" s="21">
        <f t="shared" si="8"/>
        <v>79.55</v>
      </c>
      <c r="BZ6" s="21">
        <f t="shared" si="8"/>
        <v>83.55</v>
      </c>
      <c r="CA6" s="20" t="str">
        <f>IF(CA7="","",IF(CA7="-","【-】","【"&amp;SUBSTITUTE(TEXT(CA7,"#,##0.00"),"-","△")&amp;"】"))</f>
        <v>【97.61】</v>
      </c>
      <c r="CB6" s="21" t="str">
        <f>IF(CB7="",NA(),CB7)</f>
        <v>-</v>
      </c>
      <c r="CC6" s="21" t="str">
        <f t="shared" ref="CC6:CK6" si="9">IF(CC7="",NA(),CC7)</f>
        <v>-</v>
      </c>
      <c r="CD6" s="21">
        <f t="shared" si="9"/>
        <v>154.19999999999999</v>
      </c>
      <c r="CE6" s="21">
        <f t="shared" si="9"/>
        <v>151.02000000000001</v>
      </c>
      <c r="CF6" s="21">
        <f t="shared" si="9"/>
        <v>143.34</v>
      </c>
      <c r="CG6" s="21" t="str">
        <f t="shared" si="9"/>
        <v>-</v>
      </c>
      <c r="CH6" s="21" t="str">
        <f t="shared" si="9"/>
        <v>-</v>
      </c>
      <c r="CI6" s="21">
        <f t="shared" si="9"/>
        <v>160.44999999999999</v>
      </c>
      <c r="CJ6" s="21">
        <f t="shared" si="9"/>
        <v>161.13</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46.3</v>
      </c>
      <c r="CU6" s="21">
        <f t="shared" si="10"/>
        <v>47.23</v>
      </c>
      <c r="CV6" s="21">
        <f t="shared" si="10"/>
        <v>48.95</v>
      </c>
      <c r="CW6" s="20" t="str">
        <f>IF(CW7="","",IF(CW7="-","【-】","【"&amp;SUBSTITUTE(TEXT(CW7,"#,##0.00"),"-","△")&amp;"】"))</f>
        <v>【59.10】</v>
      </c>
      <c r="CX6" s="21" t="str">
        <f>IF(CX7="",NA(),CX7)</f>
        <v>-</v>
      </c>
      <c r="CY6" s="21" t="str">
        <f t="shared" ref="CY6:DG6" si="11">IF(CY7="",NA(),CY7)</f>
        <v>-</v>
      </c>
      <c r="CZ6" s="21">
        <f t="shared" si="11"/>
        <v>89.82</v>
      </c>
      <c r="DA6" s="21">
        <f t="shared" si="11"/>
        <v>90.87</v>
      </c>
      <c r="DB6" s="21">
        <f t="shared" si="11"/>
        <v>91.02</v>
      </c>
      <c r="DC6" s="21" t="str">
        <f t="shared" si="11"/>
        <v>-</v>
      </c>
      <c r="DD6" s="21" t="str">
        <f t="shared" si="11"/>
        <v>-</v>
      </c>
      <c r="DE6" s="21">
        <f t="shared" si="11"/>
        <v>85.01</v>
      </c>
      <c r="DF6" s="21">
        <f t="shared" si="11"/>
        <v>85.55</v>
      </c>
      <c r="DG6" s="21">
        <f t="shared" si="11"/>
        <v>81.14</v>
      </c>
      <c r="DH6" s="20" t="str">
        <f>IF(DH7="","",IF(DH7="-","【-】","【"&amp;SUBSTITUTE(TEXT(DH7,"#,##0.00"),"-","△")&amp;"】"))</f>
        <v>【95.82】</v>
      </c>
      <c r="DI6" s="21" t="str">
        <f>IF(DI7="",NA(),DI7)</f>
        <v>-</v>
      </c>
      <c r="DJ6" s="21" t="str">
        <f t="shared" ref="DJ6:DR6" si="12">IF(DJ7="",NA(),DJ7)</f>
        <v>-</v>
      </c>
      <c r="DK6" s="21">
        <f t="shared" si="12"/>
        <v>3.66</v>
      </c>
      <c r="DL6" s="21">
        <f t="shared" si="12"/>
        <v>7.25</v>
      </c>
      <c r="DM6" s="21">
        <f t="shared" si="12"/>
        <v>10.72</v>
      </c>
      <c r="DN6" s="21" t="str">
        <f t="shared" si="12"/>
        <v>-</v>
      </c>
      <c r="DO6" s="21" t="str">
        <f t="shared" si="12"/>
        <v>-</v>
      </c>
      <c r="DP6" s="21">
        <f t="shared" si="12"/>
        <v>9.0399999999999991</v>
      </c>
      <c r="DQ6" s="21">
        <f t="shared" si="12"/>
        <v>9.35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0.12</v>
      </c>
      <c r="EC6" s="21">
        <f t="shared" si="13"/>
        <v>0.17</v>
      </c>
      <c r="ED6" s="20" t="str">
        <f>IF(ED7="","",IF(ED7="-","【-】","【"&amp;SUBSTITUTE(TEXT(ED7,"#,##0.00"),"-","△")&amp;"】"))</f>
        <v>【7.62】</v>
      </c>
      <c r="EE6" s="21" t="str">
        <f>IF(EE7="",NA(),EE7)</f>
        <v>-</v>
      </c>
      <c r="EF6" s="21" t="str">
        <f t="shared" ref="EF6:EN6" si="14">IF(EF7="",NA(),EF7)</f>
        <v>-</v>
      </c>
      <c r="EG6" s="20">
        <f t="shared" si="14"/>
        <v>0</v>
      </c>
      <c r="EH6" s="20">
        <f t="shared" si="14"/>
        <v>0</v>
      </c>
      <c r="EI6" s="21">
        <f t="shared" si="14"/>
        <v>0.16</v>
      </c>
      <c r="EJ6" s="21" t="str">
        <f t="shared" si="14"/>
        <v>-</v>
      </c>
      <c r="EK6" s="21" t="str">
        <f t="shared" si="14"/>
        <v>-</v>
      </c>
      <c r="EL6" s="21">
        <f t="shared" si="14"/>
        <v>0.04</v>
      </c>
      <c r="EM6" s="21">
        <f t="shared" si="14"/>
        <v>0.06</v>
      </c>
      <c r="EN6" s="21">
        <f t="shared" si="14"/>
        <v>0.08</v>
      </c>
      <c r="EO6" s="20" t="str">
        <f>IF(EO7="","",IF(EO7="-","【-】","【"&amp;SUBSTITUTE(TEXT(EO7,"#,##0.00"),"-","△")&amp;"】"))</f>
        <v>【0.23】</v>
      </c>
    </row>
    <row r="7" spans="1:148" s="22" customFormat="1" x14ac:dyDescent="0.2">
      <c r="A7" s="14"/>
      <c r="B7" s="23">
        <v>2022</v>
      </c>
      <c r="C7" s="23">
        <v>273813</v>
      </c>
      <c r="D7" s="23">
        <v>46</v>
      </c>
      <c r="E7" s="23">
        <v>17</v>
      </c>
      <c r="F7" s="23">
        <v>1</v>
      </c>
      <c r="G7" s="23">
        <v>0</v>
      </c>
      <c r="H7" s="23" t="s">
        <v>96</v>
      </c>
      <c r="I7" s="23" t="s">
        <v>97</v>
      </c>
      <c r="J7" s="23" t="s">
        <v>98</v>
      </c>
      <c r="K7" s="23" t="s">
        <v>99</v>
      </c>
      <c r="L7" s="23" t="s">
        <v>100</v>
      </c>
      <c r="M7" s="23" t="s">
        <v>101</v>
      </c>
      <c r="N7" s="24" t="s">
        <v>102</v>
      </c>
      <c r="O7" s="24">
        <v>66.150000000000006</v>
      </c>
      <c r="P7" s="24">
        <v>93.55</v>
      </c>
      <c r="Q7" s="24">
        <v>97.85</v>
      </c>
      <c r="R7" s="24">
        <v>2570</v>
      </c>
      <c r="S7" s="24">
        <v>12959</v>
      </c>
      <c r="T7" s="24">
        <v>14.17</v>
      </c>
      <c r="U7" s="24">
        <v>914.54</v>
      </c>
      <c r="V7" s="24">
        <v>12101</v>
      </c>
      <c r="W7" s="24">
        <v>2.44</v>
      </c>
      <c r="X7" s="24">
        <v>4959.43</v>
      </c>
      <c r="Y7" s="24" t="s">
        <v>102</v>
      </c>
      <c r="Z7" s="24" t="s">
        <v>102</v>
      </c>
      <c r="AA7" s="24">
        <v>101.83</v>
      </c>
      <c r="AB7" s="24">
        <v>99.31</v>
      </c>
      <c r="AC7" s="24">
        <v>98.78</v>
      </c>
      <c r="AD7" s="24" t="s">
        <v>102</v>
      </c>
      <c r="AE7" s="24" t="s">
        <v>102</v>
      </c>
      <c r="AF7" s="24">
        <v>106.75</v>
      </c>
      <c r="AG7" s="24">
        <v>109.7</v>
      </c>
      <c r="AH7" s="24">
        <v>106.08</v>
      </c>
      <c r="AI7" s="24">
        <v>106.11</v>
      </c>
      <c r="AJ7" s="24" t="s">
        <v>102</v>
      </c>
      <c r="AK7" s="24" t="s">
        <v>102</v>
      </c>
      <c r="AL7" s="24">
        <v>0.21</v>
      </c>
      <c r="AM7" s="24">
        <v>0.28000000000000003</v>
      </c>
      <c r="AN7" s="24">
        <v>0.59</v>
      </c>
      <c r="AO7" s="24" t="s">
        <v>102</v>
      </c>
      <c r="AP7" s="24" t="s">
        <v>102</v>
      </c>
      <c r="AQ7" s="24">
        <v>7.23</v>
      </c>
      <c r="AR7" s="24">
        <v>0.1</v>
      </c>
      <c r="AS7" s="24">
        <v>29.34</v>
      </c>
      <c r="AT7" s="24">
        <v>3.15</v>
      </c>
      <c r="AU7" s="24" t="s">
        <v>102</v>
      </c>
      <c r="AV7" s="24" t="s">
        <v>102</v>
      </c>
      <c r="AW7" s="24">
        <v>17.100000000000001</v>
      </c>
      <c r="AX7" s="24">
        <v>14.73</v>
      </c>
      <c r="AY7" s="24">
        <v>15.59</v>
      </c>
      <c r="AZ7" s="24" t="s">
        <v>102</v>
      </c>
      <c r="BA7" s="24" t="s">
        <v>102</v>
      </c>
      <c r="BB7" s="24">
        <v>38.76</v>
      </c>
      <c r="BC7" s="24">
        <v>49.21</v>
      </c>
      <c r="BD7" s="24">
        <v>50.59</v>
      </c>
      <c r="BE7" s="24">
        <v>73.44</v>
      </c>
      <c r="BF7" s="24" t="s">
        <v>102</v>
      </c>
      <c r="BG7" s="24" t="s">
        <v>102</v>
      </c>
      <c r="BH7" s="24">
        <v>638.29999999999995</v>
      </c>
      <c r="BI7" s="24">
        <v>802.77</v>
      </c>
      <c r="BJ7" s="24">
        <v>740.18</v>
      </c>
      <c r="BK7" s="24" t="s">
        <v>102</v>
      </c>
      <c r="BL7" s="24" t="s">
        <v>102</v>
      </c>
      <c r="BM7" s="24">
        <v>1303.55</v>
      </c>
      <c r="BN7" s="24">
        <v>1172.21</v>
      </c>
      <c r="BO7" s="24">
        <v>987.36</v>
      </c>
      <c r="BP7" s="24">
        <v>652.82000000000005</v>
      </c>
      <c r="BQ7" s="24" t="s">
        <v>102</v>
      </c>
      <c r="BR7" s="24" t="s">
        <v>102</v>
      </c>
      <c r="BS7" s="24">
        <v>84.68</v>
      </c>
      <c r="BT7" s="24">
        <v>86.27</v>
      </c>
      <c r="BU7" s="24">
        <v>89.96</v>
      </c>
      <c r="BV7" s="24" t="s">
        <v>102</v>
      </c>
      <c r="BW7" s="24" t="s">
        <v>102</v>
      </c>
      <c r="BX7" s="24">
        <v>78.510000000000005</v>
      </c>
      <c r="BY7" s="24">
        <v>79.55</v>
      </c>
      <c r="BZ7" s="24">
        <v>83.55</v>
      </c>
      <c r="CA7" s="24">
        <v>97.61</v>
      </c>
      <c r="CB7" s="24" t="s">
        <v>102</v>
      </c>
      <c r="CC7" s="24" t="s">
        <v>102</v>
      </c>
      <c r="CD7" s="24">
        <v>154.19999999999999</v>
      </c>
      <c r="CE7" s="24">
        <v>151.02000000000001</v>
      </c>
      <c r="CF7" s="24">
        <v>143.34</v>
      </c>
      <c r="CG7" s="24" t="s">
        <v>102</v>
      </c>
      <c r="CH7" s="24" t="s">
        <v>102</v>
      </c>
      <c r="CI7" s="24">
        <v>160.44999999999999</v>
      </c>
      <c r="CJ7" s="24">
        <v>161.13</v>
      </c>
      <c r="CK7" s="24">
        <v>185.98</v>
      </c>
      <c r="CL7" s="24">
        <v>138.29</v>
      </c>
      <c r="CM7" s="24" t="s">
        <v>102</v>
      </c>
      <c r="CN7" s="24" t="s">
        <v>102</v>
      </c>
      <c r="CO7" s="24" t="s">
        <v>102</v>
      </c>
      <c r="CP7" s="24" t="s">
        <v>102</v>
      </c>
      <c r="CQ7" s="24" t="s">
        <v>102</v>
      </c>
      <c r="CR7" s="24" t="s">
        <v>102</v>
      </c>
      <c r="CS7" s="24" t="s">
        <v>102</v>
      </c>
      <c r="CT7" s="24">
        <v>46.3</v>
      </c>
      <c r="CU7" s="24">
        <v>47.23</v>
      </c>
      <c r="CV7" s="24">
        <v>48.95</v>
      </c>
      <c r="CW7" s="24">
        <v>59.1</v>
      </c>
      <c r="CX7" s="24" t="s">
        <v>102</v>
      </c>
      <c r="CY7" s="24" t="s">
        <v>102</v>
      </c>
      <c r="CZ7" s="24">
        <v>89.82</v>
      </c>
      <c r="DA7" s="24">
        <v>90.87</v>
      </c>
      <c r="DB7" s="24">
        <v>91.02</v>
      </c>
      <c r="DC7" s="24" t="s">
        <v>102</v>
      </c>
      <c r="DD7" s="24" t="s">
        <v>102</v>
      </c>
      <c r="DE7" s="24">
        <v>85.01</v>
      </c>
      <c r="DF7" s="24">
        <v>85.55</v>
      </c>
      <c r="DG7" s="24">
        <v>81.14</v>
      </c>
      <c r="DH7" s="24">
        <v>95.82</v>
      </c>
      <c r="DI7" s="24" t="s">
        <v>102</v>
      </c>
      <c r="DJ7" s="24" t="s">
        <v>102</v>
      </c>
      <c r="DK7" s="24">
        <v>3.66</v>
      </c>
      <c r="DL7" s="24">
        <v>7.25</v>
      </c>
      <c r="DM7" s="24">
        <v>10.72</v>
      </c>
      <c r="DN7" s="24" t="s">
        <v>102</v>
      </c>
      <c r="DO7" s="24" t="s">
        <v>102</v>
      </c>
      <c r="DP7" s="24">
        <v>9.0399999999999991</v>
      </c>
      <c r="DQ7" s="24">
        <v>9.35</v>
      </c>
      <c r="DR7" s="24">
        <v>16.11</v>
      </c>
      <c r="DS7" s="24">
        <v>39.74</v>
      </c>
      <c r="DT7" s="24" t="s">
        <v>102</v>
      </c>
      <c r="DU7" s="24" t="s">
        <v>102</v>
      </c>
      <c r="DV7" s="24">
        <v>0</v>
      </c>
      <c r="DW7" s="24">
        <v>0</v>
      </c>
      <c r="DX7" s="24">
        <v>0</v>
      </c>
      <c r="DY7" s="24" t="s">
        <v>102</v>
      </c>
      <c r="DZ7" s="24" t="s">
        <v>102</v>
      </c>
      <c r="EA7" s="24">
        <v>0</v>
      </c>
      <c r="EB7" s="24">
        <v>0.12</v>
      </c>
      <c r="EC7" s="24">
        <v>0.17</v>
      </c>
      <c r="ED7" s="24">
        <v>7.62</v>
      </c>
      <c r="EE7" s="24" t="s">
        <v>102</v>
      </c>
      <c r="EF7" s="24" t="s">
        <v>102</v>
      </c>
      <c r="EG7" s="24">
        <v>0</v>
      </c>
      <c r="EH7" s="24">
        <v>0</v>
      </c>
      <c r="EI7" s="24">
        <v>0.16</v>
      </c>
      <c r="EJ7" s="24" t="s">
        <v>102</v>
      </c>
      <c r="EK7" s="24" t="s">
        <v>102</v>
      </c>
      <c r="EL7" s="24">
        <v>0.04</v>
      </c>
      <c r="EM7" s="24">
        <v>0.06</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2024-02-16T07:20:34Z</cp:lastPrinted>
  <dcterms:created xsi:type="dcterms:W3CDTF">2023-12-12T00:49:08Z</dcterms:created>
  <dcterms:modified xsi:type="dcterms:W3CDTF">2024-02-16T07:20:35Z</dcterms:modified>
  <cp:category/>
</cp:coreProperties>
</file>