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B1B32874-7647-4807-9BB9-3FA3EEF193E7}" xr6:coauthVersionLast="47" xr6:coauthVersionMax="47" xr10:uidLastSave="{00000000-0000-0000-0000-000000000000}"/>
  <workbookProtection workbookAlgorithmName="SHA-512" workbookHashValue="UQFAgOT1rPUP3ktzuRr74hx9kqbdYHwyi0QZ/2qmI9/l2Na2lXQsjPNKnlQ4LhiWTK7BifUffxd7EKw5tj0yfA==" workbookSaltValue="3oFUJTJP1Nbehcq7HF+0Gw=="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AD10" i="4" s="1"/>
  <c r="Q6" i="5"/>
  <c r="P6" i="5"/>
  <c r="O6" i="5"/>
  <c r="N6" i="5"/>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L10" i="4"/>
  <c r="W10" i="4"/>
  <c r="P10" i="4"/>
  <c r="I10" i="4"/>
  <c r="B10" i="4"/>
  <c r="BB8" i="4"/>
  <c r="AL8" i="4"/>
  <c r="P8" i="4"/>
  <c r="B8" i="4"/>
  <c r="B6" i="4"/>
</calcChain>
</file>

<file path=xl/sharedStrings.xml><?xml version="1.0" encoding="utf-8"?>
<sst xmlns="http://schemas.openxmlformats.org/spreadsheetml/2006/main" count="236" uniqueCount="116">
  <si>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</si>
  <si>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</si>
  <si>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</si>
  <si>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</si>
  <si>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</si>
  <si>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</si>
  <si>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</si>
  <si>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</si>
  <si>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</si>
  <si>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</si>
  <si>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</si>
  <si>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</si>
  <si>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</si>
  <si>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</si>
  <si>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</si>
  <si>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</si>
  <si>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</si>
  <si>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大阪府　岬町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</si>
  <si>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</si>
  <si>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</si>
  <si>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</si>
  <si>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</si>
  <si>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</si>
  <si>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</si>
  <si>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</si>
  <si>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</si>
  <si>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</si>
  <si>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H3</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</si>
  <si>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</si>
  <si>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</si>
  <si>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</si>
  <si>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</si>
  <si>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</si>
  <si>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</si>
  <si>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</si>
  <si>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</si>
  <si>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</si>
  <si>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</si>
  <si>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</si>
  <si>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</si>
  <si>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</si>
  <si>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</si>
  <si>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</si>
  <si>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</si>
  <si>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</si>
  <si>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</si>
  <si>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</si>
  <si>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</si>
  <si>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</si>
  <si>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</si>
  <si>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</si>
  <si>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</si>
  <si>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</si>
  <si>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</si>
  <si>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</si>
  <si>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</si>
  <si>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</si>
  <si>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</si>
  <si>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</si>
  <si>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</si>
  <si>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</si>
  <si>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</si>
  <si>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</si>
  <si>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</si>
  <si>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</si>
  <si>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</si>
  <si>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</si>
  <si>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</si>
  <si>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</si>
  <si>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</si>
  <si>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</si>
  <si>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</si>
  <si>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</si>
  <si>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</si>
  <si>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</si>
  <si>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</si>
  <si>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</si>
  <si>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</si>
  <si>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</si>
  <si>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</si>
  <si>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</si>
  <si>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</si>
  <si>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</si>
  <si>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</si>
  <si>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</si>
  <si>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</si>
  <si>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</si>
  <si>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</si>
  <si>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</si>
  <si>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</si>
  <si>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</si>
  <si>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</si>
  <si>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</si>
  <si>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</si>
  <si>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</si>
  <si>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</si>
  <si>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</si>
  <si>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</si>
  <si>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</si>
  <si>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</si>
  <si>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漁業集落排水</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</si>
  <si>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</si>
  <si>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</si>
  <si>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</si>
  <si>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</si>
  <si>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</si>
  <si>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</si>
  <si>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</si>
  <si>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</si>
  <si>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</si>
  <si>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</si>
  <si>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</si>
  <si>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</si>
  <si>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平成20年度に建設した施設のため、特に老朽化している箇所は見られない。</t>
    <phoneticPr fontId="1"/>
  </si>
  <si>
    <t>　平成20年度に建設した小島地区の排水処理施設に係る起債額が大きいことから、企業債残高対事業規模比率が高く、そのため財政状況を圧迫している。
　また、企業債の償還金が多額であるため、収益的収支比率は低く、汚水処理原価は類似団体平均値を大きく上回っている。
　経費回収率については、普及率が低いことなどから、汚水処理費に見合う使用料収入を確保できておらず、類似団体平均値を大きく下回っている。</t>
    <phoneticPr fontId="1"/>
  </si>
  <si>
    <t>　処理施設建設事業は平成20年度に完了しており、現在は地方債元金及び地方債利子を償還している状況にある。
　今後は、漁業集落排水事業運営及び排水処理施設を適正に機能させて、維持管理を低コストで実施できるように努めていく。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</si>
</sst>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37-4421-8C13-33AC50E943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F37-4421-8C13-33AC50E943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42.11</c:v>
                </c:pt>
                <c:pt idx="1">
                  <c:v>35.090000000000003</c:v>
                </c:pt>
                <c:pt idx="2">
                  <c:v>35.090000000000003</c:v>
                </c:pt>
                <c:pt idx="3">
                  <c:v>35.090000000000003</c:v>
                </c:pt>
                <c:pt idx="4">
                  <c:v>32.46</c:v>
                </c:pt>
              </c:numCache>
            </c:numRef>
          </c:val>
          <c:extLst>
            <c:ext xmlns:c16="http://schemas.microsoft.com/office/drawing/2014/chart" uri="{C3380CC4-5D6E-409C-BE32-E72D297353CC}">
              <c16:uniqueId val="{00000000-4DB5-4413-83E7-1DC315FA71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29.43</c:v>
                </c:pt>
                <c:pt idx="1">
                  <c:v>26.7</c:v>
                </c:pt>
                <c:pt idx="2">
                  <c:v>29.12</c:v>
                </c:pt>
                <c:pt idx="3">
                  <c:v>29.1</c:v>
                </c:pt>
                <c:pt idx="4">
                  <c:v>32.119999999999997</c:v>
                </c:pt>
              </c:numCache>
            </c:numRef>
          </c:val>
          <c:smooth val="0"/>
          <c:extLst>
            <c:ext xmlns:c16="http://schemas.microsoft.com/office/drawing/2014/chart" uri="{C3380CC4-5D6E-409C-BE32-E72D297353CC}">
              <c16:uniqueId val="{00000001-4DB5-4413-83E7-1DC315FA71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87.08</c:v>
                </c:pt>
                <c:pt idx="1">
                  <c:v>98.8</c:v>
                </c:pt>
                <c:pt idx="2">
                  <c:v>86.96</c:v>
                </c:pt>
                <c:pt idx="3">
                  <c:v>50.65</c:v>
                </c:pt>
                <c:pt idx="4">
                  <c:v>77.27</c:v>
                </c:pt>
              </c:numCache>
            </c:numRef>
          </c:val>
          <c:extLst>
            <c:ext xmlns:c16="http://schemas.microsoft.com/office/drawing/2014/chart" uri="{C3380CC4-5D6E-409C-BE32-E72D297353CC}">
              <c16:uniqueId val="{00000000-D6F4-42F8-9817-335A1DD6CC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66.459999999999994</c:v>
                </c:pt>
                <c:pt idx="2">
                  <c:v>64.42</c:v>
                </c:pt>
                <c:pt idx="3">
                  <c:v>63.84</c:v>
                </c:pt>
                <c:pt idx="4">
                  <c:v>61.64</c:v>
                </c:pt>
              </c:numCache>
            </c:numRef>
          </c:val>
          <c:smooth val="0"/>
          <c:extLst>
            <c:ext xmlns:c16="http://schemas.microsoft.com/office/drawing/2014/chart" uri="{C3380CC4-5D6E-409C-BE32-E72D297353CC}">
              <c16:uniqueId val="{00000001-D6F4-42F8-9817-335A1DD6CC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60.86</c:v>
                </c:pt>
                <c:pt idx="1">
                  <c:v>49.25</c:v>
                </c:pt>
                <c:pt idx="2">
                  <c:v>49.8</c:v>
                </c:pt>
                <c:pt idx="3">
                  <c:v>48.71</c:v>
                </c:pt>
                <c:pt idx="4">
                  <c:v>45.93</c:v>
                </c:pt>
              </c:numCache>
            </c:numRef>
          </c:val>
          <c:extLst>
            <c:ext xmlns:c16="http://schemas.microsoft.com/office/drawing/2014/chart" uri="{C3380CC4-5D6E-409C-BE32-E72D297353CC}">
              <c16:uniqueId val="{00000000-6B12-4290-B51E-D7BF009806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12-4290-B51E-D7BF009806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DC-4B2C-8385-D6838A739F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DC-4B2C-8385-D6838A739F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61-44EF-80EB-9CF0FE81BE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1-44EF-80EB-9CF0FE81BE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F-432F-AACF-8EAC845352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F-432F-AACF-8EAC845352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9D-4240-B8DE-16B8DF60F4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9D-4240-B8DE-16B8DF60F4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11065.72</c:v>
                </c:pt>
                <c:pt idx="1">
                  <c:v>11235.83</c:v>
                </c:pt>
                <c:pt idx="2">
                  <c:v>9230.59</c:v>
                </c:pt>
                <c:pt idx="3">
                  <c:v>8700.98</c:v>
                </c:pt>
                <c:pt idx="4">
                  <c:v>8555.2199999999993</c:v>
                </c:pt>
              </c:numCache>
            </c:numRef>
          </c:val>
          <c:extLst>
            <c:ext xmlns:c16="http://schemas.microsoft.com/office/drawing/2014/chart" uri="{C3380CC4-5D6E-409C-BE32-E72D297353CC}">
              <c16:uniqueId val="{00000000-2861-416C-AF9B-FE8426CEE5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1756.26</c:v>
                </c:pt>
                <c:pt idx="1">
                  <c:v>1864.29</c:v>
                </c:pt>
                <c:pt idx="2">
                  <c:v>1867.86</c:v>
                </c:pt>
                <c:pt idx="3">
                  <c:v>1786.64</c:v>
                </c:pt>
                <c:pt idx="4">
                  <c:v>2780.59</c:v>
                </c:pt>
              </c:numCache>
            </c:numRef>
          </c:val>
          <c:smooth val="0"/>
          <c:extLst>
            <c:ext xmlns:c16="http://schemas.microsoft.com/office/drawing/2014/chart" uri="{C3380CC4-5D6E-409C-BE32-E72D297353CC}">
              <c16:uniqueId val="{00000001-2861-416C-AF9B-FE8426CEE5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8.24</c:v>
                </c:pt>
                <c:pt idx="1">
                  <c:v>9.98</c:v>
                </c:pt>
                <c:pt idx="2">
                  <c:v>11.12</c:v>
                </c:pt>
                <c:pt idx="3">
                  <c:v>11.17</c:v>
                </c:pt>
                <c:pt idx="4">
                  <c:v>11.12</c:v>
                </c:pt>
              </c:numCache>
            </c:numRef>
          </c:val>
          <c:extLst>
            <c:ext xmlns:c16="http://schemas.microsoft.com/office/drawing/2014/chart" uri="{C3380CC4-5D6E-409C-BE32-E72D297353CC}">
              <c16:uniqueId val="{00000000-79D7-4479-A1CB-90CA4FAEC0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45.78</c:v>
                </c:pt>
                <c:pt idx="1">
                  <c:v>51.32</c:v>
                </c:pt>
                <c:pt idx="2">
                  <c:v>46.93</c:v>
                </c:pt>
                <c:pt idx="3">
                  <c:v>46.93</c:v>
                </c:pt>
                <c:pt idx="4">
                  <c:v>42.27</c:v>
                </c:pt>
              </c:numCache>
            </c:numRef>
          </c:val>
          <c:smooth val="0"/>
          <c:extLst>
            <c:ext xmlns:c16="http://schemas.microsoft.com/office/drawing/2014/chart" uri="{C3380CC4-5D6E-409C-BE32-E72D297353CC}">
              <c16:uniqueId val="{00000001-79D7-4479-A1CB-90CA4FAEC0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1293.43</c:v>
                </c:pt>
                <c:pt idx="1">
                  <c:v>1048.99</c:v>
                </c:pt>
                <c:pt idx="2">
                  <c:v>962.56</c:v>
                </c:pt>
                <c:pt idx="3">
                  <c:v>976.09</c:v>
                </c:pt>
                <c:pt idx="4">
                  <c:v>982.81</c:v>
                </c:pt>
              </c:numCache>
            </c:numRef>
          </c:val>
          <c:extLst>
            <c:ext xmlns:c16="http://schemas.microsoft.com/office/drawing/2014/chart" uri="{C3380CC4-5D6E-409C-BE32-E72D297353CC}">
              <c16:uniqueId val="{00000000-257F-49E3-8818-043BA3AA89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367.7</c:v>
                </c:pt>
                <c:pt idx="1">
                  <c:v>329.91</c:v>
                </c:pt>
                <c:pt idx="2">
                  <c:v>346.96</c:v>
                </c:pt>
                <c:pt idx="3">
                  <c:v>345.6</c:v>
                </c:pt>
                <c:pt idx="4">
                  <c:v>332.54</c:v>
                </c:pt>
              </c:numCache>
            </c:numRef>
          </c:val>
          <c:smooth val="0"/>
          <c:extLst>
            <c:ext xmlns:c16="http://schemas.microsoft.com/office/drawing/2014/chart" uri="{C3380CC4-5D6E-409C-BE32-E72D297353CC}">
              <c16:uniqueId val="{00000001-257F-49E3-8818-043BA3AA89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【1,078.44】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【80.39】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【29.92】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【420.17】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【41.91】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52" workbookViewId="0">
      <selection activeCell="BL83" sqref="BL83"/>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大阪府　岬町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6</v>
      </c>
      <c r="C7" s="57"/>
      <c r="D7" s="57"/>
      <c r="E7" s="57"/>
      <c r="F7" s="57"/>
      <c r="G7" s="57"/>
      <c r="H7" s="57"/>
      <c r="I7" s="57" t="s">
        <v>12</v>
      </c>
      <c r="J7" s="57"/>
      <c r="K7" s="57"/>
      <c r="L7" s="57"/>
      <c r="M7" s="57"/>
      <c r="N7" s="57"/>
      <c r="O7" s="57"/>
      <c r="P7" s="57" t="s">
        <v>5</v>
      </c>
      <c r="Q7" s="57"/>
      <c r="R7" s="57"/>
      <c r="S7" s="57"/>
      <c r="T7" s="57"/>
      <c r="U7" s="57"/>
      <c r="V7" s="57"/>
      <c r="W7" s="57" t="s">
        <v>14</v>
      </c>
      <c r="X7" s="57"/>
      <c r="Y7" s="57"/>
      <c r="Z7" s="57"/>
      <c r="AA7" s="57"/>
      <c r="AB7" s="57"/>
      <c r="AC7" s="57"/>
      <c r="AD7" s="57" t="s">
        <v>4</v>
      </c>
      <c r="AE7" s="57"/>
      <c r="AF7" s="57"/>
      <c r="AG7" s="57"/>
      <c r="AH7" s="57"/>
      <c r="AI7" s="57"/>
      <c r="AJ7" s="57"/>
      <c r="AK7" s="3"/>
      <c r="AL7" s="57" t="s">
        <v>0</v>
      </c>
      <c r="AM7" s="57"/>
      <c r="AN7" s="57"/>
      <c r="AO7" s="57"/>
      <c r="AP7" s="57"/>
      <c r="AQ7" s="57"/>
      <c r="AR7" s="57"/>
      <c r="AS7" s="57"/>
      <c r="AT7" s="57" t="s">
        <v>10</v>
      </c>
      <c r="AU7" s="57"/>
      <c r="AV7" s="57"/>
      <c r="AW7" s="57"/>
      <c r="AX7" s="57"/>
      <c r="AY7" s="57"/>
      <c r="AZ7" s="57"/>
      <c r="BA7" s="57"/>
      <c r="BB7" s="57" t="s">
        <v>16</v>
      </c>
      <c r="BC7" s="57"/>
      <c r="BD7" s="57"/>
      <c r="BE7" s="57"/>
      <c r="BF7" s="57"/>
      <c r="BG7" s="57"/>
      <c r="BH7" s="57"/>
      <c r="BI7" s="57"/>
      <c r="BJ7" s="3"/>
      <c r="BK7" s="3"/>
      <c r="BL7" s="68" t="s">
        <v>18</v>
      </c>
      <c r="BM7" s="69"/>
      <c r="BN7" s="69"/>
      <c r="BO7" s="69"/>
      <c r="BP7" s="69"/>
      <c r="BQ7" s="69"/>
      <c r="BR7" s="69"/>
      <c r="BS7" s="69"/>
      <c r="BT7" s="69"/>
      <c r="BU7" s="69"/>
      <c r="BV7" s="69"/>
      <c r="BW7" s="69"/>
      <c r="BX7" s="69"/>
      <c r="BY7" s="70"/>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H3</v>
      </c>
      <c r="X8" s="66"/>
      <c r="Y8" s="66"/>
      <c r="Z8" s="66"/>
      <c r="AA8" s="66"/>
      <c r="AB8" s="66"/>
      <c r="AC8" s="66"/>
      <c r="AD8" s="67" t="str">
        <f>データ!$M$6</f>
        <v>非設置</v>
      </c>
      <c r="AE8" s="67"/>
      <c r="AF8" s="67"/>
      <c r="AG8" s="67"/>
      <c r="AH8" s="67"/>
      <c r="AI8" s="67"/>
      <c r="AJ8" s="67"/>
      <c r="AK8" s="3"/>
      <c r="AL8" s="51">
        <f>データ!S6</f>
        <v>14793</v>
      </c>
      <c r="AM8" s="51"/>
      <c r="AN8" s="51"/>
      <c r="AO8" s="51"/>
      <c r="AP8" s="51"/>
      <c r="AQ8" s="51"/>
      <c r="AR8" s="51"/>
      <c r="AS8" s="51"/>
      <c r="AT8" s="52">
        <f>データ!T6</f>
        <v>49.18</v>
      </c>
      <c r="AU8" s="52"/>
      <c r="AV8" s="52"/>
      <c r="AW8" s="52"/>
      <c r="AX8" s="52"/>
      <c r="AY8" s="52"/>
      <c r="AZ8" s="52"/>
      <c r="BA8" s="52"/>
      <c r="BB8" s="52">
        <f>データ!U6</f>
        <v>300.79000000000002</v>
      </c>
      <c r="BC8" s="52"/>
      <c r="BD8" s="52"/>
      <c r="BE8" s="52"/>
      <c r="BF8" s="52"/>
      <c r="BG8" s="52"/>
      <c r="BH8" s="52"/>
      <c r="BI8" s="52"/>
      <c r="BJ8" s="3"/>
      <c r="BK8" s="3"/>
      <c r="BL8" s="62" t="s">
        <v>11</v>
      </c>
      <c r="BM8" s="63"/>
      <c r="BN8" s="64" t="s">
        <v>20</v>
      </c>
      <c r="BO8" s="64"/>
      <c r="BP8" s="64"/>
      <c r="BQ8" s="64"/>
      <c r="BR8" s="64"/>
      <c r="BS8" s="64"/>
      <c r="BT8" s="64"/>
      <c r="BU8" s="64"/>
      <c r="BV8" s="64"/>
      <c r="BW8" s="64"/>
      <c r="BX8" s="64"/>
      <c r="BY8" s="65"/>
    </row>
    <row r="9" spans="1:78" ht="18.75" customHeight="1" x14ac:dyDescent="0.2">
      <c r="A9" s="2"/>
      <c r="B9" s="57" t="s">
        <v>22</v>
      </c>
      <c r="C9" s="57"/>
      <c r="D9" s="57"/>
      <c r="E9" s="57"/>
      <c r="F9" s="57"/>
      <c r="G9" s="57"/>
      <c r="H9" s="57"/>
      <c r="I9" s="57" t="s">
        <v>23</v>
      </c>
      <c r="J9" s="57"/>
      <c r="K9" s="57"/>
      <c r="L9" s="57"/>
      <c r="M9" s="57"/>
      <c r="N9" s="57"/>
      <c r="O9" s="57"/>
      <c r="P9" s="57" t="s">
        <v>24</v>
      </c>
      <c r="Q9" s="57"/>
      <c r="R9" s="57"/>
      <c r="S9" s="57"/>
      <c r="T9" s="57"/>
      <c r="U9" s="57"/>
      <c r="V9" s="57"/>
      <c r="W9" s="57" t="s">
        <v>28</v>
      </c>
      <c r="X9" s="57"/>
      <c r="Y9" s="57"/>
      <c r="Z9" s="57"/>
      <c r="AA9" s="57"/>
      <c r="AB9" s="57"/>
      <c r="AC9" s="57"/>
      <c r="AD9" s="57" t="s">
        <v>21</v>
      </c>
      <c r="AE9" s="57"/>
      <c r="AF9" s="57"/>
      <c r="AG9" s="57"/>
      <c r="AH9" s="57"/>
      <c r="AI9" s="57"/>
      <c r="AJ9" s="57"/>
      <c r="AK9" s="3"/>
      <c r="AL9" s="57" t="s">
        <v>31</v>
      </c>
      <c r="AM9" s="57"/>
      <c r="AN9" s="57"/>
      <c r="AO9" s="57"/>
      <c r="AP9" s="57"/>
      <c r="AQ9" s="57"/>
      <c r="AR9" s="57"/>
      <c r="AS9" s="57"/>
      <c r="AT9" s="57" t="s">
        <v>32</v>
      </c>
      <c r="AU9" s="57"/>
      <c r="AV9" s="57"/>
      <c r="AW9" s="57"/>
      <c r="AX9" s="57"/>
      <c r="AY9" s="57"/>
      <c r="AZ9" s="57"/>
      <c r="BA9" s="57"/>
      <c r="BB9" s="57" t="s">
        <v>35</v>
      </c>
      <c r="BC9" s="57"/>
      <c r="BD9" s="57"/>
      <c r="BE9" s="57"/>
      <c r="BF9" s="57"/>
      <c r="BG9" s="57"/>
      <c r="BH9" s="57"/>
      <c r="BI9" s="57"/>
      <c r="BJ9" s="3"/>
      <c r="BK9" s="3"/>
      <c r="BL9" s="58" t="s">
        <v>36</v>
      </c>
      <c r="BM9" s="59"/>
      <c r="BN9" s="60" t="s">
        <v>38</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t="str">
        <f>データ!O6</f>
        <v>該当数値なし</v>
      </c>
      <c r="J10" s="52"/>
      <c r="K10" s="52"/>
      <c r="L10" s="52"/>
      <c r="M10" s="52"/>
      <c r="N10" s="52"/>
      <c r="O10" s="52"/>
      <c r="P10" s="52">
        <f>データ!P6</f>
        <v>1.05</v>
      </c>
      <c r="Q10" s="52"/>
      <c r="R10" s="52"/>
      <c r="S10" s="52"/>
      <c r="T10" s="52"/>
      <c r="U10" s="52"/>
      <c r="V10" s="52"/>
      <c r="W10" s="52">
        <f>データ!Q6</f>
        <v>99.32</v>
      </c>
      <c r="X10" s="52"/>
      <c r="Y10" s="52"/>
      <c r="Z10" s="52"/>
      <c r="AA10" s="52"/>
      <c r="AB10" s="52"/>
      <c r="AC10" s="52"/>
      <c r="AD10" s="51">
        <f>データ!R6</f>
        <v>1990</v>
      </c>
      <c r="AE10" s="51"/>
      <c r="AF10" s="51"/>
      <c r="AG10" s="51"/>
      <c r="AH10" s="51"/>
      <c r="AI10" s="51"/>
      <c r="AJ10" s="51"/>
      <c r="AK10" s="2"/>
      <c r="AL10" s="51">
        <f>データ!V6</f>
        <v>154</v>
      </c>
      <c r="AM10" s="51"/>
      <c r="AN10" s="51"/>
      <c r="AO10" s="51"/>
      <c r="AP10" s="51"/>
      <c r="AQ10" s="51"/>
      <c r="AR10" s="51"/>
      <c r="AS10" s="51"/>
      <c r="AT10" s="52">
        <f>データ!W6</f>
        <v>0.06</v>
      </c>
      <c r="AU10" s="52"/>
      <c r="AV10" s="52"/>
      <c r="AW10" s="52"/>
      <c r="AX10" s="52"/>
      <c r="AY10" s="52"/>
      <c r="AZ10" s="52"/>
      <c r="BA10" s="52"/>
      <c r="BB10" s="52">
        <f>データ!X6</f>
        <v>2566.67</v>
      </c>
      <c r="BC10" s="52"/>
      <c r="BD10" s="52"/>
      <c r="BE10" s="52"/>
      <c r="BF10" s="52"/>
      <c r="BG10" s="52"/>
      <c r="BH10" s="52"/>
      <c r="BI10" s="52"/>
      <c r="BJ10" s="2"/>
      <c r="BK10" s="2"/>
      <c r="BL10" s="53" t="s">
        <v>39</v>
      </c>
      <c r="BM10" s="54"/>
      <c r="BN10" s="55" t="s">
        <v>15</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2">
      <c r="A14" s="2"/>
      <c r="B14" s="33" t="s">
        <v>30</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42</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44</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5" t="s">
        <v>113</v>
      </c>
      <c r="BM47" s="46"/>
      <c r="BN47" s="46"/>
      <c r="BO47" s="46"/>
      <c r="BP47" s="46"/>
      <c r="BQ47" s="46"/>
      <c r="BR47" s="46"/>
      <c r="BS47" s="46"/>
      <c r="BT47" s="46"/>
      <c r="BU47" s="46"/>
      <c r="BV47" s="46"/>
      <c r="BW47" s="46"/>
      <c r="BX47" s="46"/>
      <c r="BY47" s="46"/>
      <c r="BZ47" s="4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5"/>
      <c r="BM48" s="46"/>
      <c r="BN48" s="46"/>
      <c r="BO48" s="46"/>
      <c r="BP48" s="46"/>
      <c r="BQ48" s="46"/>
      <c r="BR48" s="46"/>
      <c r="BS48" s="46"/>
      <c r="BT48" s="46"/>
      <c r="BU48" s="46"/>
      <c r="BV48" s="46"/>
      <c r="BW48" s="46"/>
      <c r="BX48" s="46"/>
      <c r="BY48" s="46"/>
      <c r="BZ48" s="4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5"/>
      <c r="BM49" s="46"/>
      <c r="BN49" s="46"/>
      <c r="BO49" s="46"/>
      <c r="BP49" s="46"/>
      <c r="BQ49" s="46"/>
      <c r="BR49" s="46"/>
      <c r="BS49" s="46"/>
      <c r="BT49" s="46"/>
      <c r="BU49" s="46"/>
      <c r="BV49" s="46"/>
      <c r="BW49" s="46"/>
      <c r="BX49" s="46"/>
      <c r="BY49" s="46"/>
      <c r="BZ49" s="4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5"/>
      <c r="BM50" s="46"/>
      <c r="BN50" s="46"/>
      <c r="BO50" s="46"/>
      <c r="BP50" s="46"/>
      <c r="BQ50" s="46"/>
      <c r="BR50" s="46"/>
      <c r="BS50" s="46"/>
      <c r="BT50" s="46"/>
      <c r="BU50" s="46"/>
      <c r="BV50" s="46"/>
      <c r="BW50" s="46"/>
      <c r="BX50" s="46"/>
      <c r="BY50" s="46"/>
      <c r="BZ50" s="4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5"/>
      <c r="BM51" s="46"/>
      <c r="BN51" s="46"/>
      <c r="BO51" s="46"/>
      <c r="BP51" s="46"/>
      <c r="BQ51" s="46"/>
      <c r="BR51" s="46"/>
      <c r="BS51" s="46"/>
      <c r="BT51" s="46"/>
      <c r="BU51" s="46"/>
      <c r="BV51" s="46"/>
      <c r="BW51" s="46"/>
      <c r="BX51" s="46"/>
      <c r="BY51" s="46"/>
      <c r="BZ51" s="4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5"/>
      <c r="BM52" s="46"/>
      <c r="BN52" s="46"/>
      <c r="BO52" s="46"/>
      <c r="BP52" s="46"/>
      <c r="BQ52" s="46"/>
      <c r="BR52" s="46"/>
      <c r="BS52" s="46"/>
      <c r="BT52" s="46"/>
      <c r="BU52" s="46"/>
      <c r="BV52" s="46"/>
      <c r="BW52" s="46"/>
      <c r="BX52" s="46"/>
      <c r="BY52" s="46"/>
      <c r="BZ52" s="4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5"/>
      <c r="BM53" s="46"/>
      <c r="BN53" s="46"/>
      <c r="BO53" s="46"/>
      <c r="BP53" s="46"/>
      <c r="BQ53" s="46"/>
      <c r="BR53" s="46"/>
      <c r="BS53" s="46"/>
      <c r="BT53" s="46"/>
      <c r="BU53" s="46"/>
      <c r="BV53" s="46"/>
      <c r="BW53" s="46"/>
      <c r="BX53" s="46"/>
      <c r="BY53" s="46"/>
      <c r="BZ53" s="4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5"/>
      <c r="BM54" s="46"/>
      <c r="BN54" s="46"/>
      <c r="BO54" s="46"/>
      <c r="BP54" s="46"/>
      <c r="BQ54" s="46"/>
      <c r="BR54" s="46"/>
      <c r="BS54" s="46"/>
      <c r="BT54" s="46"/>
      <c r="BU54" s="46"/>
      <c r="BV54" s="46"/>
      <c r="BW54" s="46"/>
      <c r="BX54" s="46"/>
      <c r="BY54" s="46"/>
      <c r="BZ54" s="4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5"/>
      <c r="BM55" s="46"/>
      <c r="BN55" s="46"/>
      <c r="BO55" s="46"/>
      <c r="BP55" s="46"/>
      <c r="BQ55" s="46"/>
      <c r="BR55" s="46"/>
      <c r="BS55" s="46"/>
      <c r="BT55" s="46"/>
      <c r="BU55" s="46"/>
      <c r="BV55" s="46"/>
      <c r="BW55" s="46"/>
      <c r="BX55" s="46"/>
      <c r="BY55" s="46"/>
      <c r="BZ55" s="4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5"/>
      <c r="BM56" s="46"/>
      <c r="BN56" s="46"/>
      <c r="BO56" s="46"/>
      <c r="BP56" s="46"/>
      <c r="BQ56" s="46"/>
      <c r="BR56" s="46"/>
      <c r="BS56" s="46"/>
      <c r="BT56" s="46"/>
      <c r="BU56" s="46"/>
      <c r="BV56" s="46"/>
      <c r="BW56" s="46"/>
      <c r="BX56" s="46"/>
      <c r="BY56" s="46"/>
      <c r="BZ56" s="4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5"/>
      <c r="BM57" s="46"/>
      <c r="BN57" s="46"/>
      <c r="BO57" s="46"/>
      <c r="BP57" s="46"/>
      <c r="BQ57" s="46"/>
      <c r="BR57" s="46"/>
      <c r="BS57" s="46"/>
      <c r="BT57" s="46"/>
      <c r="BU57" s="46"/>
      <c r="BV57" s="46"/>
      <c r="BW57" s="46"/>
      <c r="BX57" s="46"/>
      <c r="BY57" s="46"/>
      <c r="BZ57" s="4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5"/>
      <c r="BM58" s="46"/>
      <c r="BN58" s="46"/>
      <c r="BO58" s="46"/>
      <c r="BP58" s="46"/>
      <c r="BQ58" s="46"/>
      <c r="BR58" s="46"/>
      <c r="BS58" s="46"/>
      <c r="BT58" s="46"/>
      <c r="BU58" s="46"/>
      <c r="BV58" s="46"/>
      <c r="BW58" s="46"/>
      <c r="BX58" s="46"/>
      <c r="BY58" s="46"/>
      <c r="BZ58" s="4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5"/>
      <c r="BM59" s="46"/>
      <c r="BN59" s="46"/>
      <c r="BO59" s="46"/>
      <c r="BP59" s="46"/>
      <c r="BQ59" s="46"/>
      <c r="BR59" s="46"/>
      <c r="BS59" s="46"/>
      <c r="BT59" s="46"/>
      <c r="BU59" s="46"/>
      <c r="BV59" s="46"/>
      <c r="BW59" s="46"/>
      <c r="BX59" s="46"/>
      <c r="BY59" s="46"/>
      <c r="BZ59" s="47"/>
    </row>
    <row r="60" spans="1:78" ht="13.5" customHeight="1" x14ac:dyDescent="0.2">
      <c r="A60" s="2"/>
      <c r="B60" s="36" t="s">
        <v>9</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45"/>
      <c r="BM60" s="46"/>
      <c r="BN60" s="46"/>
      <c r="BO60" s="46"/>
      <c r="BP60" s="46"/>
      <c r="BQ60" s="46"/>
      <c r="BR60" s="46"/>
      <c r="BS60" s="46"/>
      <c r="BT60" s="46"/>
      <c r="BU60" s="46"/>
      <c r="BV60" s="46"/>
      <c r="BW60" s="46"/>
      <c r="BX60" s="46"/>
      <c r="BY60" s="46"/>
      <c r="BZ60" s="47"/>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45"/>
      <c r="BM61" s="46"/>
      <c r="BN61" s="46"/>
      <c r="BO61" s="46"/>
      <c r="BP61" s="46"/>
      <c r="BQ61" s="46"/>
      <c r="BR61" s="46"/>
      <c r="BS61" s="46"/>
      <c r="BT61" s="46"/>
      <c r="BU61" s="46"/>
      <c r="BV61" s="46"/>
      <c r="BW61" s="46"/>
      <c r="BX61" s="46"/>
      <c r="BY61" s="46"/>
      <c r="BZ61" s="4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5"/>
      <c r="BM62" s="46"/>
      <c r="BN62" s="46"/>
      <c r="BO62" s="46"/>
      <c r="BP62" s="46"/>
      <c r="BQ62" s="46"/>
      <c r="BR62" s="46"/>
      <c r="BS62" s="46"/>
      <c r="BT62" s="46"/>
      <c r="BU62" s="46"/>
      <c r="BV62" s="46"/>
      <c r="BW62" s="46"/>
      <c r="BX62" s="46"/>
      <c r="BY62" s="46"/>
      <c r="BZ62" s="4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8</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5" t="s">
        <v>115</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5"/>
      <c r="BM80" s="46"/>
      <c r="BN80" s="46"/>
      <c r="BO80" s="46"/>
      <c r="BP80" s="46"/>
      <c r="BQ80" s="46"/>
      <c r="BR80" s="46"/>
      <c r="BS80" s="46"/>
      <c r="BT80" s="46"/>
      <c r="BU80" s="46"/>
      <c r="BV80" s="46"/>
      <c r="BW80" s="46"/>
      <c r="BX80" s="46"/>
      <c r="BY80" s="46"/>
      <c r="BZ80" s="4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5"/>
      <c r="BM81" s="46"/>
      <c r="BN81" s="46"/>
      <c r="BO81" s="46"/>
      <c r="BP81" s="46"/>
      <c r="BQ81" s="46"/>
      <c r="BR81" s="46"/>
      <c r="BS81" s="46"/>
      <c r="BT81" s="46"/>
      <c r="BU81" s="46"/>
      <c r="BV81" s="46"/>
      <c r="BW81" s="46"/>
      <c r="BX81" s="46"/>
      <c r="BY81" s="46"/>
      <c r="BZ81" s="4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2">
      <c r="C83" s="29" t="s">
        <v>45</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x14ac:dyDescent="0.2">
      <c r="C84" s="2"/>
    </row>
    <row r="85" spans="1:78" hidden="1" x14ac:dyDescent="0.2">
      <c r="B85" s="6" t="s">
        <v>46</v>
      </c>
      <c r="C85" s="6"/>
      <c r="D85" s="6"/>
      <c r="E85" s="6" t="s">
        <v>48</v>
      </c>
      <c r="F85" s="6" t="s">
        <v>49</v>
      </c>
      <c r="G85" s="6" t="s">
        <v>50</v>
      </c>
      <c r="H85" s="6" t="s">
        <v>43</v>
      </c>
      <c r="I85" s="6" t="s">
        <v>7</v>
      </c>
      <c r="J85" s="6" t="s">
        <v>51</v>
      </c>
      <c r="K85" s="6" t="s">
        <v>52</v>
      </c>
      <c r="L85" s="6" t="s">
        <v>34</v>
      </c>
      <c r="M85" s="6" t="s">
        <v>37</v>
      </c>
      <c r="N85" s="6" t="s">
        <v>53</v>
      </c>
      <c r="O85" s="6" t="s">
        <v>55</v>
      </c>
    </row>
    <row r="86" spans="1:78" hidden="1" x14ac:dyDescent="0.2">
      <c r="B86" s="6"/>
      <c r="C86" s="6"/>
      <c r="D86" s="6"/>
      <c r="E86" s="6" t="str">
        <f>データ!AI6</f>
        <v/>
      </c>
      <c r="F86" s="6" t="s">
        <v>40</v>
      </c>
      <c r="G86" s="6" t="s">
        <v>40</v>
      </c>
      <c r="H86" s="6" t="str">
        <f>データ!BP6</f>
        <v>【1,078.44】</v>
      </c>
      <c r="I86" s="6" t="str">
        <f>データ!CA6</f>
        <v>【41.91】</v>
      </c>
      <c r="J86" s="6" t="str">
        <f>データ!CL6</f>
        <v>【420.17】</v>
      </c>
      <c r="K86" s="6" t="str">
        <f>データ!CW6</f>
        <v>【29.92】</v>
      </c>
      <c r="L86" s="6" t="str">
        <f>データ!DH6</f>
        <v>【80.39】</v>
      </c>
      <c r="M86" s="6" t="s">
        <v>40</v>
      </c>
      <c r="N86" s="6" t="s">
        <v>40</v>
      </c>
      <c r="O86" s="6" t="str">
        <f>データ!EO6</f>
        <v>【0.01】</v>
      </c>
    </row>
  </sheetData>
  <sheetProtection algorithmName="SHA-512" hashValue="MhzyJCGIAJiGHFKhVFPELASOb9p8Vbf7sLG8bOrHR4N05o6sBEKqOfbnf9AAqzk1ZNr0HmlwKW/VwMrrPWH18g==" saltValue="TtzEyaa0OQUMfCFOdHF3j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19</v>
      </c>
      <c r="B3" s="16" t="s">
        <v>33</v>
      </c>
      <c r="C3" s="16" t="s">
        <v>60</v>
      </c>
      <c r="D3" s="16" t="s">
        <v>61</v>
      </c>
      <c r="E3" s="16" t="s">
        <v>3</v>
      </c>
      <c r="F3" s="16" t="s">
        <v>2</v>
      </c>
      <c r="G3" s="16" t="s">
        <v>26</v>
      </c>
      <c r="H3" s="72" t="s">
        <v>57</v>
      </c>
      <c r="I3" s="73"/>
      <c r="J3" s="73"/>
      <c r="K3" s="73"/>
      <c r="L3" s="73"/>
      <c r="M3" s="73"/>
      <c r="N3" s="73"/>
      <c r="O3" s="73"/>
      <c r="P3" s="73"/>
      <c r="Q3" s="73"/>
      <c r="R3" s="73"/>
      <c r="S3" s="73"/>
      <c r="T3" s="73"/>
      <c r="U3" s="73"/>
      <c r="V3" s="73"/>
      <c r="W3" s="73"/>
      <c r="X3" s="74"/>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2">
      <c r="A4" s="14" t="s">
        <v>62</v>
      </c>
      <c r="B4" s="17"/>
      <c r="C4" s="17"/>
      <c r="D4" s="17"/>
      <c r="E4" s="17"/>
      <c r="F4" s="17"/>
      <c r="G4" s="17"/>
      <c r="H4" s="75"/>
      <c r="I4" s="76"/>
      <c r="J4" s="76"/>
      <c r="K4" s="76"/>
      <c r="L4" s="76"/>
      <c r="M4" s="76"/>
      <c r="N4" s="76"/>
      <c r="O4" s="76"/>
      <c r="P4" s="76"/>
      <c r="Q4" s="76"/>
      <c r="R4" s="76"/>
      <c r="S4" s="76"/>
      <c r="T4" s="76"/>
      <c r="U4" s="76"/>
      <c r="V4" s="76"/>
      <c r="W4" s="76"/>
      <c r="X4" s="77"/>
      <c r="Y4" s="79" t="s">
        <v>25</v>
      </c>
      <c r="Z4" s="79"/>
      <c r="AA4" s="79"/>
      <c r="AB4" s="79"/>
      <c r="AC4" s="79"/>
      <c r="AD4" s="79"/>
      <c r="AE4" s="79"/>
      <c r="AF4" s="79"/>
      <c r="AG4" s="79"/>
      <c r="AH4" s="79"/>
      <c r="AI4" s="79"/>
      <c r="AJ4" s="79" t="s">
        <v>47</v>
      </c>
      <c r="AK4" s="79"/>
      <c r="AL4" s="79"/>
      <c r="AM4" s="79"/>
      <c r="AN4" s="79"/>
      <c r="AO4" s="79"/>
      <c r="AP4" s="79"/>
      <c r="AQ4" s="79"/>
      <c r="AR4" s="79"/>
      <c r="AS4" s="79"/>
      <c r="AT4" s="79"/>
      <c r="AU4" s="79" t="s">
        <v>29</v>
      </c>
      <c r="AV4" s="79"/>
      <c r="AW4" s="79"/>
      <c r="AX4" s="79"/>
      <c r="AY4" s="79"/>
      <c r="AZ4" s="79"/>
      <c r="BA4" s="79"/>
      <c r="BB4" s="79"/>
      <c r="BC4" s="79"/>
      <c r="BD4" s="79"/>
      <c r="BE4" s="79"/>
      <c r="BF4" s="79" t="s">
        <v>64</v>
      </c>
      <c r="BG4" s="79"/>
      <c r="BH4" s="79"/>
      <c r="BI4" s="79"/>
      <c r="BJ4" s="79"/>
      <c r="BK4" s="79"/>
      <c r="BL4" s="79"/>
      <c r="BM4" s="79"/>
      <c r="BN4" s="79"/>
      <c r="BO4" s="79"/>
      <c r="BP4" s="79"/>
      <c r="BQ4" s="79" t="s">
        <v>13</v>
      </c>
      <c r="BR4" s="79"/>
      <c r="BS4" s="79"/>
      <c r="BT4" s="79"/>
      <c r="BU4" s="79"/>
      <c r="BV4" s="79"/>
      <c r="BW4" s="79"/>
      <c r="BX4" s="79"/>
      <c r="BY4" s="79"/>
      <c r="BZ4" s="79"/>
      <c r="CA4" s="79"/>
      <c r="CB4" s="79" t="s">
        <v>63</v>
      </c>
      <c r="CC4" s="79"/>
      <c r="CD4" s="79"/>
      <c r="CE4" s="79"/>
      <c r="CF4" s="79"/>
      <c r="CG4" s="79"/>
      <c r="CH4" s="79"/>
      <c r="CI4" s="79"/>
      <c r="CJ4" s="79"/>
      <c r="CK4" s="79"/>
      <c r="CL4" s="79"/>
      <c r="CM4" s="79" t="s">
        <v>66</v>
      </c>
      <c r="CN4" s="79"/>
      <c r="CO4" s="79"/>
      <c r="CP4" s="79"/>
      <c r="CQ4" s="79"/>
      <c r="CR4" s="79"/>
      <c r="CS4" s="79"/>
      <c r="CT4" s="79"/>
      <c r="CU4" s="79"/>
      <c r="CV4" s="79"/>
      <c r="CW4" s="79"/>
      <c r="CX4" s="79" t="s">
        <v>67</v>
      </c>
      <c r="CY4" s="79"/>
      <c r="CZ4" s="79"/>
      <c r="DA4" s="79"/>
      <c r="DB4" s="79"/>
      <c r="DC4" s="79"/>
      <c r="DD4" s="79"/>
      <c r="DE4" s="79"/>
      <c r="DF4" s="79"/>
      <c r="DG4" s="79"/>
      <c r="DH4" s="79"/>
      <c r="DI4" s="79" t="s">
        <v>68</v>
      </c>
      <c r="DJ4" s="79"/>
      <c r="DK4" s="79"/>
      <c r="DL4" s="79"/>
      <c r="DM4" s="79"/>
      <c r="DN4" s="79"/>
      <c r="DO4" s="79"/>
      <c r="DP4" s="79"/>
      <c r="DQ4" s="79"/>
      <c r="DR4" s="79"/>
      <c r="DS4" s="79"/>
      <c r="DT4" s="79" t="s">
        <v>69</v>
      </c>
      <c r="DU4" s="79"/>
      <c r="DV4" s="79"/>
      <c r="DW4" s="79"/>
      <c r="DX4" s="79"/>
      <c r="DY4" s="79"/>
      <c r="DZ4" s="79"/>
      <c r="EA4" s="79"/>
      <c r="EB4" s="79"/>
      <c r="EC4" s="79"/>
      <c r="ED4" s="79"/>
      <c r="EE4" s="79" t="s">
        <v>70</v>
      </c>
      <c r="EF4" s="79"/>
      <c r="EG4" s="79"/>
      <c r="EH4" s="79"/>
      <c r="EI4" s="79"/>
      <c r="EJ4" s="79"/>
      <c r="EK4" s="79"/>
      <c r="EL4" s="79"/>
      <c r="EM4" s="79"/>
      <c r="EN4" s="79"/>
      <c r="EO4" s="79"/>
    </row>
    <row r="5" spans="1:145" x14ac:dyDescent="0.2">
      <c r="A5" s="14" t="s">
        <v>71</v>
      </c>
      <c r="B5" s="18"/>
      <c r="C5" s="18"/>
      <c r="D5" s="18"/>
      <c r="E5" s="18"/>
      <c r="F5" s="18"/>
      <c r="G5" s="18"/>
      <c r="H5" s="23" t="s">
        <v>59</v>
      </c>
      <c r="I5" s="23" t="s">
        <v>72</v>
      </c>
      <c r="J5" s="23" t="s">
        <v>73</v>
      </c>
      <c r="K5" s="23" t="s">
        <v>74</v>
      </c>
      <c r="L5" s="23" t="s">
        <v>75</v>
      </c>
      <c r="M5" s="23" t="s">
        <v>4</v>
      </c>
      <c r="N5" s="23" t="s">
        <v>76</v>
      </c>
      <c r="O5" s="23" t="s">
        <v>77</v>
      </c>
      <c r="P5" s="23" t="s">
        <v>78</v>
      </c>
      <c r="Q5" s="23" t="s">
        <v>79</v>
      </c>
      <c r="R5" s="23" t="s">
        <v>80</v>
      </c>
      <c r="S5" s="23" t="s">
        <v>81</v>
      </c>
      <c r="T5" s="23" t="s">
        <v>82</v>
      </c>
      <c r="U5" s="23" t="s">
        <v>65</v>
      </c>
      <c r="V5" s="23" t="s">
        <v>83</v>
      </c>
      <c r="W5" s="23" t="s">
        <v>84</v>
      </c>
      <c r="X5" s="23" t="s">
        <v>85</v>
      </c>
      <c r="Y5" s="23" t="s">
        <v>86</v>
      </c>
      <c r="Z5" s="23" t="s">
        <v>87</v>
      </c>
      <c r="AA5" s="23" t="s">
        <v>88</v>
      </c>
      <c r="AB5" s="23" t="s">
        <v>89</v>
      </c>
      <c r="AC5" s="23" t="s">
        <v>90</v>
      </c>
      <c r="AD5" s="23" t="s">
        <v>92</v>
      </c>
      <c r="AE5" s="23" t="s">
        <v>93</v>
      </c>
      <c r="AF5" s="23" t="s">
        <v>94</v>
      </c>
      <c r="AG5" s="23" t="s">
        <v>95</v>
      </c>
      <c r="AH5" s="23" t="s">
        <v>96</v>
      </c>
      <c r="AI5" s="23" t="s">
        <v>46</v>
      </c>
      <c r="AJ5" s="23" t="s">
        <v>86</v>
      </c>
      <c r="AK5" s="23" t="s">
        <v>87</v>
      </c>
      <c r="AL5" s="23" t="s">
        <v>88</v>
      </c>
      <c r="AM5" s="23" t="s">
        <v>89</v>
      </c>
      <c r="AN5" s="23" t="s">
        <v>90</v>
      </c>
      <c r="AO5" s="23" t="s">
        <v>92</v>
      </c>
      <c r="AP5" s="23" t="s">
        <v>93</v>
      </c>
      <c r="AQ5" s="23" t="s">
        <v>94</v>
      </c>
      <c r="AR5" s="23" t="s">
        <v>95</v>
      </c>
      <c r="AS5" s="23" t="s">
        <v>96</v>
      </c>
      <c r="AT5" s="23" t="s">
        <v>91</v>
      </c>
      <c r="AU5" s="23" t="s">
        <v>86</v>
      </c>
      <c r="AV5" s="23" t="s">
        <v>87</v>
      </c>
      <c r="AW5" s="23" t="s">
        <v>88</v>
      </c>
      <c r="AX5" s="23" t="s">
        <v>89</v>
      </c>
      <c r="AY5" s="23" t="s">
        <v>90</v>
      </c>
      <c r="AZ5" s="23" t="s">
        <v>92</v>
      </c>
      <c r="BA5" s="23" t="s">
        <v>93</v>
      </c>
      <c r="BB5" s="23" t="s">
        <v>94</v>
      </c>
      <c r="BC5" s="23" t="s">
        <v>95</v>
      </c>
      <c r="BD5" s="23" t="s">
        <v>96</v>
      </c>
      <c r="BE5" s="23" t="s">
        <v>91</v>
      </c>
      <c r="BF5" s="23" t="s">
        <v>86</v>
      </c>
      <c r="BG5" s="23" t="s">
        <v>87</v>
      </c>
      <c r="BH5" s="23" t="s">
        <v>88</v>
      </c>
      <c r="BI5" s="23" t="s">
        <v>89</v>
      </c>
      <c r="BJ5" s="23" t="s">
        <v>90</v>
      </c>
      <c r="BK5" s="23" t="s">
        <v>92</v>
      </c>
      <c r="BL5" s="23" t="s">
        <v>93</v>
      </c>
      <c r="BM5" s="23" t="s">
        <v>94</v>
      </c>
      <c r="BN5" s="23" t="s">
        <v>95</v>
      </c>
      <c r="BO5" s="23" t="s">
        <v>96</v>
      </c>
      <c r="BP5" s="23" t="s">
        <v>91</v>
      </c>
      <c r="BQ5" s="23" t="s">
        <v>86</v>
      </c>
      <c r="BR5" s="23" t="s">
        <v>87</v>
      </c>
      <c r="BS5" s="23" t="s">
        <v>88</v>
      </c>
      <c r="BT5" s="23" t="s">
        <v>89</v>
      </c>
      <c r="BU5" s="23" t="s">
        <v>90</v>
      </c>
      <c r="BV5" s="23" t="s">
        <v>92</v>
      </c>
      <c r="BW5" s="23" t="s">
        <v>93</v>
      </c>
      <c r="BX5" s="23" t="s">
        <v>94</v>
      </c>
      <c r="BY5" s="23" t="s">
        <v>95</v>
      </c>
      <c r="BZ5" s="23" t="s">
        <v>96</v>
      </c>
      <c r="CA5" s="23" t="s">
        <v>91</v>
      </c>
      <c r="CB5" s="23" t="s">
        <v>86</v>
      </c>
      <c r="CC5" s="23" t="s">
        <v>87</v>
      </c>
      <c r="CD5" s="23" t="s">
        <v>88</v>
      </c>
      <c r="CE5" s="23" t="s">
        <v>89</v>
      </c>
      <c r="CF5" s="23" t="s">
        <v>90</v>
      </c>
      <c r="CG5" s="23" t="s">
        <v>92</v>
      </c>
      <c r="CH5" s="23" t="s">
        <v>93</v>
      </c>
      <c r="CI5" s="23" t="s">
        <v>94</v>
      </c>
      <c r="CJ5" s="23" t="s">
        <v>95</v>
      </c>
      <c r="CK5" s="23" t="s">
        <v>96</v>
      </c>
      <c r="CL5" s="23" t="s">
        <v>91</v>
      </c>
      <c r="CM5" s="23" t="s">
        <v>86</v>
      </c>
      <c r="CN5" s="23" t="s">
        <v>87</v>
      </c>
      <c r="CO5" s="23" t="s">
        <v>88</v>
      </c>
      <c r="CP5" s="23" t="s">
        <v>89</v>
      </c>
      <c r="CQ5" s="23" t="s">
        <v>90</v>
      </c>
      <c r="CR5" s="23" t="s">
        <v>92</v>
      </c>
      <c r="CS5" s="23" t="s">
        <v>93</v>
      </c>
      <c r="CT5" s="23" t="s">
        <v>94</v>
      </c>
      <c r="CU5" s="23" t="s">
        <v>95</v>
      </c>
      <c r="CV5" s="23" t="s">
        <v>96</v>
      </c>
      <c r="CW5" s="23" t="s">
        <v>91</v>
      </c>
      <c r="CX5" s="23" t="s">
        <v>86</v>
      </c>
      <c r="CY5" s="23" t="s">
        <v>87</v>
      </c>
      <c r="CZ5" s="23" t="s">
        <v>88</v>
      </c>
      <c r="DA5" s="23" t="s">
        <v>89</v>
      </c>
      <c r="DB5" s="23" t="s">
        <v>90</v>
      </c>
      <c r="DC5" s="23" t="s">
        <v>92</v>
      </c>
      <c r="DD5" s="23" t="s">
        <v>93</v>
      </c>
      <c r="DE5" s="23" t="s">
        <v>94</v>
      </c>
      <c r="DF5" s="23" t="s">
        <v>95</v>
      </c>
      <c r="DG5" s="23" t="s">
        <v>96</v>
      </c>
      <c r="DH5" s="23" t="s">
        <v>91</v>
      </c>
      <c r="DI5" s="23" t="s">
        <v>86</v>
      </c>
      <c r="DJ5" s="23" t="s">
        <v>87</v>
      </c>
      <c r="DK5" s="23" t="s">
        <v>88</v>
      </c>
      <c r="DL5" s="23" t="s">
        <v>89</v>
      </c>
      <c r="DM5" s="23" t="s">
        <v>90</v>
      </c>
      <c r="DN5" s="23" t="s">
        <v>92</v>
      </c>
      <c r="DO5" s="23" t="s">
        <v>93</v>
      </c>
      <c r="DP5" s="23" t="s">
        <v>94</v>
      </c>
      <c r="DQ5" s="23" t="s">
        <v>95</v>
      </c>
      <c r="DR5" s="23" t="s">
        <v>96</v>
      </c>
      <c r="DS5" s="23" t="s">
        <v>91</v>
      </c>
      <c r="DT5" s="23" t="s">
        <v>86</v>
      </c>
      <c r="DU5" s="23" t="s">
        <v>87</v>
      </c>
      <c r="DV5" s="23" t="s">
        <v>88</v>
      </c>
      <c r="DW5" s="23" t="s">
        <v>89</v>
      </c>
      <c r="DX5" s="23" t="s">
        <v>90</v>
      </c>
      <c r="DY5" s="23" t="s">
        <v>92</v>
      </c>
      <c r="DZ5" s="23" t="s">
        <v>93</v>
      </c>
      <c r="EA5" s="23" t="s">
        <v>94</v>
      </c>
      <c r="EB5" s="23" t="s">
        <v>95</v>
      </c>
      <c r="EC5" s="23" t="s">
        <v>96</v>
      </c>
      <c r="ED5" s="23" t="s">
        <v>91</v>
      </c>
      <c r="EE5" s="23" t="s">
        <v>86</v>
      </c>
      <c r="EF5" s="23" t="s">
        <v>87</v>
      </c>
      <c r="EG5" s="23" t="s">
        <v>88</v>
      </c>
      <c r="EH5" s="23" t="s">
        <v>89</v>
      </c>
      <c r="EI5" s="23" t="s">
        <v>90</v>
      </c>
      <c r="EJ5" s="23" t="s">
        <v>92</v>
      </c>
      <c r="EK5" s="23" t="s">
        <v>93</v>
      </c>
      <c r="EL5" s="23" t="s">
        <v>94</v>
      </c>
      <c r="EM5" s="23" t="s">
        <v>95</v>
      </c>
      <c r="EN5" s="23" t="s">
        <v>96</v>
      </c>
      <c r="EO5" s="23" t="s">
        <v>91</v>
      </c>
    </row>
    <row r="6" spans="1:145" s="13" customFormat="1" x14ac:dyDescent="0.2">
      <c r="A6" s="14" t="s">
        <v>97</v>
      </c>
      <c r="B6" s="19">
        <f t="shared" ref="B6:X6" si="1">B7</f>
        <v>2022</v>
      </c>
      <c r="C6" s="19">
        <f t="shared" si="1"/>
        <v>273660</v>
      </c>
      <c r="D6" s="19">
        <f t="shared" si="1"/>
        <v>47</v>
      </c>
      <c r="E6" s="19">
        <f t="shared" si="1"/>
        <v>17</v>
      </c>
      <c r="F6" s="19">
        <f t="shared" si="1"/>
        <v>6</v>
      </c>
      <c r="G6" s="19">
        <f t="shared" si="1"/>
        <v>0</v>
      </c>
      <c r="H6" s="19" t="str">
        <f t="shared" si="1"/>
        <v>大阪府　岬町</v>
      </c>
      <c r="I6" s="19" t="str">
        <f t="shared" si="1"/>
        <v>法非適用</v>
      </c>
      <c r="J6" s="19" t="str">
        <f t="shared" si="1"/>
        <v>下水道事業</v>
      </c>
      <c r="K6" s="19" t="str">
        <f t="shared" si="1"/>
        <v>漁業集落排水</v>
      </c>
      <c r="L6" s="19" t="str">
        <f t="shared" si="1"/>
        <v>H3</v>
      </c>
      <c r="M6" s="19" t="str">
        <f t="shared" si="1"/>
        <v>非設置</v>
      </c>
      <c r="N6" s="24" t="str">
        <f t="shared" si="1"/>
        <v>-</v>
      </c>
      <c r="O6" s="24" t="str">
        <f t="shared" si="1"/>
        <v>該当数値なし</v>
      </c>
      <c r="P6" s="24">
        <f t="shared" si="1"/>
        <v>1.05</v>
      </c>
      <c r="Q6" s="24">
        <f t="shared" si="1"/>
        <v>99.32</v>
      </c>
      <c r="R6" s="24">
        <f t="shared" si="1"/>
        <v>1990</v>
      </c>
      <c r="S6" s="24">
        <f t="shared" si="1"/>
        <v>14793</v>
      </c>
      <c r="T6" s="24">
        <f t="shared" si="1"/>
        <v>49.18</v>
      </c>
      <c r="U6" s="24">
        <f t="shared" si="1"/>
        <v>300.79000000000002</v>
      </c>
      <c r="V6" s="24">
        <f t="shared" si="1"/>
        <v>154</v>
      </c>
      <c r="W6" s="24">
        <f t="shared" si="1"/>
        <v>0.06</v>
      </c>
      <c r="X6" s="24">
        <f t="shared" si="1"/>
        <v>2566.67</v>
      </c>
      <c r="Y6" s="28">
        <f t="shared" ref="Y6:AH6" si="2">IF(Y7="",NA(),Y7)</f>
        <v>60.86</v>
      </c>
      <c r="Z6" s="28">
        <f t="shared" si="2"/>
        <v>49.25</v>
      </c>
      <c r="AA6" s="28">
        <f t="shared" si="2"/>
        <v>49.8</v>
      </c>
      <c r="AB6" s="28">
        <f t="shared" si="2"/>
        <v>48.71</v>
      </c>
      <c r="AC6" s="28">
        <f t="shared" si="2"/>
        <v>45.93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11065.72</v>
      </c>
      <c r="BG6" s="28">
        <f t="shared" si="5"/>
        <v>11235.83</v>
      </c>
      <c r="BH6" s="28">
        <f t="shared" si="5"/>
        <v>9230.59</v>
      </c>
      <c r="BI6" s="28">
        <f t="shared" si="5"/>
        <v>8700.98</v>
      </c>
      <c r="BJ6" s="28">
        <f t="shared" si="5"/>
        <v>8555.2199999999993</v>
      </c>
      <c r="BK6" s="28">
        <f t="shared" si="5"/>
        <v>1756.26</v>
      </c>
      <c r="BL6" s="28">
        <f t="shared" si="5"/>
        <v>1864.29</v>
      </c>
      <c r="BM6" s="28">
        <f t="shared" si="5"/>
        <v>1867.86</v>
      </c>
      <c r="BN6" s="28">
        <f t="shared" si="5"/>
        <v>1786.64</v>
      </c>
      <c r="BO6" s="28">
        <f t="shared" si="5"/>
        <v>2780.59</v>
      </c>
      <c r="BP6" s="24" t="str">
        <f>IF(BP7="","",IF(BP7="-","【-】","【"&amp;SUBSTITUTE(TEXT(BP7,"#,##0.00"),"-","△")&amp;"】"))</f>
        <v>【1,078.44】</v>
      </c>
      <c r="BQ6" s="28">
        <f t="shared" ref="BQ6:BZ6" si="6">IF(BQ7="",NA(),BQ7)</f>
        <v>8.24</v>
      </c>
      <c r="BR6" s="28">
        <f t="shared" si="6"/>
        <v>9.98</v>
      </c>
      <c r="BS6" s="28">
        <f t="shared" si="6"/>
        <v>11.12</v>
      </c>
      <c r="BT6" s="28">
        <f t="shared" si="6"/>
        <v>11.17</v>
      </c>
      <c r="BU6" s="28">
        <f t="shared" si="6"/>
        <v>11.12</v>
      </c>
      <c r="BV6" s="28">
        <f t="shared" si="6"/>
        <v>45.78</v>
      </c>
      <c r="BW6" s="28">
        <f t="shared" si="6"/>
        <v>51.32</v>
      </c>
      <c r="BX6" s="28">
        <f t="shared" si="6"/>
        <v>46.93</v>
      </c>
      <c r="BY6" s="28">
        <f t="shared" si="6"/>
        <v>46.93</v>
      </c>
      <c r="BZ6" s="28">
        <f t="shared" si="6"/>
        <v>42.27</v>
      </c>
      <c r="CA6" s="24" t="str">
        <f>IF(CA7="","",IF(CA7="-","【-】","【"&amp;SUBSTITUTE(TEXT(CA7,"#,##0.00"),"-","△")&amp;"】"))</f>
        <v>【41.91】</v>
      </c>
      <c r="CB6" s="28">
        <f t="shared" ref="CB6:CK6" si="7">IF(CB7="",NA(),CB7)</f>
        <v>1293.43</v>
      </c>
      <c r="CC6" s="28">
        <f t="shared" si="7"/>
        <v>1048.99</v>
      </c>
      <c r="CD6" s="28">
        <f t="shared" si="7"/>
        <v>962.56</v>
      </c>
      <c r="CE6" s="28">
        <f t="shared" si="7"/>
        <v>976.09</v>
      </c>
      <c r="CF6" s="28">
        <f t="shared" si="7"/>
        <v>982.81</v>
      </c>
      <c r="CG6" s="28">
        <f t="shared" si="7"/>
        <v>367.7</v>
      </c>
      <c r="CH6" s="28">
        <f t="shared" si="7"/>
        <v>329.91</v>
      </c>
      <c r="CI6" s="28">
        <f t="shared" si="7"/>
        <v>346.96</v>
      </c>
      <c r="CJ6" s="28">
        <f t="shared" si="7"/>
        <v>345.6</v>
      </c>
      <c r="CK6" s="28">
        <f t="shared" si="7"/>
        <v>332.54</v>
      </c>
      <c r="CL6" s="24" t="str">
        <f>IF(CL7="","",IF(CL7="-","【-】","【"&amp;SUBSTITUTE(TEXT(CL7,"#,##0.00"),"-","△")&amp;"】"))</f>
        <v>【420.17】</v>
      </c>
      <c r="CM6" s="28">
        <f t="shared" ref="CM6:CV6" si="8">IF(CM7="",NA(),CM7)</f>
        <v>42.11</v>
      </c>
      <c r="CN6" s="28">
        <f t="shared" si="8"/>
        <v>35.090000000000003</v>
      </c>
      <c r="CO6" s="28">
        <f t="shared" si="8"/>
        <v>35.090000000000003</v>
      </c>
      <c r="CP6" s="28">
        <f t="shared" si="8"/>
        <v>35.090000000000003</v>
      </c>
      <c r="CQ6" s="28">
        <f t="shared" si="8"/>
        <v>32.46</v>
      </c>
      <c r="CR6" s="28">
        <f t="shared" si="8"/>
        <v>29.43</v>
      </c>
      <c r="CS6" s="28">
        <f t="shared" si="8"/>
        <v>26.7</v>
      </c>
      <c r="CT6" s="28">
        <f t="shared" si="8"/>
        <v>29.12</v>
      </c>
      <c r="CU6" s="28">
        <f t="shared" si="8"/>
        <v>29.1</v>
      </c>
      <c r="CV6" s="28">
        <f t="shared" si="8"/>
        <v>32.119999999999997</v>
      </c>
      <c r="CW6" s="24" t="str">
        <f>IF(CW7="","",IF(CW7="-","【-】","【"&amp;SUBSTITUTE(TEXT(CW7,"#,##0.00"),"-","△")&amp;"】"))</f>
        <v>【29.92】</v>
      </c>
      <c r="CX6" s="28">
        <f t="shared" ref="CX6:DG6" si="9">IF(CX7="",NA(),CX7)</f>
        <v>87.08</v>
      </c>
      <c r="CY6" s="28">
        <f t="shared" si="9"/>
        <v>98.8</v>
      </c>
      <c r="CZ6" s="28">
        <f t="shared" si="9"/>
        <v>86.96</v>
      </c>
      <c r="DA6" s="28">
        <f t="shared" si="9"/>
        <v>50.65</v>
      </c>
      <c r="DB6" s="28">
        <f t="shared" si="9"/>
        <v>77.27</v>
      </c>
      <c r="DC6" s="28">
        <f t="shared" si="9"/>
        <v>66.33</v>
      </c>
      <c r="DD6" s="28">
        <f t="shared" si="9"/>
        <v>66.459999999999994</v>
      </c>
      <c r="DE6" s="28">
        <f t="shared" si="9"/>
        <v>64.42</v>
      </c>
      <c r="DF6" s="28">
        <f t="shared" si="9"/>
        <v>63.84</v>
      </c>
      <c r="DG6" s="28">
        <f t="shared" si="9"/>
        <v>61.64</v>
      </c>
      <c r="DH6" s="24" t="str">
        <f>IF(DH7="","",IF(DH7="-","【-】","【"&amp;SUBSTITUTE(TEXT(DH7,"#,##0.00"),"-","△")&amp;"】"))</f>
        <v>【80.39】</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0.26</v>
      </c>
      <c r="EK6" s="28">
        <f t="shared" si="12"/>
        <v>0.04</v>
      </c>
      <c r="EL6" s="24">
        <f t="shared" si="12"/>
        <v>0</v>
      </c>
      <c r="EM6" s="24">
        <f t="shared" si="12"/>
        <v>0</v>
      </c>
      <c r="EN6" s="24">
        <f t="shared" si="12"/>
        <v>0</v>
      </c>
      <c r="EO6" s="24" t="str">
        <f>IF(EO7="","",IF(EO7="-","【-】","【"&amp;SUBSTITUTE(TEXT(EO7,"#,##0.00"),"-","△")&amp;"】"))</f>
        <v>【0.01】</v>
      </c>
    </row>
    <row r="7" spans="1:145" s="13" customFormat="1" x14ac:dyDescent="0.2">
      <c r="A7" s="14"/>
      <c r="B7" s="20">
        <v>2022</v>
      </c>
      <c r="C7" s="20">
        <v>273660</v>
      </c>
      <c r="D7" s="20">
        <v>47</v>
      </c>
      <c r="E7" s="20">
        <v>17</v>
      </c>
      <c r="F7" s="20">
        <v>6</v>
      </c>
      <c r="G7" s="20">
        <v>0</v>
      </c>
      <c r="H7" s="20" t="s">
        <v>17</v>
      </c>
      <c r="I7" s="20" t="s">
        <v>98</v>
      </c>
      <c r="J7" s="20" t="s">
        <v>99</v>
      </c>
      <c r="K7" s="20" t="s">
        <v>100</v>
      </c>
      <c r="L7" s="20" t="s">
        <v>27</v>
      </c>
      <c r="M7" s="20" t="s">
        <v>101</v>
      </c>
      <c r="N7" s="25" t="s">
        <v>40</v>
      </c>
      <c r="O7" s="25" t="s">
        <v>102</v>
      </c>
      <c r="P7" s="25">
        <v>1.05</v>
      </c>
      <c r="Q7" s="25">
        <v>99.32</v>
      </c>
      <c r="R7" s="25">
        <v>1990</v>
      </c>
      <c r="S7" s="25">
        <v>14793</v>
      </c>
      <c r="T7" s="25">
        <v>49.18</v>
      </c>
      <c r="U7" s="25">
        <v>300.79000000000002</v>
      </c>
      <c r="V7" s="25">
        <v>154</v>
      </c>
      <c r="W7" s="25">
        <v>0.06</v>
      </c>
      <c r="X7" s="25">
        <v>2566.67</v>
      </c>
      <c r="Y7" s="25">
        <v>60.86</v>
      </c>
      <c r="Z7" s="25">
        <v>49.25</v>
      </c>
      <c r="AA7" s="25">
        <v>49.8</v>
      </c>
      <c r="AB7" s="25">
        <v>48.71</v>
      </c>
      <c r="AC7" s="25">
        <v>45.93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11065.72</v>
      </c>
      <c r="BG7" s="25">
        <v>11235.83</v>
      </c>
      <c r="BH7" s="25">
        <v>9230.59</v>
      </c>
      <c r="BI7" s="25">
        <v>8700.98</v>
      </c>
      <c r="BJ7" s="25">
        <v>8555.2199999999993</v>
      </c>
      <c r="BK7" s="25">
        <v>1756.26</v>
      </c>
      <c r="BL7" s="25">
        <v>1864.29</v>
      </c>
      <c r="BM7" s="25">
        <v>1867.86</v>
      </c>
      <c r="BN7" s="25">
        <v>1786.64</v>
      </c>
      <c r="BO7" s="25">
        <v>2780.59</v>
      </c>
      <c r="BP7" s="25">
        <v>1078.44</v>
      </c>
      <c r="BQ7" s="25">
        <v>8.24</v>
      </c>
      <c r="BR7" s="25">
        <v>9.98</v>
      </c>
      <c r="BS7" s="25">
        <v>11.12</v>
      </c>
      <c r="BT7" s="25">
        <v>11.17</v>
      </c>
      <c r="BU7" s="25">
        <v>11.12</v>
      </c>
      <c r="BV7" s="25">
        <v>45.78</v>
      </c>
      <c r="BW7" s="25">
        <v>51.32</v>
      </c>
      <c r="BX7" s="25">
        <v>46.93</v>
      </c>
      <c r="BY7" s="25">
        <v>46.93</v>
      </c>
      <c r="BZ7" s="25">
        <v>42.27</v>
      </c>
      <c r="CA7" s="25">
        <v>41.91</v>
      </c>
      <c r="CB7" s="25">
        <v>1293.43</v>
      </c>
      <c r="CC7" s="25">
        <v>1048.99</v>
      </c>
      <c r="CD7" s="25">
        <v>962.56</v>
      </c>
      <c r="CE7" s="25">
        <v>976.09</v>
      </c>
      <c r="CF7" s="25">
        <v>982.81</v>
      </c>
      <c r="CG7" s="25">
        <v>367.7</v>
      </c>
      <c r="CH7" s="25">
        <v>329.91</v>
      </c>
      <c r="CI7" s="25">
        <v>346.96</v>
      </c>
      <c r="CJ7" s="25">
        <v>345.6</v>
      </c>
      <c r="CK7" s="25">
        <v>332.54</v>
      </c>
      <c r="CL7" s="25">
        <v>420.17</v>
      </c>
      <c r="CM7" s="25">
        <v>42.11</v>
      </c>
      <c r="CN7" s="25">
        <v>35.090000000000003</v>
      </c>
      <c r="CO7" s="25">
        <v>35.090000000000003</v>
      </c>
      <c r="CP7" s="25">
        <v>35.090000000000003</v>
      </c>
      <c r="CQ7" s="25">
        <v>32.46</v>
      </c>
      <c r="CR7" s="25">
        <v>29.43</v>
      </c>
      <c r="CS7" s="25">
        <v>26.7</v>
      </c>
      <c r="CT7" s="25">
        <v>29.12</v>
      </c>
      <c r="CU7" s="25">
        <v>29.1</v>
      </c>
      <c r="CV7" s="25">
        <v>32.119999999999997</v>
      </c>
      <c r="CW7" s="25">
        <v>29.92</v>
      </c>
      <c r="CX7" s="25">
        <v>87.08</v>
      </c>
      <c r="CY7" s="25">
        <v>98.8</v>
      </c>
      <c r="CZ7" s="25">
        <v>86.96</v>
      </c>
      <c r="DA7" s="25">
        <v>50.65</v>
      </c>
      <c r="DB7" s="25">
        <v>77.27</v>
      </c>
      <c r="DC7" s="25">
        <v>66.33</v>
      </c>
      <c r="DD7" s="25">
        <v>66.459999999999994</v>
      </c>
      <c r="DE7" s="25">
        <v>64.42</v>
      </c>
      <c r="DF7" s="25">
        <v>63.84</v>
      </c>
      <c r="DG7" s="25">
        <v>61.64</v>
      </c>
      <c r="DH7" s="25">
        <v>80.39</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0.26</v>
      </c>
      <c r="EK7" s="25">
        <v>0.04</v>
      </c>
      <c r="EL7" s="25">
        <v>0</v>
      </c>
      <c r="EM7" s="25">
        <v>0</v>
      </c>
      <c r="EN7" s="25">
        <v>0</v>
      </c>
      <c r="EO7" s="25">
        <v>0.01</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大浦　郁実</cp:lastModifiedBy>
  <dcterms:created xsi:type="dcterms:W3CDTF">2023-12-12T02:57:36Z</dcterms:created>
  <dcterms:modified xsi:type="dcterms:W3CDTF">2024-02-16T07:25:33Z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2024-02-06T08:28:39Z</vt:filetime>
  </property>
</Properties>
</file>