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D181FF78-FE46-4AC4-9543-BABFA4D9456C}" xr6:coauthVersionLast="47" xr6:coauthVersionMax="47" xr10:uidLastSave="{00000000-0000-0000-0000-000000000000}"/>
  <workbookProtection workbookAlgorithmName="SHA-512" workbookHashValue="D/Jn0fBnwHARWoSfISfbrVio+fYVT7DvxwhDhqSsBRh2J1frJcyDofYtGH8n0k9ru7XaB0+eocTOfrrPzzWyqw==" workbookSaltValue="I41ffg6GTjOf+tpLopEydw=="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O6" i="5"/>
  <c r="N6" i="5"/>
  <c r="M6" i="5"/>
  <c r="AD8" i="4" s="1"/>
  <c r="L6" i="5"/>
  <c r="W8" i="4" s="1"/>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BB10" i="4"/>
  <c r="AT10" i="4"/>
  <c r="W10" i="4"/>
  <c r="P10" i="4"/>
  <c r="I10" i="4"/>
  <c r="B10" i="4"/>
  <c r="BB8" i="4"/>
  <c r="I8" i="4"/>
  <c r="B8" i="4"/>
  <c r="B6" i="4"/>
</calcChain>
</file>

<file path=xl/sharedStrings.xml><?xml version="1.0" encoding="utf-8"?>
<sst xmlns="http://schemas.openxmlformats.org/spreadsheetml/2006/main" count="241" uniqueCount="116">
  <si>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</si>
  <si>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</si>
  <si>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</si>
  <si>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</si>
  <si>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</si>
  <si>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</si>
  <si>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</si>
  <si>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</si>
  <si>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</si>
  <si>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</si>
  <si>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</si>
  <si>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</si>
  <si>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</si>
  <si>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</si>
  <si>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</si>
  <si>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</si>
  <si>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</si>
  <si>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大阪府　岬町</t>
  </si>
  <si>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</si>
  <si>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</si>
  <si>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</si>
  <si>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</si>
  <si>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</si>
  <si>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</si>
  <si>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</si>
  <si>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</si>
  <si>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</si>
  <si>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</si>
  <si>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</si>
  <si>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</si>
  <si>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</si>
  <si>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</si>
  <si>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</si>
  <si>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</si>
  <si>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</si>
  <si>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</si>
  <si>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</si>
  <si>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</si>
  <si>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</si>
  <si>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</si>
  <si>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</si>
  <si>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</si>
  <si>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</si>
  <si>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</si>
  <si>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</si>
  <si>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</si>
  <si>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</si>
  <si>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</si>
  <si>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</si>
  <si>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</si>
  <si>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</si>
  <si>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</si>
  <si>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</si>
  <si>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</si>
  <si>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</si>
  <si>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</si>
  <si>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</si>
  <si>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</si>
  <si>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</si>
  <si>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</si>
  <si>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</si>
  <si>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</si>
  <si>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</si>
  <si>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</si>
  <si>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</si>
  <si>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</si>
  <si>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</si>
  <si>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</si>
  <si>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</si>
  <si>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</si>
  <si>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</si>
  <si>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</si>
  <si>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</si>
  <si>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</si>
  <si>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</si>
  <si>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</si>
  <si>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</si>
  <si>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</si>
  <si>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</si>
  <si>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</si>
  <si>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</si>
  <si>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</si>
  <si>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</si>
  <si>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</si>
  <si>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</si>
  <si>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</si>
  <si>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</si>
  <si>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</si>
  <si>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</si>
  <si>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</si>
  <si>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</si>
  <si>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</si>
  <si>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</si>
  <si>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</si>
  <si>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</si>
  <si>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</si>
  <si>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</si>
  <si>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</si>
  <si>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</si>
  <si>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</si>
  <si>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</si>
  <si>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</si>
  <si>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</si>
  <si>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</si>
  <si>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</si>
  <si>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</si>
  <si>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</si>
  <si>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</si>
  <si>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</si>
  <si>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</si>
  <si>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</si>
  <si>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</si>
  <si>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</si>
  <si>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収益的収支比率については、分母となっている地方償還金の減少に伴い、今年度は2.86ポイント増加している。
　経費回収率については、普及率が低いことなどから、汚水処理費に見合う使用料収入を確保できておらず、微減傾向にあり、類似団体平均値を下回っている。
　汚水処理原価については、ポンプ場等の施設を保有していないことから、類似団体平均値を下回っている。
　水洗化については、高齢者世帯のうち多くの世帯で未接続の状況が見られ、類似団体平均値を下回っている。
　なお、施設利用率については、単独処理場を設置していないため、当該値を計上していない。</t>
    <rPh sb="28" eb="30">
      <t>ゲンショウ</t>
    </rPh>
    <rPh sb="46" eb="48">
      <t>ゾウカ</t>
    </rPh>
    <phoneticPr fontId="1"/>
  </si>
  <si>
    <t>　本町では平成元年から下水道事業に着手しており現在までに布設した管渠について、老朽化している箇所は特に見られない。
　また、本町はポンプ場等の施設は保有していない。ただし、一部の引取管渠については、管更生等の補修を行っている。</t>
    <phoneticPr fontId="1"/>
  </si>
  <si>
    <t>　経費回収率・水洗化率が低く、収支均衡を保つために現在、一般会計からの繰入金に頼る状況にある。
　今後は、水洗化率の向上（広報掲載や住民説明会）や維持管理費・建設改良費の削減を図ることで、引き続き経営健全化に努めていく。</t>
    <rPh sb="94" eb="95">
      <t>ヒ</t>
    </rPh>
    <rPh sb="96" eb="97">
      <t>ツヅ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</si>
</sst>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C8-4716-A08F-508BF7E221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48C8-4716-A08F-508BF7E221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91-4556-96E6-62C1B03163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DF91-4556-96E6-62C1B03163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81.17</c:v>
                </c:pt>
                <c:pt idx="1">
                  <c:v>82.75</c:v>
                </c:pt>
                <c:pt idx="2">
                  <c:v>81.3</c:v>
                </c:pt>
                <c:pt idx="3">
                  <c:v>81.39</c:v>
                </c:pt>
                <c:pt idx="4">
                  <c:v>76.680000000000007</c:v>
                </c:pt>
              </c:numCache>
            </c:numRef>
          </c:val>
          <c:extLst>
            <c:ext xmlns:c16="http://schemas.microsoft.com/office/drawing/2014/chart" uri="{C3380CC4-5D6E-409C-BE32-E72D297353CC}">
              <c16:uniqueId val="{00000000-F6F8-4784-85EF-A7502AB766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F6F8-4784-85EF-A7502AB766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39.840000000000003</c:v>
                </c:pt>
                <c:pt idx="1">
                  <c:v>38.99</c:v>
                </c:pt>
                <c:pt idx="2">
                  <c:v>48.3</c:v>
                </c:pt>
                <c:pt idx="3">
                  <c:v>35.93</c:v>
                </c:pt>
                <c:pt idx="4">
                  <c:v>38.79</c:v>
                </c:pt>
              </c:numCache>
            </c:numRef>
          </c:val>
          <c:extLst>
            <c:ext xmlns:c16="http://schemas.microsoft.com/office/drawing/2014/chart" uri="{C3380CC4-5D6E-409C-BE32-E72D297353CC}">
              <c16:uniqueId val="{00000000-A7DE-469B-8EA8-18B1F63CE3D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DE-469B-8EA8-18B1F63CE3D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52-44E3-82CB-369D8FA7528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52-44E3-82CB-369D8FA7528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ED-4684-B86B-4FA13B60F9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ED-4684-B86B-4FA13B60F9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75-4EB8-9031-385ED4E99B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75-4EB8-9031-385ED4E99B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3-4171-A71D-2CC64D606C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3-4171-A71D-2CC64D606C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756.29</c:v>
                </c:pt>
                <c:pt idx="1">
                  <c:v>654.85</c:v>
                </c:pt>
                <c:pt idx="2">
                  <c:v>776.77</c:v>
                </c:pt>
                <c:pt idx="3">
                  <c:v>376.71</c:v>
                </c:pt>
                <c:pt idx="4">
                  <c:v>331.32</c:v>
                </c:pt>
              </c:numCache>
            </c:numRef>
          </c:val>
          <c:extLst>
            <c:ext xmlns:c16="http://schemas.microsoft.com/office/drawing/2014/chart" uri="{C3380CC4-5D6E-409C-BE32-E72D297353CC}">
              <c16:uniqueId val="{00000000-E571-42A8-A6BE-E11E692024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E571-42A8-A6BE-E11E692024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77</c:v>
                </c:pt>
                <c:pt idx="1">
                  <c:v>75.91</c:v>
                </c:pt>
                <c:pt idx="2">
                  <c:v>75.52</c:v>
                </c:pt>
                <c:pt idx="3">
                  <c:v>75.2</c:v>
                </c:pt>
                <c:pt idx="4">
                  <c:v>75.099999999999994</c:v>
                </c:pt>
              </c:numCache>
            </c:numRef>
          </c:val>
          <c:extLst>
            <c:ext xmlns:c16="http://schemas.microsoft.com/office/drawing/2014/chart" uri="{C3380CC4-5D6E-409C-BE32-E72D297353CC}">
              <c16:uniqueId val="{00000000-029B-427D-A1D4-FF2B50A77E2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029B-427D-A1D4-FF2B50A77E2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AFA3-46B0-9549-F875B15115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AFA3-46B0-9549-F875B15115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【652.82】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【59.10】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【138.29】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【97.61】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【0.23】</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BL83" sqref="BL83"/>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7" t="s">
        <v>0</v>
      </c>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c r="AT2" s="47"/>
      <c r="AU2" s="47"/>
      <c r="AV2" s="47"/>
      <c r="AW2" s="47"/>
      <c r="AX2" s="47"/>
      <c r="AY2" s="47"/>
      <c r="AZ2" s="47"/>
      <c r="BA2" s="47"/>
      <c r="BB2" s="47"/>
      <c r="BC2" s="47"/>
      <c r="BD2" s="47"/>
      <c r="BE2" s="47"/>
      <c r="BF2" s="47"/>
      <c r="BG2" s="47"/>
      <c r="BH2" s="47"/>
      <c r="BI2" s="47"/>
      <c r="BJ2" s="47"/>
      <c r="BK2" s="47"/>
      <c r="BL2" s="47"/>
      <c r="BM2" s="47"/>
      <c r="BN2" s="47"/>
      <c r="BO2" s="47"/>
      <c r="BP2" s="47"/>
      <c r="BQ2" s="47"/>
      <c r="BR2" s="47"/>
      <c r="BS2" s="47"/>
      <c r="BT2" s="47"/>
      <c r="BU2" s="47"/>
      <c r="BV2" s="47"/>
      <c r="BW2" s="47"/>
      <c r="BX2" s="47"/>
      <c r="BY2" s="47"/>
      <c r="BZ2" s="47"/>
    </row>
    <row r="3" spans="1:78" ht="9.75" customHeight="1" x14ac:dyDescent="0.2">
      <c r="A3" s="2"/>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47"/>
      <c r="BE3" s="47"/>
      <c r="BF3" s="47"/>
      <c r="BG3" s="47"/>
      <c r="BH3" s="47"/>
      <c r="BI3" s="47"/>
      <c r="BJ3" s="47"/>
      <c r="BK3" s="47"/>
      <c r="BL3" s="47"/>
      <c r="BM3" s="47"/>
      <c r="BN3" s="47"/>
      <c r="BO3" s="47"/>
      <c r="BP3" s="47"/>
      <c r="BQ3" s="47"/>
      <c r="BR3" s="47"/>
      <c r="BS3" s="47"/>
      <c r="BT3" s="47"/>
      <c r="BU3" s="47"/>
      <c r="BV3" s="47"/>
      <c r="BW3" s="47"/>
      <c r="BX3" s="47"/>
      <c r="BY3" s="47"/>
      <c r="BZ3" s="47"/>
    </row>
    <row r="4" spans="1:78" ht="9.75" customHeight="1" x14ac:dyDescent="0.2">
      <c r="A4" s="2"/>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c r="AW4" s="47"/>
      <c r="AX4" s="47"/>
      <c r="AY4" s="47"/>
      <c r="AZ4" s="47"/>
      <c r="BA4" s="47"/>
      <c r="BB4" s="47"/>
      <c r="BC4" s="47"/>
      <c r="BD4" s="47"/>
      <c r="BE4" s="47"/>
      <c r="BF4" s="47"/>
      <c r="BG4" s="47"/>
      <c r="BH4" s="47"/>
      <c r="BI4" s="47"/>
      <c r="BJ4" s="47"/>
      <c r="BK4" s="47"/>
      <c r="BL4" s="47"/>
      <c r="BM4" s="47"/>
      <c r="BN4" s="47"/>
      <c r="BO4" s="47"/>
      <c r="BP4" s="47"/>
      <c r="BQ4" s="47"/>
      <c r="BR4" s="47"/>
      <c r="BS4" s="47"/>
      <c r="BT4" s="47"/>
      <c r="BU4" s="47"/>
      <c r="BV4" s="47"/>
      <c r="BW4" s="47"/>
      <c r="BX4" s="47"/>
      <c r="BY4" s="47"/>
      <c r="BZ4" s="4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岬町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18</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14793</v>
      </c>
      <c r="AM8" s="36"/>
      <c r="AN8" s="36"/>
      <c r="AO8" s="36"/>
      <c r="AP8" s="36"/>
      <c r="AQ8" s="36"/>
      <c r="AR8" s="36"/>
      <c r="AS8" s="36"/>
      <c r="AT8" s="37">
        <f>データ!T6</f>
        <v>49.18</v>
      </c>
      <c r="AU8" s="37"/>
      <c r="AV8" s="37"/>
      <c r="AW8" s="37"/>
      <c r="AX8" s="37"/>
      <c r="AY8" s="37"/>
      <c r="AZ8" s="37"/>
      <c r="BA8" s="37"/>
      <c r="BB8" s="37">
        <f>データ!U6</f>
        <v>300.79000000000002</v>
      </c>
      <c r="BC8" s="37"/>
      <c r="BD8" s="37"/>
      <c r="BE8" s="37"/>
      <c r="BF8" s="37"/>
      <c r="BG8" s="37"/>
      <c r="BH8" s="37"/>
      <c r="BI8" s="37"/>
      <c r="BJ8" s="3"/>
      <c r="BK8" s="3"/>
      <c r="BL8" s="38" t="s">
        <v>12</v>
      </c>
      <c r="BM8" s="39"/>
      <c r="BN8" s="40" t="s">
        <v>20</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23</v>
      </c>
      <c r="J9" s="30"/>
      <c r="K9" s="30"/>
      <c r="L9" s="30"/>
      <c r="M9" s="30"/>
      <c r="N9" s="30"/>
      <c r="O9" s="30"/>
      <c r="P9" s="30" t="s">
        <v>25</v>
      </c>
      <c r="Q9" s="30"/>
      <c r="R9" s="30"/>
      <c r="S9" s="30"/>
      <c r="T9" s="30"/>
      <c r="U9" s="30"/>
      <c r="V9" s="30"/>
      <c r="W9" s="30" t="s">
        <v>28</v>
      </c>
      <c r="X9" s="30"/>
      <c r="Y9" s="30"/>
      <c r="Z9" s="30"/>
      <c r="AA9" s="30"/>
      <c r="AB9" s="30"/>
      <c r="AC9" s="30"/>
      <c r="AD9" s="30" t="s">
        <v>22</v>
      </c>
      <c r="AE9" s="30"/>
      <c r="AF9" s="30"/>
      <c r="AG9" s="30"/>
      <c r="AH9" s="30"/>
      <c r="AI9" s="30"/>
      <c r="AJ9" s="30"/>
      <c r="AK9" s="3"/>
      <c r="AL9" s="30" t="s">
        <v>30</v>
      </c>
      <c r="AM9" s="30"/>
      <c r="AN9" s="30"/>
      <c r="AO9" s="30"/>
      <c r="AP9" s="30"/>
      <c r="AQ9" s="30"/>
      <c r="AR9" s="30"/>
      <c r="AS9" s="30"/>
      <c r="AT9" s="30" t="s">
        <v>31</v>
      </c>
      <c r="AU9" s="30"/>
      <c r="AV9" s="30"/>
      <c r="AW9" s="30"/>
      <c r="AX9" s="30"/>
      <c r="AY9" s="30"/>
      <c r="AZ9" s="30"/>
      <c r="BA9" s="30"/>
      <c r="BB9" s="30" t="s">
        <v>32</v>
      </c>
      <c r="BC9" s="30"/>
      <c r="BD9" s="30"/>
      <c r="BE9" s="30"/>
      <c r="BF9" s="30"/>
      <c r="BG9" s="30"/>
      <c r="BH9" s="30"/>
      <c r="BI9" s="30"/>
      <c r="BJ9" s="3"/>
      <c r="BK9" s="3"/>
      <c r="BL9" s="42" t="s">
        <v>35</v>
      </c>
      <c r="BM9" s="43"/>
      <c r="BN9" s="44" t="s">
        <v>36</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86.32</v>
      </c>
      <c r="Q10" s="37"/>
      <c r="R10" s="37"/>
      <c r="S10" s="37"/>
      <c r="T10" s="37"/>
      <c r="U10" s="37"/>
      <c r="V10" s="37"/>
      <c r="W10" s="37">
        <f>データ!Q6</f>
        <v>87.49</v>
      </c>
      <c r="X10" s="37"/>
      <c r="Y10" s="37"/>
      <c r="Z10" s="37"/>
      <c r="AA10" s="37"/>
      <c r="AB10" s="37"/>
      <c r="AC10" s="37"/>
      <c r="AD10" s="36">
        <f>データ!R6</f>
        <v>1990</v>
      </c>
      <c r="AE10" s="36"/>
      <c r="AF10" s="36"/>
      <c r="AG10" s="36"/>
      <c r="AH10" s="36"/>
      <c r="AI10" s="36"/>
      <c r="AJ10" s="36"/>
      <c r="AK10" s="2"/>
      <c r="AL10" s="36">
        <f>データ!V6</f>
        <v>12686</v>
      </c>
      <c r="AM10" s="36"/>
      <c r="AN10" s="36"/>
      <c r="AO10" s="36"/>
      <c r="AP10" s="36"/>
      <c r="AQ10" s="36"/>
      <c r="AR10" s="36"/>
      <c r="AS10" s="36"/>
      <c r="AT10" s="37">
        <f>データ!W6</f>
        <v>4.29</v>
      </c>
      <c r="AU10" s="37"/>
      <c r="AV10" s="37"/>
      <c r="AW10" s="37"/>
      <c r="AX10" s="37"/>
      <c r="AY10" s="37"/>
      <c r="AZ10" s="37"/>
      <c r="BA10" s="37"/>
      <c r="BB10" s="37">
        <f>データ!X6</f>
        <v>2957.11</v>
      </c>
      <c r="BC10" s="37"/>
      <c r="BD10" s="37"/>
      <c r="BE10" s="37"/>
      <c r="BF10" s="37"/>
      <c r="BG10" s="37"/>
      <c r="BH10" s="37"/>
      <c r="BI10" s="37"/>
      <c r="BJ10" s="2"/>
      <c r="BK10" s="2"/>
      <c r="BL10" s="68" t="s">
        <v>38</v>
      </c>
      <c r="BM10" s="69"/>
      <c r="BN10" s="70" t="s">
        <v>16</v>
      </c>
      <c r="BO10" s="70"/>
      <c r="BP10" s="70"/>
      <c r="BQ10" s="70"/>
      <c r="BR10" s="70"/>
      <c r="BS10" s="70"/>
      <c r="BT10" s="70"/>
      <c r="BU10" s="70"/>
      <c r="BV10" s="70"/>
      <c r="BW10" s="70"/>
      <c r="BX10" s="70"/>
      <c r="BY10" s="7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8" t="s">
        <v>39</v>
      </c>
      <c r="BM11" s="48"/>
      <c r="BN11" s="48"/>
      <c r="BO11" s="48"/>
      <c r="BP11" s="48"/>
      <c r="BQ11" s="48"/>
      <c r="BR11" s="48"/>
      <c r="BS11" s="48"/>
      <c r="BT11" s="48"/>
      <c r="BU11" s="48"/>
      <c r="BV11" s="48"/>
      <c r="BW11" s="48"/>
      <c r="BX11" s="48"/>
      <c r="BY11" s="48"/>
      <c r="BZ11" s="4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8"/>
      <c r="BM12" s="48"/>
      <c r="BN12" s="48"/>
      <c r="BO12" s="48"/>
      <c r="BP12" s="48"/>
      <c r="BQ12" s="48"/>
      <c r="BR12" s="48"/>
      <c r="BS12" s="48"/>
      <c r="BT12" s="48"/>
      <c r="BU12" s="48"/>
      <c r="BV12" s="48"/>
      <c r="BW12" s="48"/>
      <c r="BX12" s="48"/>
      <c r="BY12" s="48"/>
      <c r="BZ12" s="4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9"/>
      <c r="BM13" s="49"/>
      <c r="BN13" s="49"/>
      <c r="BO13" s="49"/>
      <c r="BP13" s="49"/>
      <c r="BQ13" s="49"/>
      <c r="BR13" s="49"/>
      <c r="BS13" s="49"/>
      <c r="BT13" s="49"/>
      <c r="BU13" s="49"/>
      <c r="BV13" s="49"/>
      <c r="BW13" s="49"/>
      <c r="BX13" s="49"/>
      <c r="BY13" s="49"/>
      <c r="BZ13" s="49"/>
    </row>
    <row r="14" spans="1:78" ht="13.5" customHeight="1" x14ac:dyDescent="0.2">
      <c r="A14" s="2"/>
      <c r="B14" s="50" t="s">
        <v>27</v>
      </c>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2"/>
      <c r="BK14" s="2"/>
      <c r="BL14" s="56" t="s">
        <v>41</v>
      </c>
      <c r="BM14" s="57"/>
      <c r="BN14" s="57"/>
      <c r="BO14" s="57"/>
      <c r="BP14" s="57"/>
      <c r="BQ14" s="57"/>
      <c r="BR14" s="57"/>
      <c r="BS14" s="57"/>
      <c r="BT14" s="57"/>
      <c r="BU14" s="57"/>
      <c r="BV14" s="57"/>
      <c r="BW14" s="57"/>
      <c r="BX14" s="57"/>
      <c r="BY14" s="57"/>
      <c r="BZ14" s="58"/>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2" t="s">
        <v>113</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2"/>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2"/>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2"/>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2"/>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2"/>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2"/>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2"/>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2"/>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2"/>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2"/>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2"/>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2"/>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2"/>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2"/>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2"/>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2"/>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2"/>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2"/>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2"/>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2"/>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2"/>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2"/>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2"/>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2"/>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2"/>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2"/>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2"/>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5"/>
      <c r="BM44" s="66"/>
      <c r="BN44" s="66"/>
      <c r="BO44" s="66"/>
      <c r="BP44" s="66"/>
      <c r="BQ44" s="66"/>
      <c r="BR44" s="66"/>
      <c r="BS44" s="66"/>
      <c r="BT44" s="66"/>
      <c r="BU44" s="66"/>
      <c r="BV44" s="66"/>
      <c r="BW44" s="66"/>
      <c r="BX44" s="66"/>
      <c r="BY44" s="66"/>
      <c r="BZ44" s="6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6" t="s">
        <v>42</v>
      </c>
      <c r="BM45" s="57"/>
      <c r="BN45" s="57"/>
      <c r="BO45" s="57"/>
      <c r="BP45" s="57"/>
      <c r="BQ45" s="57"/>
      <c r="BR45" s="57"/>
      <c r="BS45" s="57"/>
      <c r="BT45" s="57"/>
      <c r="BU45" s="57"/>
      <c r="BV45" s="57"/>
      <c r="BW45" s="57"/>
      <c r="BX45" s="57"/>
      <c r="BY45" s="57"/>
      <c r="BZ45" s="5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9"/>
      <c r="BM46" s="60"/>
      <c r="BN46" s="60"/>
      <c r="BO46" s="60"/>
      <c r="BP46" s="60"/>
      <c r="BQ46" s="60"/>
      <c r="BR46" s="60"/>
      <c r="BS46" s="60"/>
      <c r="BT46" s="60"/>
      <c r="BU46" s="60"/>
      <c r="BV46" s="60"/>
      <c r="BW46" s="60"/>
      <c r="BX46" s="60"/>
      <c r="BY46" s="60"/>
      <c r="BZ46" s="6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2" t="s">
        <v>114</v>
      </c>
      <c r="BM47" s="63"/>
      <c r="BN47" s="63"/>
      <c r="BO47" s="63"/>
      <c r="BP47" s="63"/>
      <c r="BQ47" s="63"/>
      <c r="BR47" s="63"/>
      <c r="BS47" s="63"/>
      <c r="BT47" s="63"/>
      <c r="BU47" s="63"/>
      <c r="BV47" s="63"/>
      <c r="BW47" s="63"/>
      <c r="BX47" s="63"/>
      <c r="BY47" s="63"/>
      <c r="BZ47" s="6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2"/>
      <c r="BM48" s="63"/>
      <c r="BN48" s="63"/>
      <c r="BO48" s="63"/>
      <c r="BP48" s="63"/>
      <c r="BQ48" s="63"/>
      <c r="BR48" s="63"/>
      <c r="BS48" s="63"/>
      <c r="BT48" s="63"/>
      <c r="BU48" s="63"/>
      <c r="BV48" s="63"/>
      <c r="BW48" s="63"/>
      <c r="BX48" s="63"/>
      <c r="BY48" s="63"/>
      <c r="BZ48" s="6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2"/>
      <c r="BM49" s="63"/>
      <c r="BN49" s="63"/>
      <c r="BO49" s="63"/>
      <c r="BP49" s="63"/>
      <c r="BQ49" s="63"/>
      <c r="BR49" s="63"/>
      <c r="BS49" s="63"/>
      <c r="BT49" s="63"/>
      <c r="BU49" s="63"/>
      <c r="BV49" s="63"/>
      <c r="BW49" s="63"/>
      <c r="BX49" s="63"/>
      <c r="BY49" s="63"/>
      <c r="BZ49" s="6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2"/>
      <c r="BM50" s="63"/>
      <c r="BN50" s="63"/>
      <c r="BO50" s="63"/>
      <c r="BP50" s="63"/>
      <c r="BQ50" s="63"/>
      <c r="BR50" s="63"/>
      <c r="BS50" s="63"/>
      <c r="BT50" s="63"/>
      <c r="BU50" s="63"/>
      <c r="BV50" s="63"/>
      <c r="BW50" s="63"/>
      <c r="BX50" s="63"/>
      <c r="BY50" s="63"/>
      <c r="BZ50" s="6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2"/>
      <c r="BM51" s="63"/>
      <c r="BN51" s="63"/>
      <c r="BO51" s="63"/>
      <c r="BP51" s="63"/>
      <c r="BQ51" s="63"/>
      <c r="BR51" s="63"/>
      <c r="BS51" s="63"/>
      <c r="BT51" s="63"/>
      <c r="BU51" s="63"/>
      <c r="BV51" s="63"/>
      <c r="BW51" s="63"/>
      <c r="BX51" s="63"/>
      <c r="BY51" s="63"/>
      <c r="BZ51" s="6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2"/>
      <c r="BM52" s="63"/>
      <c r="BN52" s="63"/>
      <c r="BO52" s="63"/>
      <c r="BP52" s="63"/>
      <c r="BQ52" s="63"/>
      <c r="BR52" s="63"/>
      <c r="BS52" s="63"/>
      <c r="BT52" s="63"/>
      <c r="BU52" s="63"/>
      <c r="BV52" s="63"/>
      <c r="BW52" s="63"/>
      <c r="BX52" s="63"/>
      <c r="BY52" s="63"/>
      <c r="BZ52" s="6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2"/>
      <c r="BM53" s="63"/>
      <c r="BN53" s="63"/>
      <c r="BO53" s="63"/>
      <c r="BP53" s="63"/>
      <c r="BQ53" s="63"/>
      <c r="BR53" s="63"/>
      <c r="BS53" s="63"/>
      <c r="BT53" s="63"/>
      <c r="BU53" s="63"/>
      <c r="BV53" s="63"/>
      <c r="BW53" s="63"/>
      <c r="BX53" s="63"/>
      <c r="BY53" s="63"/>
      <c r="BZ53" s="6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2"/>
      <c r="BM54" s="63"/>
      <c r="BN54" s="63"/>
      <c r="BO54" s="63"/>
      <c r="BP54" s="63"/>
      <c r="BQ54" s="63"/>
      <c r="BR54" s="63"/>
      <c r="BS54" s="63"/>
      <c r="BT54" s="63"/>
      <c r="BU54" s="63"/>
      <c r="BV54" s="63"/>
      <c r="BW54" s="63"/>
      <c r="BX54" s="63"/>
      <c r="BY54" s="63"/>
      <c r="BZ54" s="6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2"/>
      <c r="BM55" s="63"/>
      <c r="BN55" s="63"/>
      <c r="BO55" s="63"/>
      <c r="BP55" s="63"/>
      <c r="BQ55" s="63"/>
      <c r="BR55" s="63"/>
      <c r="BS55" s="63"/>
      <c r="BT55" s="63"/>
      <c r="BU55" s="63"/>
      <c r="BV55" s="63"/>
      <c r="BW55" s="63"/>
      <c r="BX55" s="63"/>
      <c r="BY55" s="63"/>
      <c r="BZ55" s="6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2"/>
      <c r="BM56" s="63"/>
      <c r="BN56" s="63"/>
      <c r="BO56" s="63"/>
      <c r="BP56" s="63"/>
      <c r="BQ56" s="63"/>
      <c r="BR56" s="63"/>
      <c r="BS56" s="63"/>
      <c r="BT56" s="63"/>
      <c r="BU56" s="63"/>
      <c r="BV56" s="63"/>
      <c r="BW56" s="63"/>
      <c r="BX56" s="63"/>
      <c r="BY56" s="63"/>
      <c r="BZ56" s="6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2"/>
      <c r="BM57" s="63"/>
      <c r="BN57" s="63"/>
      <c r="BO57" s="63"/>
      <c r="BP57" s="63"/>
      <c r="BQ57" s="63"/>
      <c r="BR57" s="63"/>
      <c r="BS57" s="63"/>
      <c r="BT57" s="63"/>
      <c r="BU57" s="63"/>
      <c r="BV57" s="63"/>
      <c r="BW57" s="63"/>
      <c r="BX57" s="63"/>
      <c r="BY57" s="63"/>
      <c r="BZ57" s="6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2"/>
      <c r="BM58" s="63"/>
      <c r="BN58" s="63"/>
      <c r="BO58" s="63"/>
      <c r="BP58" s="63"/>
      <c r="BQ58" s="63"/>
      <c r="BR58" s="63"/>
      <c r="BS58" s="63"/>
      <c r="BT58" s="63"/>
      <c r="BU58" s="63"/>
      <c r="BV58" s="63"/>
      <c r="BW58" s="63"/>
      <c r="BX58" s="63"/>
      <c r="BY58" s="63"/>
      <c r="BZ58" s="6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2"/>
      <c r="BM59" s="63"/>
      <c r="BN59" s="63"/>
      <c r="BO59" s="63"/>
      <c r="BP59" s="63"/>
      <c r="BQ59" s="63"/>
      <c r="BR59" s="63"/>
      <c r="BS59" s="63"/>
      <c r="BT59" s="63"/>
      <c r="BU59" s="63"/>
      <c r="BV59" s="63"/>
      <c r="BW59" s="63"/>
      <c r="BX59" s="63"/>
      <c r="BY59" s="63"/>
      <c r="BZ59" s="64"/>
    </row>
    <row r="60" spans="1:78" ht="13.5" customHeight="1" x14ac:dyDescent="0.2">
      <c r="A60" s="2"/>
      <c r="B60" s="53" t="s">
        <v>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2"/>
      <c r="BM60" s="63"/>
      <c r="BN60" s="63"/>
      <c r="BO60" s="63"/>
      <c r="BP60" s="63"/>
      <c r="BQ60" s="63"/>
      <c r="BR60" s="63"/>
      <c r="BS60" s="63"/>
      <c r="BT60" s="63"/>
      <c r="BU60" s="63"/>
      <c r="BV60" s="63"/>
      <c r="BW60" s="63"/>
      <c r="BX60" s="63"/>
      <c r="BY60" s="63"/>
      <c r="BZ60" s="64"/>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2"/>
      <c r="BM61" s="63"/>
      <c r="BN61" s="63"/>
      <c r="BO61" s="63"/>
      <c r="BP61" s="63"/>
      <c r="BQ61" s="63"/>
      <c r="BR61" s="63"/>
      <c r="BS61" s="63"/>
      <c r="BT61" s="63"/>
      <c r="BU61" s="63"/>
      <c r="BV61" s="63"/>
      <c r="BW61" s="63"/>
      <c r="BX61" s="63"/>
      <c r="BY61" s="63"/>
      <c r="BZ61" s="6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2"/>
      <c r="BM62" s="63"/>
      <c r="BN62" s="63"/>
      <c r="BO62" s="63"/>
      <c r="BP62" s="63"/>
      <c r="BQ62" s="63"/>
      <c r="BR62" s="63"/>
      <c r="BS62" s="63"/>
      <c r="BT62" s="63"/>
      <c r="BU62" s="63"/>
      <c r="BV62" s="63"/>
      <c r="BW62" s="63"/>
      <c r="BX62" s="63"/>
      <c r="BY62" s="63"/>
      <c r="BZ62" s="6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5"/>
      <c r="BM63" s="66"/>
      <c r="BN63" s="66"/>
      <c r="BO63" s="66"/>
      <c r="BP63" s="66"/>
      <c r="BQ63" s="66"/>
      <c r="BR63" s="66"/>
      <c r="BS63" s="66"/>
      <c r="BT63" s="66"/>
      <c r="BU63" s="66"/>
      <c r="BV63" s="66"/>
      <c r="BW63" s="66"/>
      <c r="BX63" s="66"/>
      <c r="BY63" s="66"/>
      <c r="BZ63" s="6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6" t="s">
        <v>9</v>
      </c>
      <c r="BM64" s="57"/>
      <c r="BN64" s="57"/>
      <c r="BO64" s="57"/>
      <c r="BP64" s="57"/>
      <c r="BQ64" s="57"/>
      <c r="BR64" s="57"/>
      <c r="BS64" s="57"/>
      <c r="BT64" s="57"/>
      <c r="BU64" s="57"/>
      <c r="BV64" s="57"/>
      <c r="BW64" s="57"/>
      <c r="BX64" s="57"/>
      <c r="BY64" s="57"/>
      <c r="BZ64" s="5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9"/>
      <c r="BM65" s="60"/>
      <c r="BN65" s="60"/>
      <c r="BO65" s="60"/>
      <c r="BP65" s="60"/>
      <c r="BQ65" s="60"/>
      <c r="BR65" s="60"/>
      <c r="BS65" s="60"/>
      <c r="BT65" s="60"/>
      <c r="BU65" s="60"/>
      <c r="BV65" s="60"/>
      <c r="BW65" s="60"/>
      <c r="BX65" s="60"/>
      <c r="BY65" s="60"/>
      <c r="BZ65" s="6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2" t="s">
        <v>115</v>
      </c>
      <c r="BM66" s="63"/>
      <c r="BN66" s="63"/>
      <c r="BO66" s="63"/>
      <c r="BP66" s="63"/>
      <c r="BQ66" s="63"/>
      <c r="BR66" s="63"/>
      <c r="BS66" s="63"/>
      <c r="BT66" s="63"/>
      <c r="BU66" s="63"/>
      <c r="BV66" s="63"/>
      <c r="BW66" s="63"/>
      <c r="BX66" s="63"/>
      <c r="BY66" s="63"/>
      <c r="BZ66" s="6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2"/>
      <c r="BM67" s="63"/>
      <c r="BN67" s="63"/>
      <c r="BO67" s="63"/>
      <c r="BP67" s="63"/>
      <c r="BQ67" s="63"/>
      <c r="BR67" s="63"/>
      <c r="BS67" s="63"/>
      <c r="BT67" s="63"/>
      <c r="BU67" s="63"/>
      <c r="BV67" s="63"/>
      <c r="BW67" s="63"/>
      <c r="BX67" s="63"/>
      <c r="BY67" s="63"/>
      <c r="BZ67" s="6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2"/>
      <c r="BM68" s="63"/>
      <c r="BN68" s="63"/>
      <c r="BO68" s="63"/>
      <c r="BP68" s="63"/>
      <c r="BQ68" s="63"/>
      <c r="BR68" s="63"/>
      <c r="BS68" s="63"/>
      <c r="BT68" s="63"/>
      <c r="BU68" s="63"/>
      <c r="BV68" s="63"/>
      <c r="BW68" s="63"/>
      <c r="BX68" s="63"/>
      <c r="BY68" s="63"/>
      <c r="BZ68" s="6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2"/>
      <c r="BM69" s="63"/>
      <c r="BN69" s="63"/>
      <c r="BO69" s="63"/>
      <c r="BP69" s="63"/>
      <c r="BQ69" s="63"/>
      <c r="BR69" s="63"/>
      <c r="BS69" s="63"/>
      <c r="BT69" s="63"/>
      <c r="BU69" s="63"/>
      <c r="BV69" s="63"/>
      <c r="BW69" s="63"/>
      <c r="BX69" s="63"/>
      <c r="BY69" s="63"/>
      <c r="BZ69" s="6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2"/>
      <c r="BM70" s="63"/>
      <c r="BN70" s="63"/>
      <c r="BO70" s="63"/>
      <c r="BP70" s="63"/>
      <c r="BQ70" s="63"/>
      <c r="BR70" s="63"/>
      <c r="BS70" s="63"/>
      <c r="BT70" s="63"/>
      <c r="BU70" s="63"/>
      <c r="BV70" s="63"/>
      <c r="BW70" s="63"/>
      <c r="BX70" s="63"/>
      <c r="BY70" s="63"/>
      <c r="BZ70" s="6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2"/>
      <c r="BM71" s="63"/>
      <c r="BN71" s="63"/>
      <c r="BO71" s="63"/>
      <c r="BP71" s="63"/>
      <c r="BQ71" s="63"/>
      <c r="BR71" s="63"/>
      <c r="BS71" s="63"/>
      <c r="BT71" s="63"/>
      <c r="BU71" s="63"/>
      <c r="BV71" s="63"/>
      <c r="BW71" s="63"/>
      <c r="BX71" s="63"/>
      <c r="BY71" s="63"/>
      <c r="BZ71" s="6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2"/>
      <c r="BM72" s="63"/>
      <c r="BN72" s="63"/>
      <c r="BO72" s="63"/>
      <c r="BP72" s="63"/>
      <c r="BQ72" s="63"/>
      <c r="BR72" s="63"/>
      <c r="BS72" s="63"/>
      <c r="BT72" s="63"/>
      <c r="BU72" s="63"/>
      <c r="BV72" s="63"/>
      <c r="BW72" s="63"/>
      <c r="BX72" s="63"/>
      <c r="BY72" s="63"/>
      <c r="BZ72" s="6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2"/>
      <c r="BM73" s="63"/>
      <c r="BN73" s="63"/>
      <c r="BO73" s="63"/>
      <c r="BP73" s="63"/>
      <c r="BQ73" s="63"/>
      <c r="BR73" s="63"/>
      <c r="BS73" s="63"/>
      <c r="BT73" s="63"/>
      <c r="BU73" s="63"/>
      <c r="BV73" s="63"/>
      <c r="BW73" s="63"/>
      <c r="BX73" s="63"/>
      <c r="BY73" s="63"/>
      <c r="BZ73" s="6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2"/>
      <c r="BM74" s="63"/>
      <c r="BN74" s="63"/>
      <c r="BO74" s="63"/>
      <c r="BP74" s="63"/>
      <c r="BQ74" s="63"/>
      <c r="BR74" s="63"/>
      <c r="BS74" s="63"/>
      <c r="BT74" s="63"/>
      <c r="BU74" s="63"/>
      <c r="BV74" s="63"/>
      <c r="BW74" s="63"/>
      <c r="BX74" s="63"/>
      <c r="BY74" s="63"/>
      <c r="BZ74" s="6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2"/>
      <c r="BM75" s="63"/>
      <c r="BN75" s="63"/>
      <c r="BO75" s="63"/>
      <c r="BP75" s="63"/>
      <c r="BQ75" s="63"/>
      <c r="BR75" s="63"/>
      <c r="BS75" s="63"/>
      <c r="BT75" s="63"/>
      <c r="BU75" s="63"/>
      <c r="BV75" s="63"/>
      <c r="BW75" s="63"/>
      <c r="BX75" s="63"/>
      <c r="BY75" s="63"/>
      <c r="BZ75" s="6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2"/>
      <c r="BM76" s="63"/>
      <c r="BN76" s="63"/>
      <c r="BO76" s="63"/>
      <c r="BP76" s="63"/>
      <c r="BQ76" s="63"/>
      <c r="BR76" s="63"/>
      <c r="BS76" s="63"/>
      <c r="BT76" s="63"/>
      <c r="BU76" s="63"/>
      <c r="BV76" s="63"/>
      <c r="BW76" s="63"/>
      <c r="BX76" s="63"/>
      <c r="BY76" s="63"/>
      <c r="BZ76" s="6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2"/>
      <c r="BM77" s="63"/>
      <c r="BN77" s="63"/>
      <c r="BO77" s="63"/>
      <c r="BP77" s="63"/>
      <c r="BQ77" s="63"/>
      <c r="BR77" s="63"/>
      <c r="BS77" s="63"/>
      <c r="BT77" s="63"/>
      <c r="BU77" s="63"/>
      <c r="BV77" s="63"/>
      <c r="BW77" s="63"/>
      <c r="BX77" s="63"/>
      <c r="BY77" s="63"/>
      <c r="BZ77" s="6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2"/>
      <c r="BM78" s="63"/>
      <c r="BN78" s="63"/>
      <c r="BO78" s="63"/>
      <c r="BP78" s="63"/>
      <c r="BQ78" s="63"/>
      <c r="BR78" s="63"/>
      <c r="BS78" s="63"/>
      <c r="BT78" s="63"/>
      <c r="BU78" s="63"/>
      <c r="BV78" s="63"/>
      <c r="BW78" s="63"/>
      <c r="BX78" s="63"/>
      <c r="BY78" s="63"/>
      <c r="BZ78" s="64"/>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2"/>
      <c r="BM79" s="63"/>
      <c r="BN79" s="63"/>
      <c r="BO79" s="63"/>
      <c r="BP79" s="63"/>
      <c r="BQ79" s="63"/>
      <c r="BR79" s="63"/>
      <c r="BS79" s="63"/>
      <c r="BT79" s="63"/>
      <c r="BU79" s="63"/>
      <c r="BV79" s="63"/>
      <c r="BW79" s="63"/>
      <c r="BX79" s="63"/>
      <c r="BY79" s="63"/>
      <c r="BZ79" s="64"/>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2"/>
      <c r="BM80" s="63"/>
      <c r="BN80" s="63"/>
      <c r="BO80" s="63"/>
      <c r="BP80" s="63"/>
      <c r="BQ80" s="63"/>
      <c r="BR80" s="63"/>
      <c r="BS80" s="63"/>
      <c r="BT80" s="63"/>
      <c r="BU80" s="63"/>
      <c r="BV80" s="63"/>
      <c r="BW80" s="63"/>
      <c r="BX80" s="63"/>
      <c r="BY80" s="63"/>
      <c r="BZ80" s="64"/>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2"/>
      <c r="BM81" s="63"/>
      <c r="BN81" s="63"/>
      <c r="BO81" s="63"/>
      <c r="BP81" s="63"/>
      <c r="BQ81" s="63"/>
      <c r="BR81" s="63"/>
      <c r="BS81" s="63"/>
      <c r="BT81" s="63"/>
      <c r="BU81" s="63"/>
      <c r="BV81" s="63"/>
      <c r="BW81" s="63"/>
      <c r="BX81" s="63"/>
      <c r="BY81" s="63"/>
      <c r="BZ81" s="64"/>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5"/>
      <c r="BM82" s="66"/>
      <c r="BN82" s="66"/>
      <c r="BO82" s="66"/>
      <c r="BP82" s="66"/>
      <c r="BQ82" s="66"/>
      <c r="BR82" s="66"/>
      <c r="BS82" s="66"/>
      <c r="BT82" s="66"/>
      <c r="BU82" s="66"/>
      <c r="BV82" s="66"/>
      <c r="BW82" s="66"/>
      <c r="BX82" s="66"/>
      <c r="BY82" s="66"/>
      <c r="BZ82" s="67"/>
    </row>
    <row r="83" spans="1:78" x14ac:dyDescent="0.2">
      <c r="C83" s="46" t="s">
        <v>44</v>
      </c>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row>
    <row r="84" spans="1:78" x14ac:dyDescent="0.2">
      <c r="C84" s="2"/>
    </row>
    <row r="85" spans="1:78" hidden="1" x14ac:dyDescent="0.2">
      <c r="B85" s="6" t="s">
        <v>45</v>
      </c>
      <c r="C85" s="6"/>
      <c r="D85" s="6"/>
      <c r="E85" s="6" t="s">
        <v>46</v>
      </c>
      <c r="F85" s="6" t="s">
        <v>48</v>
      </c>
      <c r="G85" s="6" t="s">
        <v>49</v>
      </c>
      <c r="H85" s="6" t="s">
        <v>43</v>
      </c>
      <c r="I85" s="6" t="s">
        <v>10</v>
      </c>
      <c r="J85" s="6" t="s">
        <v>50</v>
      </c>
      <c r="K85" s="6" t="s">
        <v>51</v>
      </c>
      <c r="L85" s="6" t="s">
        <v>33</v>
      </c>
      <c r="M85" s="6" t="s">
        <v>37</v>
      </c>
      <c r="N85" s="6" t="s">
        <v>52</v>
      </c>
      <c r="O85" s="6" t="s">
        <v>53</v>
      </c>
    </row>
    <row r="86" spans="1:78" hidden="1" x14ac:dyDescent="0.2">
      <c r="B86" s="6"/>
      <c r="C86" s="6"/>
      <c r="D86" s="6"/>
      <c r="E86" s="6" t="str">
        <f>データ!AI6</f>
        <v/>
      </c>
      <c r="F86" s="6" t="s">
        <v>40</v>
      </c>
      <c r="G86" s="6" t="s">
        <v>40</v>
      </c>
      <c r="H86" s="6" t="str">
        <f>データ!BP6</f>
        <v>【652.82】</v>
      </c>
      <c r="I86" s="6" t="str">
        <f>データ!CA6</f>
        <v>【97.61】</v>
      </c>
      <c r="J86" s="6" t="str">
        <f>データ!CL6</f>
        <v>【138.29】</v>
      </c>
      <c r="K86" s="6" t="str">
        <f>データ!CW6</f>
        <v>【59.10】</v>
      </c>
      <c r="L86" s="6" t="str">
        <f>データ!DH6</f>
        <v>【95.82】</v>
      </c>
      <c r="M86" s="6" t="s">
        <v>40</v>
      </c>
      <c r="N86" s="6" t="s">
        <v>40</v>
      </c>
      <c r="O86" s="6" t="str">
        <f>データ!EO6</f>
        <v>【0.23】</v>
      </c>
    </row>
  </sheetData>
  <sheetProtection algorithmName="SHA-512" hashValue="d0ZVaezTvDvoDH5ux8SQ2jRGX2uC9yMvzD8JVzvZMng3Fz92ljXHXvjHSBNPyzgs8olm+iCdhsCO759uIrq8Vw==" saltValue="+5KAEDFtD8wWj1xu8XNMR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19</v>
      </c>
      <c r="B3" s="16" t="s">
        <v>34</v>
      </c>
      <c r="C3" s="16" t="s">
        <v>59</v>
      </c>
      <c r="D3" s="16" t="s">
        <v>60</v>
      </c>
      <c r="E3" s="16" t="s">
        <v>5</v>
      </c>
      <c r="F3" s="16" t="s">
        <v>4</v>
      </c>
      <c r="G3" s="16" t="s">
        <v>24</v>
      </c>
      <c r="H3" s="72" t="s">
        <v>56</v>
      </c>
      <c r="I3" s="73"/>
      <c r="J3" s="73"/>
      <c r="K3" s="73"/>
      <c r="L3" s="73"/>
      <c r="M3" s="73"/>
      <c r="N3" s="73"/>
      <c r="O3" s="73"/>
      <c r="P3" s="73"/>
      <c r="Q3" s="73"/>
      <c r="R3" s="73"/>
      <c r="S3" s="73"/>
      <c r="T3" s="73"/>
      <c r="U3" s="73"/>
      <c r="V3" s="73"/>
      <c r="W3" s="73"/>
      <c r="X3" s="74"/>
      <c r="Y3" s="78" t="s">
        <v>54</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8</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x14ac:dyDescent="0.2">
      <c r="A4" s="14" t="s">
        <v>61</v>
      </c>
      <c r="B4" s="17"/>
      <c r="C4" s="17"/>
      <c r="D4" s="17"/>
      <c r="E4" s="17"/>
      <c r="F4" s="17"/>
      <c r="G4" s="17"/>
      <c r="H4" s="75"/>
      <c r="I4" s="76"/>
      <c r="J4" s="76"/>
      <c r="K4" s="76"/>
      <c r="L4" s="76"/>
      <c r="M4" s="76"/>
      <c r="N4" s="76"/>
      <c r="O4" s="76"/>
      <c r="P4" s="76"/>
      <c r="Q4" s="76"/>
      <c r="R4" s="76"/>
      <c r="S4" s="76"/>
      <c r="T4" s="76"/>
      <c r="U4" s="76"/>
      <c r="V4" s="76"/>
      <c r="W4" s="76"/>
      <c r="X4" s="77"/>
      <c r="Y4" s="79" t="s">
        <v>26</v>
      </c>
      <c r="Z4" s="79"/>
      <c r="AA4" s="79"/>
      <c r="AB4" s="79"/>
      <c r="AC4" s="79"/>
      <c r="AD4" s="79"/>
      <c r="AE4" s="79"/>
      <c r="AF4" s="79"/>
      <c r="AG4" s="79"/>
      <c r="AH4" s="79"/>
      <c r="AI4" s="79"/>
      <c r="AJ4" s="79" t="s">
        <v>47</v>
      </c>
      <c r="AK4" s="79"/>
      <c r="AL4" s="79"/>
      <c r="AM4" s="79"/>
      <c r="AN4" s="79"/>
      <c r="AO4" s="79"/>
      <c r="AP4" s="79"/>
      <c r="AQ4" s="79"/>
      <c r="AR4" s="79"/>
      <c r="AS4" s="79"/>
      <c r="AT4" s="79"/>
      <c r="AU4" s="79" t="s">
        <v>29</v>
      </c>
      <c r="AV4" s="79"/>
      <c r="AW4" s="79"/>
      <c r="AX4" s="79"/>
      <c r="AY4" s="79"/>
      <c r="AZ4" s="79"/>
      <c r="BA4" s="79"/>
      <c r="BB4" s="79"/>
      <c r="BC4" s="79"/>
      <c r="BD4" s="79"/>
      <c r="BE4" s="79"/>
      <c r="BF4" s="79" t="s">
        <v>63</v>
      </c>
      <c r="BG4" s="79"/>
      <c r="BH4" s="79"/>
      <c r="BI4" s="79"/>
      <c r="BJ4" s="79"/>
      <c r="BK4" s="79"/>
      <c r="BL4" s="79"/>
      <c r="BM4" s="79"/>
      <c r="BN4" s="79"/>
      <c r="BO4" s="79"/>
      <c r="BP4" s="79"/>
      <c r="BQ4" s="79" t="s">
        <v>14</v>
      </c>
      <c r="BR4" s="79"/>
      <c r="BS4" s="79"/>
      <c r="BT4" s="79"/>
      <c r="BU4" s="79"/>
      <c r="BV4" s="79"/>
      <c r="BW4" s="79"/>
      <c r="BX4" s="79"/>
      <c r="BY4" s="79"/>
      <c r="BZ4" s="79"/>
      <c r="CA4" s="79"/>
      <c r="CB4" s="79" t="s">
        <v>62</v>
      </c>
      <c r="CC4" s="79"/>
      <c r="CD4" s="79"/>
      <c r="CE4" s="79"/>
      <c r="CF4" s="79"/>
      <c r="CG4" s="79"/>
      <c r="CH4" s="79"/>
      <c r="CI4" s="79"/>
      <c r="CJ4" s="79"/>
      <c r="CK4" s="79"/>
      <c r="CL4" s="79"/>
      <c r="CM4" s="79" t="s">
        <v>64</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5" x14ac:dyDescent="0.2">
      <c r="A5" s="14" t="s">
        <v>70</v>
      </c>
      <c r="B5" s="18"/>
      <c r="C5" s="18"/>
      <c r="D5" s="18"/>
      <c r="E5" s="18"/>
      <c r="F5" s="18"/>
      <c r="G5" s="18"/>
      <c r="H5" s="23" t="s">
        <v>58</v>
      </c>
      <c r="I5" s="23" t="s">
        <v>71</v>
      </c>
      <c r="J5" s="23" t="s">
        <v>72</v>
      </c>
      <c r="K5" s="23" t="s">
        <v>73</v>
      </c>
      <c r="L5" s="23" t="s">
        <v>74</v>
      </c>
      <c r="M5" s="23" t="s">
        <v>6</v>
      </c>
      <c r="N5" s="23" t="s">
        <v>75</v>
      </c>
      <c r="O5" s="23" t="s">
        <v>76</v>
      </c>
      <c r="P5" s="23" t="s">
        <v>77</v>
      </c>
      <c r="Q5" s="23" t="s">
        <v>78</v>
      </c>
      <c r="R5" s="23" t="s">
        <v>79</v>
      </c>
      <c r="S5" s="23" t="s">
        <v>80</v>
      </c>
      <c r="T5" s="23" t="s">
        <v>81</v>
      </c>
      <c r="U5" s="23" t="s">
        <v>65</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45</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5" s="13" customFormat="1" x14ac:dyDescent="0.2">
      <c r="A6" s="14" t="s">
        <v>96</v>
      </c>
      <c r="B6" s="19">
        <f t="shared" ref="B6:X6" si="1">B7</f>
        <v>2022</v>
      </c>
      <c r="C6" s="19">
        <f t="shared" si="1"/>
        <v>273660</v>
      </c>
      <c r="D6" s="19">
        <f t="shared" si="1"/>
        <v>47</v>
      </c>
      <c r="E6" s="19">
        <f t="shared" si="1"/>
        <v>17</v>
      </c>
      <c r="F6" s="19">
        <f t="shared" si="1"/>
        <v>1</v>
      </c>
      <c r="G6" s="19">
        <f t="shared" si="1"/>
        <v>0</v>
      </c>
      <c r="H6" s="19" t="str">
        <f t="shared" si="1"/>
        <v>大阪府　岬町</v>
      </c>
      <c r="I6" s="19" t="str">
        <f t="shared" si="1"/>
        <v>法非適用</v>
      </c>
      <c r="J6" s="19" t="str">
        <f t="shared" si="1"/>
        <v>下水道事業</v>
      </c>
      <c r="K6" s="19" t="str">
        <f t="shared" si="1"/>
        <v>公共下水道</v>
      </c>
      <c r="L6" s="19" t="str">
        <f t="shared" si="1"/>
        <v>Cc2</v>
      </c>
      <c r="M6" s="19" t="str">
        <f t="shared" si="1"/>
        <v>非設置</v>
      </c>
      <c r="N6" s="24" t="str">
        <f t="shared" si="1"/>
        <v>-</v>
      </c>
      <c r="O6" s="24" t="str">
        <f t="shared" si="1"/>
        <v>該当数値なし</v>
      </c>
      <c r="P6" s="24">
        <f t="shared" si="1"/>
        <v>86.32</v>
      </c>
      <c r="Q6" s="24">
        <f t="shared" si="1"/>
        <v>87.49</v>
      </c>
      <c r="R6" s="24">
        <f t="shared" si="1"/>
        <v>1990</v>
      </c>
      <c r="S6" s="24">
        <f t="shared" si="1"/>
        <v>14793</v>
      </c>
      <c r="T6" s="24">
        <f t="shared" si="1"/>
        <v>49.18</v>
      </c>
      <c r="U6" s="24">
        <f t="shared" si="1"/>
        <v>300.79000000000002</v>
      </c>
      <c r="V6" s="24">
        <f t="shared" si="1"/>
        <v>12686</v>
      </c>
      <c r="W6" s="24">
        <f t="shared" si="1"/>
        <v>4.29</v>
      </c>
      <c r="X6" s="24">
        <f t="shared" si="1"/>
        <v>2957.11</v>
      </c>
      <c r="Y6" s="28">
        <f t="shared" ref="Y6:AH6" si="2">IF(Y7="",NA(),Y7)</f>
        <v>39.840000000000003</v>
      </c>
      <c r="Z6" s="28">
        <f t="shared" si="2"/>
        <v>38.99</v>
      </c>
      <c r="AA6" s="28">
        <f t="shared" si="2"/>
        <v>48.3</v>
      </c>
      <c r="AB6" s="28">
        <f t="shared" si="2"/>
        <v>35.93</v>
      </c>
      <c r="AC6" s="28">
        <f t="shared" si="2"/>
        <v>38.79</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756.29</v>
      </c>
      <c r="BG6" s="28">
        <f t="shared" si="5"/>
        <v>654.85</v>
      </c>
      <c r="BH6" s="28">
        <f t="shared" si="5"/>
        <v>776.77</v>
      </c>
      <c r="BI6" s="28">
        <f t="shared" si="5"/>
        <v>376.71</v>
      </c>
      <c r="BJ6" s="28">
        <f t="shared" si="5"/>
        <v>331.32</v>
      </c>
      <c r="BK6" s="28">
        <f t="shared" si="5"/>
        <v>958.81</v>
      </c>
      <c r="BL6" s="28">
        <f t="shared" si="5"/>
        <v>1001.3</v>
      </c>
      <c r="BM6" s="28">
        <f t="shared" si="5"/>
        <v>1050.51</v>
      </c>
      <c r="BN6" s="28">
        <f t="shared" si="5"/>
        <v>1102.01</v>
      </c>
      <c r="BO6" s="28">
        <f t="shared" si="5"/>
        <v>987.36</v>
      </c>
      <c r="BP6" s="24" t="str">
        <f>IF(BP7="","",IF(BP7="-","【-】","【"&amp;SUBSTITUTE(TEXT(BP7,"#,##0.00"),"-","△")&amp;"】"))</f>
        <v>【652.82】</v>
      </c>
      <c r="BQ6" s="28">
        <f t="shared" ref="BQ6:BZ6" si="6">IF(BQ7="",NA(),BQ7)</f>
        <v>77</v>
      </c>
      <c r="BR6" s="28">
        <f t="shared" si="6"/>
        <v>75.91</v>
      </c>
      <c r="BS6" s="28">
        <f t="shared" si="6"/>
        <v>75.52</v>
      </c>
      <c r="BT6" s="28">
        <f t="shared" si="6"/>
        <v>75.2</v>
      </c>
      <c r="BU6" s="28">
        <f t="shared" si="6"/>
        <v>75.099999999999994</v>
      </c>
      <c r="BV6" s="28">
        <f t="shared" si="6"/>
        <v>82.88</v>
      </c>
      <c r="BW6" s="28">
        <f t="shared" si="6"/>
        <v>81.88</v>
      </c>
      <c r="BX6" s="28">
        <f t="shared" si="6"/>
        <v>82.65</v>
      </c>
      <c r="BY6" s="28">
        <f t="shared" si="6"/>
        <v>82.55</v>
      </c>
      <c r="BZ6" s="28">
        <f t="shared" si="6"/>
        <v>83.55</v>
      </c>
      <c r="CA6" s="24" t="str">
        <f>IF(CA7="","",IF(CA7="-","【-】","【"&amp;SUBSTITUTE(TEXT(CA7,"#,##0.00"),"-","△")&amp;"】"))</f>
        <v>【97.61】</v>
      </c>
      <c r="CB6" s="28">
        <f t="shared" ref="CB6:CK6" si="7">IF(CB7="",NA(),CB7)</f>
        <v>150</v>
      </c>
      <c r="CC6" s="28">
        <f t="shared" si="7"/>
        <v>150</v>
      </c>
      <c r="CD6" s="28">
        <f t="shared" si="7"/>
        <v>150</v>
      </c>
      <c r="CE6" s="28">
        <f t="shared" si="7"/>
        <v>150</v>
      </c>
      <c r="CF6" s="28">
        <f t="shared" si="7"/>
        <v>150</v>
      </c>
      <c r="CG6" s="28">
        <f t="shared" si="7"/>
        <v>190.99</v>
      </c>
      <c r="CH6" s="28">
        <f t="shared" si="7"/>
        <v>187.55</v>
      </c>
      <c r="CI6" s="28">
        <f t="shared" si="7"/>
        <v>186.3</v>
      </c>
      <c r="CJ6" s="28">
        <f t="shared" si="7"/>
        <v>188.38</v>
      </c>
      <c r="CK6" s="28">
        <f t="shared" si="7"/>
        <v>185.98</v>
      </c>
      <c r="CL6" s="24" t="str">
        <f>IF(CL7="","",IF(CL7="-","【-】","【"&amp;SUBSTITUTE(TEXT(CL7,"#,##0.00"),"-","△")&amp;"】"))</f>
        <v>【138.29】</v>
      </c>
      <c r="CM6" s="28" t="str">
        <f t="shared" ref="CM6:CV6" si="8">IF(CM7="",NA(),CM7)</f>
        <v>-</v>
      </c>
      <c r="CN6" s="28" t="str">
        <f t="shared" si="8"/>
        <v>-</v>
      </c>
      <c r="CO6" s="28" t="str">
        <f t="shared" si="8"/>
        <v>-</v>
      </c>
      <c r="CP6" s="28" t="str">
        <f t="shared" si="8"/>
        <v>-</v>
      </c>
      <c r="CQ6" s="28" t="str">
        <f t="shared" si="8"/>
        <v>-</v>
      </c>
      <c r="CR6" s="28">
        <f t="shared" si="8"/>
        <v>52.58</v>
      </c>
      <c r="CS6" s="28">
        <f t="shared" si="8"/>
        <v>50.94</v>
      </c>
      <c r="CT6" s="28">
        <f t="shared" si="8"/>
        <v>50.53</v>
      </c>
      <c r="CU6" s="28">
        <f t="shared" si="8"/>
        <v>51.42</v>
      </c>
      <c r="CV6" s="28">
        <f t="shared" si="8"/>
        <v>48.95</v>
      </c>
      <c r="CW6" s="24" t="str">
        <f>IF(CW7="","",IF(CW7="-","【-】","【"&amp;SUBSTITUTE(TEXT(CW7,"#,##0.00"),"-","△")&amp;"】"))</f>
        <v>【59.10】</v>
      </c>
      <c r="CX6" s="28">
        <f t="shared" ref="CX6:DG6" si="9">IF(CX7="",NA(),CX7)</f>
        <v>81.17</v>
      </c>
      <c r="CY6" s="28">
        <f t="shared" si="9"/>
        <v>82.75</v>
      </c>
      <c r="CZ6" s="28">
        <f t="shared" si="9"/>
        <v>81.3</v>
      </c>
      <c r="DA6" s="28">
        <f t="shared" si="9"/>
        <v>81.39</v>
      </c>
      <c r="DB6" s="28">
        <f t="shared" si="9"/>
        <v>76.680000000000007</v>
      </c>
      <c r="DC6" s="28">
        <f t="shared" si="9"/>
        <v>83.02</v>
      </c>
      <c r="DD6" s="28">
        <f t="shared" si="9"/>
        <v>82.55</v>
      </c>
      <c r="DE6" s="28">
        <f t="shared" si="9"/>
        <v>82.08</v>
      </c>
      <c r="DF6" s="28">
        <f t="shared" si="9"/>
        <v>81.34</v>
      </c>
      <c r="DG6" s="28">
        <f t="shared" si="9"/>
        <v>81.14</v>
      </c>
      <c r="DH6" s="24" t="str">
        <f>IF(DH7="","",IF(DH7="-","【-】","【"&amp;SUBSTITUTE(TEXT(DH7,"#,##0.00"),"-","△")&amp;"】"))</f>
        <v>【95.82】</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0.13</v>
      </c>
      <c r="EK6" s="28">
        <f t="shared" si="12"/>
        <v>0.15</v>
      </c>
      <c r="EL6" s="28">
        <f t="shared" si="12"/>
        <v>1.65</v>
      </c>
      <c r="EM6" s="28">
        <f t="shared" si="12"/>
        <v>0.14000000000000001</v>
      </c>
      <c r="EN6" s="28">
        <f t="shared" si="12"/>
        <v>0.08</v>
      </c>
      <c r="EO6" s="24" t="str">
        <f>IF(EO7="","",IF(EO7="-","【-】","【"&amp;SUBSTITUTE(TEXT(EO7,"#,##0.00"),"-","△")&amp;"】"))</f>
        <v>【0.23】</v>
      </c>
    </row>
    <row r="7" spans="1:145" s="13" customFormat="1" x14ac:dyDescent="0.2">
      <c r="A7" s="14"/>
      <c r="B7" s="20">
        <v>2022</v>
      </c>
      <c r="C7" s="20">
        <v>273660</v>
      </c>
      <c r="D7" s="20">
        <v>47</v>
      </c>
      <c r="E7" s="20">
        <v>17</v>
      </c>
      <c r="F7" s="20">
        <v>1</v>
      </c>
      <c r="G7" s="20">
        <v>0</v>
      </c>
      <c r="H7" s="20" t="s">
        <v>17</v>
      </c>
      <c r="I7" s="20" t="s">
        <v>97</v>
      </c>
      <c r="J7" s="20" t="s">
        <v>98</v>
      </c>
      <c r="K7" s="20" t="s">
        <v>99</v>
      </c>
      <c r="L7" s="20" t="s">
        <v>100</v>
      </c>
      <c r="M7" s="20" t="s">
        <v>101</v>
      </c>
      <c r="N7" s="25" t="s">
        <v>40</v>
      </c>
      <c r="O7" s="25" t="s">
        <v>102</v>
      </c>
      <c r="P7" s="25">
        <v>86.32</v>
      </c>
      <c r="Q7" s="25">
        <v>87.49</v>
      </c>
      <c r="R7" s="25">
        <v>1990</v>
      </c>
      <c r="S7" s="25">
        <v>14793</v>
      </c>
      <c r="T7" s="25">
        <v>49.18</v>
      </c>
      <c r="U7" s="25">
        <v>300.79000000000002</v>
      </c>
      <c r="V7" s="25">
        <v>12686</v>
      </c>
      <c r="W7" s="25">
        <v>4.29</v>
      </c>
      <c r="X7" s="25">
        <v>2957.11</v>
      </c>
      <c r="Y7" s="25">
        <v>39.840000000000003</v>
      </c>
      <c r="Z7" s="25">
        <v>38.99</v>
      </c>
      <c r="AA7" s="25">
        <v>48.3</v>
      </c>
      <c r="AB7" s="25">
        <v>35.93</v>
      </c>
      <c r="AC7" s="25">
        <v>38.79</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756.29</v>
      </c>
      <c r="BG7" s="25">
        <v>654.85</v>
      </c>
      <c r="BH7" s="25">
        <v>776.77</v>
      </c>
      <c r="BI7" s="25">
        <v>376.71</v>
      </c>
      <c r="BJ7" s="25">
        <v>331.32</v>
      </c>
      <c r="BK7" s="25">
        <v>958.81</v>
      </c>
      <c r="BL7" s="25">
        <v>1001.3</v>
      </c>
      <c r="BM7" s="25">
        <v>1050.51</v>
      </c>
      <c r="BN7" s="25">
        <v>1102.01</v>
      </c>
      <c r="BO7" s="25">
        <v>987.36</v>
      </c>
      <c r="BP7" s="25">
        <v>652.82000000000005</v>
      </c>
      <c r="BQ7" s="25">
        <v>77</v>
      </c>
      <c r="BR7" s="25">
        <v>75.91</v>
      </c>
      <c r="BS7" s="25">
        <v>75.52</v>
      </c>
      <c r="BT7" s="25">
        <v>75.2</v>
      </c>
      <c r="BU7" s="25">
        <v>75.099999999999994</v>
      </c>
      <c r="BV7" s="25">
        <v>82.88</v>
      </c>
      <c r="BW7" s="25">
        <v>81.88</v>
      </c>
      <c r="BX7" s="25">
        <v>82.65</v>
      </c>
      <c r="BY7" s="25">
        <v>82.55</v>
      </c>
      <c r="BZ7" s="25">
        <v>83.55</v>
      </c>
      <c r="CA7" s="25">
        <v>97.61</v>
      </c>
      <c r="CB7" s="25">
        <v>150</v>
      </c>
      <c r="CC7" s="25">
        <v>150</v>
      </c>
      <c r="CD7" s="25">
        <v>150</v>
      </c>
      <c r="CE7" s="25">
        <v>150</v>
      </c>
      <c r="CF7" s="25">
        <v>150</v>
      </c>
      <c r="CG7" s="25">
        <v>190.99</v>
      </c>
      <c r="CH7" s="25">
        <v>187.55</v>
      </c>
      <c r="CI7" s="25">
        <v>186.3</v>
      </c>
      <c r="CJ7" s="25">
        <v>188.38</v>
      </c>
      <c r="CK7" s="25">
        <v>185.98</v>
      </c>
      <c r="CL7" s="25">
        <v>138.29</v>
      </c>
      <c r="CM7" s="25" t="s">
        <v>40</v>
      </c>
      <c r="CN7" s="25" t="s">
        <v>40</v>
      </c>
      <c r="CO7" s="25" t="s">
        <v>40</v>
      </c>
      <c r="CP7" s="25" t="s">
        <v>40</v>
      </c>
      <c r="CQ7" s="25" t="s">
        <v>40</v>
      </c>
      <c r="CR7" s="25">
        <v>52.58</v>
      </c>
      <c r="CS7" s="25">
        <v>50.94</v>
      </c>
      <c r="CT7" s="25">
        <v>50.53</v>
      </c>
      <c r="CU7" s="25">
        <v>51.42</v>
      </c>
      <c r="CV7" s="25">
        <v>48.95</v>
      </c>
      <c r="CW7" s="25">
        <v>59.1</v>
      </c>
      <c r="CX7" s="25">
        <v>81.17</v>
      </c>
      <c r="CY7" s="25">
        <v>82.75</v>
      </c>
      <c r="CZ7" s="25">
        <v>81.3</v>
      </c>
      <c r="DA7" s="25">
        <v>81.39</v>
      </c>
      <c r="DB7" s="25">
        <v>76.680000000000007</v>
      </c>
      <c r="DC7" s="25">
        <v>83.02</v>
      </c>
      <c r="DD7" s="25">
        <v>82.55</v>
      </c>
      <c r="DE7" s="25">
        <v>82.08</v>
      </c>
      <c r="DF7" s="25">
        <v>81.34</v>
      </c>
      <c r="DG7" s="25">
        <v>81.14</v>
      </c>
      <c r="DH7" s="25">
        <v>95.82</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0.13</v>
      </c>
      <c r="EK7" s="25">
        <v>0.15</v>
      </c>
      <c r="EL7" s="25">
        <v>1.65</v>
      </c>
      <c r="EM7" s="25">
        <v>0.14000000000000001</v>
      </c>
      <c r="EN7" s="25">
        <v>0.08</v>
      </c>
      <c r="EO7" s="25">
        <v>0.23</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103</v>
      </c>
      <c r="C9" s="15" t="s">
        <v>104</v>
      </c>
      <c r="D9" s="15" t="s">
        <v>105</v>
      </c>
      <c r="E9" s="15" t="s">
        <v>106</v>
      </c>
      <c r="F9" s="15" t="s">
        <v>107</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34</v>
      </c>
      <c r="B10" s="21">
        <f>DATEVALUE($B7+12-B11&amp;"/1/"&amp;B12)</f>
        <v>47484</v>
      </c>
      <c r="C10" s="22">
        <f>DATEVALUE($B7+12-C11&amp;"/1/"&amp;C12)</f>
        <v>47849</v>
      </c>
      <c r="D10" s="22">
        <f>DATEVALUE($B7+12-D11&amp;"/1/"&amp;D12)</f>
        <v>48215</v>
      </c>
      <c r="E10" s="22">
        <f>DATEVALUE($B7+12-E11&amp;"/1/"&amp;E12)</f>
        <v>48582</v>
      </c>
      <c r="F10" s="22">
        <f>DATEVALUE($B7+12-F11&amp;"/1/"&amp;F12)</f>
        <v>48948</v>
      </c>
    </row>
    <row r="11" spans="1:145" x14ac:dyDescent="0.2">
      <c r="B11">
        <v>4</v>
      </c>
      <c r="C11">
        <v>3</v>
      </c>
      <c r="D11">
        <v>2</v>
      </c>
      <c r="E11">
        <v>1</v>
      </c>
      <c r="F11">
        <v>0</v>
      </c>
      <c r="G11" t="s">
        <v>108</v>
      </c>
    </row>
    <row r="12" spans="1:145" x14ac:dyDescent="0.2">
      <c r="B12">
        <v>1</v>
      </c>
      <c r="C12">
        <v>1</v>
      </c>
      <c r="D12">
        <v>2</v>
      </c>
      <c r="E12">
        <v>3</v>
      </c>
      <c r="F12">
        <v>4</v>
      </c>
      <c r="G12" t="s">
        <v>109</v>
      </c>
    </row>
    <row r="13" spans="1:145" x14ac:dyDescent="0.2">
      <c r="B13" t="s">
        <v>110</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大浦　郁実</cp:lastModifiedBy>
  <dcterms:created xsi:type="dcterms:W3CDTF">2023-12-12T02:47:35Z</dcterms:created>
  <dcterms:modified xsi:type="dcterms:W3CDTF">2024-02-16T07:25:02Z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2024-02-08T00:44:53Z</vt:filetime>
  </property>
</Properties>
</file>