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32A7973A-FF27-4A06-ABA1-21F75BD37725}" xr6:coauthVersionLast="47" xr6:coauthVersionMax="47" xr10:uidLastSave="{00000000-0000-0000-0000-000000000000}"/>
  <workbookProtection workbookAlgorithmName="SHA-512" workbookHashValue="c7WNexKGDsHTw5+XjtBPF5/IGhHlT9xhVp46Umaw0h93kxYZ6ad2zeoqPvP5h+sQMMB/1blkVGLE/wPiq8SvvQ==" workbookSaltValue="aiF35N10nBWN23fBa5p/u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E85" i="4"/>
  <c r="AT10" i="4"/>
  <c r="B10" i="4"/>
  <c r="BB8" i="4"/>
  <c r="AT8" i="4"/>
  <c r="AL8" i="4"/>
  <c r="W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<sst xmlns="http://schemas.openxmlformats.org/spreadsheetml/2006/main" count="278" uniqueCount="116">
  <si>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</si>
  <si>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</si>
  <si>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</si>
  <si>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</si>
  <si>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</si>
  <si>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</si>
  <si>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</si>
  <si>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</si>
  <si>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</si>
  <si>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</si>
  <si>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</si>
  <si>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</si>
  <si>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</si>
  <si>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</si>
  <si>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</si>
  <si>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</si>
  <si>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</si>
  <si>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</si>
  <si>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</si>
  <si>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</si>
  <si>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</si>
  <si>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</si>
  <si>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</si>
  <si>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</si>
  <si>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</si>
  <si>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</si>
  <si>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</si>
  <si>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</si>
  <si>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</si>
  <si>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</si>
  <si>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</si>
  <si>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</si>
  <si>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</si>
  <si>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</si>
  <si>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</si>
  <si>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</si>
  <si>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</si>
  <si>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</si>
  <si>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</si>
  <si>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</si>
  <si>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</si>
  <si>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</si>
  <si>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</si>
  <si>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</si>
  <si>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</si>
  <si>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</si>
  <si>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</si>
  <si>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</si>
  <si>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</si>
  <si>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</si>
  <si>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</si>
  <si>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</si>
  <si>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</si>
  <si>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</si>
  <si>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</si>
  <si>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</si>
  <si>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</si>
  <si>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</si>
  <si>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</si>
  <si>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</si>
  <si>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</si>
  <si>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</si>
  <si>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</si>
  <si>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</si>
  <si>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</si>
  <si>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</si>
  <si>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</si>
  <si>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</si>
  <si>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</si>
  <si>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</si>
  <si>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</si>
  <si>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</si>
  <si>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</si>
  <si>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</si>
  <si>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</si>
  <si>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</si>
  <si>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</si>
  <si>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</si>
  <si>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</si>
  <si>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</si>
  <si>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</si>
  <si>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</si>
  <si>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</si>
  <si>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</si>
  <si>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</si>
  <si>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</si>
  <si>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</si>
  <si>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</si>
  <si>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</si>
  <si>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</si>
  <si>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</si>
  <si>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</si>
  <si>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</si>
  <si>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</si>
  <si>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</si>
  <si>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</si>
  <si>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忠岡町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</si>
  <si>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</si>
  <si>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</si>
  <si>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</si>
  <si>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</si>
  <si>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</si>
  <si>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</si>
  <si>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</si>
  <si>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</si>
  <si>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</si>
  <si>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</si>
  <si>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</si>
  <si>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</si>
  <si>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</si>
  <si>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</si>
  <si>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</si>
  <si>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</si>
  <si>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分析の結果から、普及率は、97.38％と整備が進んでいるが、建設事業に伴う企業債（借入金）の償還（返済）が大きな負担となっている。
　このため、新規事業については、事業の優先順位、効率性や経済性等を熟慮して新規事業を抑制することにより、企業債の新規発行も抑制している。
　既存施設については、ストックマネジメント計画に基づいて、点検・調査及び修繕・改築を実施することで、効率的・効果的な施設の維持管理に努める。
　また、R2年度から公営企業会計へ移行したことにより、H29年度策定済みの「経営戦略」については、公営企業会計決算に基づく計画とするため、R6年度の改定を目標に見直し作業を進めている。</t>
    <phoneticPr fontId="4"/>
  </si>
  <si>
    <t>①有形固定資産減価償却率（％）
　本町の下水道施設は、H3年度からH12年度にかけて集中的に整備を進めてきたため、比較的新しいものが多く、減価償却率は類似団体平均値を下回っているが、今後は集中的に整備を進めたことにより、急激に償却率が増加する恐れがある。
③管渠改善率（％）
　管渠の改善状況については、S62年に下水道管の供用を開始してから36年であり、R19年度から更新が必要となる。このため、R4年度は、更新が必要な管渠がなかったため、着手していない。</t>
    <phoneticPr fontId="4"/>
  </si>
  <si>
    <t>①経常収支比率（％）
　経常収支に占める減価償却費の割合が大きく、経営の負担となっている。R2年度は公営企業会計への移行初年度のため、減価償却費が大きくなり、経常収支比率が悪化し類似団体平均値を3.02ポイント下回ったが、R3年度は6.73ポイント、R4年度は7.32ポイント類似団体平均値を上回った。
②累積欠損金比率（％）
　R2年度は、公営企業会計移行に伴う打ち切り決算の影響により、欠損金を計上したが、R3年度並びにR4年度は欠損金の発生はなく、累積欠損金比率も類似団体平均値を大きく下回っている。
③流動比率（％）
　H3年度からH12年度までの間に下水道整備を集中的に進めたことにより、流動負債に占める企業債の割合が大きく、類似団体平均値を大きく下回っている。
④企業債残高対事業規模比率（％）
　H3年度からH12年度までの間に下水道整備を集中的に進めたことにより、その期間の投資額が多いため類似団体平均値をやや上回っているが、近年は新規事業の抑制等により企業債残高の圧縮に努めたことで改善傾向にある。
⑤経費回収率（％）
　本町は単独の下水処理場を持たず、複数の市町から発生する汚水を流域下水道でまとめて処理することにより経費抑制の効果をあげている。R4年度は類似団体平均値を25.82ポイント上回っている。
⑥汚水処理原価（円）
　本町は単独の下水処理場を持たず、複数の市町から発生する汚水を流域下水道でまとめて処理することにより経費抑制の効果をあげている。R4年度は類似団体平均値を17.43円下回っている。
⑧水洗化率（％）
　類似団体平均値を0.32ポイント上回る結果となった。新築及び建替による水洗化の増加と改造による水洗化が進んだことで、進捗率は頭打ち傾向ではあるが、着実に増加している。また、水洗化率向上のため、未水洗化家屋の戸別訪問の実施や広報及びホームページ等で水洗化啓発を定期的に行った結果、R4年度は前年度に比べて0.38ポイント向上している。</t>
    <rPh sb="207" eb="209">
      <t>ネンド</t>
    </rPh>
    <rPh sb="209" eb="210">
      <t>ナラ</t>
    </rPh>
    <rPh sb="571" eb="572">
      <t>エン</t>
    </rPh>
    <rPh sb="819" eb="822">
      <t>ゼンネンド</t>
    </rPh>
    <rPh sb="823" eb="824">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</si>
</sst>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C2-46AA-ACA1-9C8423D530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0.15</c:v>
                </c:pt>
                <c:pt idx="4">
                  <c:v>0.12</c:v>
                </c:pt>
              </c:numCache>
            </c:numRef>
          </c:val>
          <c:smooth val="0"/>
          <c:extLst>
            <c:ext xmlns:c16="http://schemas.microsoft.com/office/drawing/2014/chart" uri="{C3380CC4-5D6E-409C-BE32-E72D297353CC}">
              <c16:uniqueId val="{00000001-A0C2-46AA-ACA1-9C8423D530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76-4088-BF76-2FED56F79F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58.12</c:v>
                </c:pt>
                <c:pt idx="3">
                  <c:v>58.14</c:v>
                </c:pt>
                <c:pt idx="4">
                  <c:v>58.55</c:v>
                </c:pt>
              </c:numCache>
            </c:numRef>
          </c:val>
          <c:smooth val="0"/>
          <c:extLst>
            <c:ext xmlns:c16="http://schemas.microsoft.com/office/drawing/2014/chart" uri="{C3380CC4-5D6E-409C-BE32-E72D297353CC}">
              <c16:uniqueId val="{00000001-8076-4088-BF76-2FED56F79F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90.48</c:v>
                </c:pt>
                <c:pt idx="3">
                  <c:v>91.91</c:v>
                </c:pt>
                <c:pt idx="4">
                  <c:v>92.29</c:v>
                </c:pt>
              </c:numCache>
            </c:numRef>
          </c:val>
          <c:extLst>
            <c:ext xmlns:c16="http://schemas.microsoft.com/office/drawing/2014/chart" uri="{C3380CC4-5D6E-409C-BE32-E72D297353CC}">
              <c16:uniqueId val="{00000000-84DE-4789-A985-183FB9F40A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92.44</c:v>
                </c:pt>
                <c:pt idx="4">
                  <c:v>91.97</c:v>
                </c:pt>
              </c:numCache>
            </c:numRef>
          </c:val>
          <c:smooth val="0"/>
          <c:extLst>
            <c:ext xmlns:c16="http://schemas.microsoft.com/office/drawing/2014/chart" uri="{C3380CC4-5D6E-409C-BE32-E72D297353CC}">
              <c16:uniqueId val="{00000001-84DE-4789-A985-183FB9F40A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100.76</c:v>
                </c:pt>
                <c:pt idx="3">
                  <c:v>110.3</c:v>
                </c:pt>
                <c:pt idx="4">
                  <c:v>109.66</c:v>
                </c:pt>
              </c:numCache>
            </c:numRef>
          </c:val>
          <c:extLst>
            <c:ext xmlns:c16="http://schemas.microsoft.com/office/drawing/2014/chart" uri="{C3380CC4-5D6E-409C-BE32-E72D297353CC}">
              <c16:uniqueId val="{00000000-C965-4D66-A8D5-BAC8E7A003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103.78</c:v>
                </c:pt>
                <c:pt idx="3">
                  <c:v>103.57</c:v>
                </c:pt>
                <c:pt idx="4">
                  <c:v>102.34</c:v>
                </c:pt>
              </c:numCache>
            </c:numRef>
          </c:val>
          <c:smooth val="0"/>
          <c:extLst>
            <c:ext xmlns:c16="http://schemas.microsoft.com/office/drawing/2014/chart" uri="{C3380CC4-5D6E-409C-BE32-E72D297353CC}">
              <c16:uniqueId val="{00000001-C965-4D66-A8D5-BAC8E7A003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5.42</c:v>
                </c:pt>
                <c:pt idx="3">
                  <c:v>9.5</c:v>
                </c:pt>
                <c:pt idx="4">
                  <c:v>13.35</c:v>
                </c:pt>
              </c:numCache>
            </c:numRef>
          </c:val>
          <c:extLst>
            <c:ext xmlns:c16="http://schemas.microsoft.com/office/drawing/2014/chart" uri="{C3380CC4-5D6E-409C-BE32-E72D297353CC}">
              <c16:uniqueId val="{00000000-C552-4872-94B3-A1258312BF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18.829999999999998</c:v>
                </c:pt>
                <c:pt idx="3">
                  <c:v>23.14</c:v>
                </c:pt>
                <c:pt idx="4">
                  <c:v>23.95</c:v>
                </c:pt>
              </c:numCache>
            </c:numRef>
          </c:val>
          <c:smooth val="0"/>
          <c:extLst>
            <c:ext xmlns:c16="http://schemas.microsoft.com/office/drawing/2014/chart" uri="{C3380CC4-5D6E-409C-BE32-E72D297353CC}">
              <c16:uniqueId val="{00000001-C552-4872-94B3-A1258312BF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AA-4D51-80E2-E2AD73181F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0.56999999999999995</c:v>
                </c:pt>
                <c:pt idx="3">
                  <c:v>0.55000000000000004</c:v>
                </c:pt>
                <c:pt idx="4">
                  <c:v>0.78</c:v>
                </c:pt>
              </c:numCache>
            </c:numRef>
          </c:val>
          <c:smooth val="0"/>
          <c:extLst>
            <c:ext xmlns:c16="http://schemas.microsoft.com/office/drawing/2014/chart" uri="{C3380CC4-5D6E-409C-BE32-E72D297353CC}">
              <c16:uniqueId val="{00000001-EAAA-4D51-80E2-E2AD73181F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1.28</c:v>
                </c:pt>
                <c:pt idx="3" formatCode="#,##0.00;&quot;△&quot;#,##0.00">
                  <c:v>0</c:v>
                </c:pt>
                <c:pt idx="4" formatCode="#,##0.00;&quot;△&quot;#,##0.00">
                  <c:v>0</c:v>
                </c:pt>
              </c:numCache>
            </c:numRef>
          </c:val>
          <c:extLst>
            <c:ext xmlns:c16="http://schemas.microsoft.com/office/drawing/2014/chart" uri="{C3380CC4-5D6E-409C-BE32-E72D297353CC}">
              <c16:uniqueId val="{00000000-DBE4-488A-BE08-D88799BAE1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19.829999999999998</c:v>
                </c:pt>
                <c:pt idx="3">
                  <c:v>21.3</c:v>
                </c:pt>
                <c:pt idx="4">
                  <c:v>39.799999999999997</c:v>
                </c:pt>
              </c:numCache>
            </c:numRef>
          </c:val>
          <c:smooth val="0"/>
          <c:extLst>
            <c:ext xmlns:c16="http://schemas.microsoft.com/office/drawing/2014/chart" uri="{C3380CC4-5D6E-409C-BE32-E72D297353CC}">
              <c16:uniqueId val="{00000001-DBE4-488A-BE08-D88799BAE1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18.21</c:v>
                </c:pt>
                <c:pt idx="3">
                  <c:v>18.71</c:v>
                </c:pt>
                <c:pt idx="4">
                  <c:v>24.64</c:v>
                </c:pt>
              </c:numCache>
            </c:numRef>
          </c:val>
          <c:extLst>
            <c:ext xmlns:c16="http://schemas.microsoft.com/office/drawing/2014/chart" uri="{C3380CC4-5D6E-409C-BE32-E72D297353CC}">
              <c16:uniqueId val="{00000000-EDE9-4469-BA12-5787A98913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54.3</c:v>
                </c:pt>
                <c:pt idx="3">
                  <c:v>57.92</c:v>
                </c:pt>
                <c:pt idx="4">
                  <c:v>63.17</c:v>
                </c:pt>
              </c:numCache>
            </c:numRef>
          </c:val>
          <c:smooth val="0"/>
          <c:extLst>
            <c:ext xmlns:c16="http://schemas.microsoft.com/office/drawing/2014/chart" uri="{C3380CC4-5D6E-409C-BE32-E72D297353CC}">
              <c16:uniqueId val="{00000001-EDE9-4469-BA12-5787A98913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1126.1300000000001</c:v>
                </c:pt>
                <c:pt idx="3">
                  <c:v>909.58</c:v>
                </c:pt>
                <c:pt idx="4">
                  <c:v>897.84</c:v>
                </c:pt>
              </c:numCache>
            </c:numRef>
          </c:val>
          <c:extLst>
            <c:ext xmlns:c16="http://schemas.microsoft.com/office/drawing/2014/chart" uri="{C3380CC4-5D6E-409C-BE32-E72D297353CC}">
              <c16:uniqueId val="{00000000-43E5-4D38-BC77-DE4DDDC783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856.88</c:v>
                </c:pt>
                <c:pt idx="3">
                  <c:v>799.49</c:v>
                </c:pt>
                <c:pt idx="4">
                  <c:v>863.92</c:v>
                </c:pt>
              </c:numCache>
            </c:numRef>
          </c:val>
          <c:smooth val="0"/>
          <c:extLst>
            <c:ext xmlns:c16="http://schemas.microsoft.com/office/drawing/2014/chart" uri="{C3380CC4-5D6E-409C-BE32-E72D297353CC}">
              <c16:uniqueId val="{00000001-43E5-4D38-BC77-DE4DDDC783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99.72</c:v>
                </c:pt>
                <c:pt idx="3">
                  <c:v>127.6</c:v>
                </c:pt>
                <c:pt idx="4">
                  <c:v>113.1</c:v>
                </c:pt>
              </c:numCache>
            </c:numRef>
          </c:val>
          <c:extLst>
            <c:ext xmlns:c16="http://schemas.microsoft.com/office/drawing/2014/chart" uri="{C3380CC4-5D6E-409C-BE32-E72D297353CC}">
              <c16:uniqueId val="{00000000-C170-4BD2-89D6-5DCF0E59FD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89.01</c:v>
                </c:pt>
                <c:pt idx="3">
                  <c:v>89.09</c:v>
                </c:pt>
                <c:pt idx="4">
                  <c:v>87.28</c:v>
                </c:pt>
              </c:numCache>
            </c:numRef>
          </c:val>
          <c:smooth val="0"/>
          <c:extLst>
            <c:ext xmlns:c16="http://schemas.microsoft.com/office/drawing/2014/chart" uri="{C3380CC4-5D6E-409C-BE32-E72D297353CC}">
              <c16:uniqueId val="{00000001-C170-4BD2-89D6-5DCF0E59FD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145.28</c:v>
                </c:pt>
                <c:pt idx="3">
                  <c:v>112.69</c:v>
                </c:pt>
                <c:pt idx="4">
                  <c:v>128.15</c:v>
                </c:pt>
              </c:numCache>
            </c:numRef>
          </c:val>
          <c:extLst>
            <c:ext xmlns:c16="http://schemas.microsoft.com/office/drawing/2014/chart" uri="{C3380CC4-5D6E-409C-BE32-E72D297353CC}">
              <c16:uniqueId val="{00000000-3F6D-4585-B1CB-9EC089A9B3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147.08000000000001</c:v>
                </c:pt>
                <c:pt idx="3">
                  <c:v>142.76</c:v>
                </c:pt>
                <c:pt idx="4">
                  <c:v>145.58000000000001</c:v>
                </c:pt>
              </c:numCache>
            </c:numRef>
          </c:val>
          <c:smooth val="0"/>
          <c:extLst>
            <c:ext xmlns:c16="http://schemas.microsoft.com/office/drawing/2014/chart" uri="{C3380CC4-5D6E-409C-BE32-E72D297353CC}">
              <c16:uniqueId val="{00000001-3F6D-4585-B1CB-9EC089A9B3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忠岡町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16675</v>
      </c>
      <c r="AM8" s="42"/>
      <c r="AN8" s="42"/>
      <c r="AO8" s="42"/>
      <c r="AP8" s="42"/>
      <c r="AQ8" s="42"/>
      <c r="AR8" s="42"/>
      <c r="AS8" s="42"/>
      <c r="AT8" s="35">
        <f>データ!T6</f>
        <v>3.97</v>
      </c>
      <c r="AU8" s="35"/>
      <c r="AV8" s="35"/>
      <c r="AW8" s="35"/>
      <c r="AX8" s="35"/>
      <c r="AY8" s="35"/>
      <c r="AZ8" s="35"/>
      <c r="BA8" s="35"/>
      <c r="BB8" s="35">
        <f>データ!U6</f>
        <v>4200.25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53.5</v>
      </c>
      <c r="J10" s="35"/>
      <c r="K10" s="35"/>
      <c r="L10" s="35"/>
      <c r="M10" s="35"/>
      <c r="N10" s="35"/>
      <c r="O10" s="35"/>
      <c r="P10" s="35">
        <f>データ!P6</f>
        <v>97.38</v>
      </c>
      <c r="Q10" s="35"/>
      <c r="R10" s="35"/>
      <c r="S10" s="35"/>
      <c r="T10" s="35"/>
      <c r="U10" s="35"/>
      <c r="V10" s="35"/>
      <c r="W10" s="35">
        <f>データ!Q6</f>
        <v>86.65</v>
      </c>
      <c r="X10" s="35"/>
      <c r="Y10" s="35"/>
      <c r="Z10" s="35"/>
      <c r="AA10" s="35"/>
      <c r="AB10" s="35"/>
      <c r="AC10" s="35"/>
      <c r="AD10" s="42">
        <f>データ!R6</f>
        <v>2535</v>
      </c>
      <c r="AE10" s="42"/>
      <c r="AF10" s="42"/>
      <c r="AG10" s="42"/>
      <c r="AH10" s="42"/>
      <c r="AI10" s="42"/>
      <c r="AJ10" s="42"/>
      <c r="AK10" s="2"/>
      <c r="AL10" s="42">
        <f>データ!V6</f>
        <v>16225</v>
      </c>
      <c r="AM10" s="42"/>
      <c r="AN10" s="42"/>
      <c r="AO10" s="42"/>
      <c r="AP10" s="42"/>
      <c r="AQ10" s="42"/>
      <c r="AR10" s="42"/>
      <c r="AS10" s="42"/>
      <c r="AT10" s="35">
        <f>データ!W6</f>
        <v>2.81</v>
      </c>
      <c r="AU10" s="35"/>
      <c r="AV10" s="35"/>
      <c r="AW10" s="35"/>
      <c r="AX10" s="35"/>
      <c r="AY10" s="35"/>
      <c r="AZ10" s="35"/>
      <c r="BA10" s="35"/>
      <c r="BB10" s="35">
        <f>データ!X6</f>
        <v>5774.02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4M+8p4QdSJ0itzgwWhGJve17Kxzg76eF9iVpq5KV8EO/oUJYJXvODAwbjcP5BT5liTW0A4Bsj55cmrLincKOw==" saltValue="ncVnzNnPYGKWa36qZg8V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273414</v>
      </c>
      <c r="D6" s="19">
        <f t="shared" si="3"/>
        <v>46</v>
      </c>
      <c r="E6" s="19">
        <f t="shared" si="3"/>
        <v>17</v>
      </c>
      <c r="F6" s="19">
        <f t="shared" si="3"/>
        <v>1</v>
      </c>
      <c r="G6" s="19">
        <f t="shared" si="3"/>
        <v>0</v>
      </c>
      <c r="H6" s="19" t="str">
        <f t="shared" si="3"/>
        <v>大阪府　忠岡町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53.5</v>
      </c>
      <c r="P6" s="20">
        <f t="shared" si="3"/>
        <v>97.38</v>
      </c>
      <c r="Q6" s="20">
        <f t="shared" si="3"/>
        <v>86.65</v>
      </c>
      <c r="R6" s="20">
        <f t="shared" si="3"/>
        <v>2535</v>
      </c>
      <c r="S6" s="20">
        <f t="shared" si="3"/>
        <v>16675</v>
      </c>
      <c r="T6" s="20">
        <f t="shared" si="3"/>
        <v>3.97</v>
      </c>
      <c r="U6" s="20">
        <f t="shared" si="3"/>
        <v>4200.25</v>
      </c>
      <c r="V6" s="20">
        <f t="shared" si="3"/>
        <v>16225</v>
      </c>
      <c r="W6" s="20">
        <f t="shared" si="3"/>
        <v>2.81</v>
      </c>
      <c r="X6" s="20">
        <f t="shared" si="3"/>
        <v>5774.02</v>
      </c>
      <c r="Y6" s="21" t="str">
        <f>IF(Y7="",NA(),Y7)</f>
        <v>-</v>
      </c>
      <c r="Z6" s="21" t="str">
        <f t="shared" ref="Z6:AH6" si="4">IF(Z7="",NA(),Z7)</f>
        <v>-</v>
      </c>
      <c r="AA6" s="21">
        <f t="shared" si="4"/>
        <v>100.76</v>
      </c>
      <c r="AB6" s="21">
        <f t="shared" si="4"/>
        <v>110.3</v>
      </c>
      <c r="AC6" s="21">
        <f t="shared" si="4"/>
        <v>109.66</v>
      </c>
      <c r="AD6" s="21" t="str">
        <f t="shared" si="4"/>
        <v>-</v>
      </c>
      <c r="AE6" s="21" t="str">
        <f t="shared" si="4"/>
        <v>-</v>
      </c>
      <c r="AF6" s="21">
        <f t="shared" si="4"/>
        <v>103.78</v>
      </c>
      <c r="AG6" s="21">
        <f t="shared" si="4"/>
        <v>103.57</v>
      </c>
      <c r="AH6" s="21">
        <f t="shared" si="4"/>
        <v>102.34</v>
      </c>
      <c r="AI6" s="20" t="str">
        <f>IF(AI7="","",IF(AI7="-","【-】","【"&amp;SUBSTITUTE(TEXT(AI7,"#,##0.00"),"-","△")&amp;"】"))</f>
        <v>【106.11】</v>
      </c>
      <c r="AJ6" s="21" t="str">
        <f>IF(AJ7="",NA(),AJ7)</f>
        <v>-</v>
      </c>
      <c r="AK6" s="21" t="str">
        <f t="shared" ref="AK6:AS6" si="5">IF(AK7="",NA(),AK7)</f>
        <v>-</v>
      </c>
      <c r="AL6" s="21">
        <f t="shared" si="5"/>
        <v>1.28</v>
      </c>
      <c r="AM6" s="20">
        <f t="shared" si="5"/>
        <v>0</v>
      </c>
      <c r="AN6" s="20">
        <f t="shared" si="5"/>
        <v>0</v>
      </c>
      <c r="AO6" s="21" t="str">
        <f t="shared" si="5"/>
        <v>-</v>
      </c>
      <c r="AP6" s="21" t="str">
        <f t="shared" si="5"/>
        <v>-</v>
      </c>
      <c r="AQ6" s="21">
        <f t="shared" si="5"/>
        <v>19.829999999999998</v>
      </c>
      <c r="AR6" s="21">
        <f t="shared" si="5"/>
        <v>21.3</v>
      </c>
      <c r="AS6" s="21">
        <f t="shared" si="5"/>
        <v>39.799999999999997</v>
      </c>
      <c r="AT6" s="20" t="str">
        <f>IF(AT7="","",IF(AT7="-","【-】","【"&amp;SUBSTITUTE(TEXT(AT7,"#,##0.00"),"-","△")&amp;"】"))</f>
        <v>【3.15】</v>
      </c>
      <c r="AU6" s="21" t="str">
        <f>IF(AU7="",NA(),AU7)</f>
        <v>-</v>
      </c>
      <c r="AV6" s="21" t="str">
        <f t="shared" ref="AV6:BD6" si="6">IF(AV7="",NA(),AV7)</f>
        <v>-</v>
      </c>
      <c r="AW6" s="21">
        <f t="shared" si="6"/>
        <v>18.21</v>
      </c>
      <c r="AX6" s="21">
        <f t="shared" si="6"/>
        <v>18.71</v>
      </c>
      <c r="AY6" s="21">
        <f t="shared" si="6"/>
        <v>24.64</v>
      </c>
      <c r="AZ6" s="21" t="str">
        <f t="shared" si="6"/>
        <v>-</v>
      </c>
      <c r="BA6" s="21" t="str">
        <f t="shared" si="6"/>
        <v>-</v>
      </c>
      <c r="BB6" s="21">
        <f t="shared" si="6"/>
        <v>54.3</v>
      </c>
      <c r="BC6" s="21">
        <f t="shared" si="6"/>
        <v>57.92</v>
      </c>
      <c r="BD6" s="21">
        <f t="shared" si="6"/>
        <v>63.17</v>
      </c>
      <c r="BE6" s="20" t="str">
        <f>IF(BE7="","",IF(BE7="-","【-】","【"&amp;SUBSTITUTE(TEXT(BE7,"#,##0.00"),"-","△")&amp;"】"))</f>
        <v>【73.44】</v>
      </c>
      <c r="BF6" s="21" t="str">
        <f>IF(BF7="",NA(),BF7)</f>
        <v>-</v>
      </c>
      <c r="BG6" s="21" t="str">
        <f t="shared" ref="BG6:BO6" si="7">IF(BG7="",NA(),BG7)</f>
        <v>-</v>
      </c>
      <c r="BH6" s="21">
        <f t="shared" si="7"/>
        <v>1126.1300000000001</v>
      </c>
      <c r="BI6" s="21">
        <f t="shared" si="7"/>
        <v>909.58</v>
      </c>
      <c r="BJ6" s="21">
        <f t="shared" si="7"/>
        <v>897.84</v>
      </c>
      <c r="BK6" s="21" t="str">
        <f t="shared" si="7"/>
        <v>-</v>
      </c>
      <c r="BL6" s="21" t="str">
        <f t="shared" si="7"/>
        <v>-</v>
      </c>
      <c r="BM6" s="21">
        <f t="shared" si="7"/>
        <v>856.88</v>
      </c>
      <c r="BN6" s="21">
        <f t="shared" si="7"/>
        <v>799.49</v>
      </c>
      <c r="BO6" s="21">
        <f t="shared" si="7"/>
        <v>863.92</v>
      </c>
      <c r="BP6" s="20" t="str">
        <f>IF(BP7="","",IF(BP7="-","【-】","【"&amp;SUBSTITUTE(TEXT(BP7,"#,##0.00"),"-","△")&amp;"】"))</f>
        <v>【652.82】</v>
      </c>
      <c r="BQ6" s="21" t="str">
        <f>IF(BQ7="",NA(),BQ7)</f>
        <v>-</v>
      </c>
      <c r="BR6" s="21" t="str">
        <f t="shared" ref="BR6:BZ6" si="8">IF(BR7="",NA(),BR7)</f>
        <v>-</v>
      </c>
      <c r="BS6" s="21">
        <f t="shared" si="8"/>
        <v>99.72</v>
      </c>
      <c r="BT6" s="21">
        <f t="shared" si="8"/>
        <v>127.6</v>
      </c>
      <c r="BU6" s="21">
        <f t="shared" si="8"/>
        <v>113.1</v>
      </c>
      <c r="BV6" s="21" t="str">
        <f t="shared" si="8"/>
        <v>-</v>
      </c>
      <c r="BW6" s="21" t="str">
        <f t="shared" si="8"/>
        <v>-</v>
      </c>
      <c r="BX6" s="21">
        <f t="shared" si="8"/>
        <v>89.01</v>
      </c>
      <c r="BY6" s="21">
        <f t="shared" si="8"/>
        <v>89.09</v>
      </c>
      <c r="BZ6" s="21">
        <f t="shared" si="8"/>
        <v>87.28</v>
      </c>
      <c r="CA6" s="20" t="str">
        <f>IF(CA7="","",IF(CA7="-","【-】","【"&amp;SUBSTITUTE(TEXT(CA7,"#,##0.00"),"-","△")&amp;"】"))</f>
        <v>【97.61】</v>
      </c>
      <c r="CB6" s="21" t="str">
        <f>IF(CB7="",NA(),CB7)</f>
        <v>-</v>
      </c>
      <c r="CC6" s="21" t="str">
        <f t="shared" ref="CC6:CK6" si="9">IF(CC7="",NA(),CC7)</f>
        <v>-</v>
      </c>
      <c r="CD6" s="21">
        <f t="shared" si="9"/>
        <v>145.28</v>
      </c>
      <c r="CE6" s="21">
        <f t="shared" si="9"/>
        <v>112.69</v>
      </c>
      <c r="CF6" s="21">
        <f t="shared" si="9"/>
        <v>128.15</v>
      </c>
      <c r="CG6" s="21" t="str">
        <f t="shared" si="9"/>
        <v>-</v>
      </c>
      <c r="CH6" s="21" t="str">
        <f t="shared" si="9"/>
        <v>-</v>
      </c>
      <c r="CI6" s="21">
        <f t="shared" si="9"/>
        <v>147.08000000000001</v>
      </c>
      <c r="CJ6" s="21">
        <f t="shared" si="9"/>
        <v>142.76</v>
      </c>
      <c r="CK6" s="21">
        <f t="shared" si="9"/>
        <v>145.58000000000001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58.12</v>
      </c>
      <c r="CU6" s="21">
        <f t="shared" si="10"/>
        <v>58.14</v>
      </c>
      <c r="CV6" s="21">
        <f t="shared" si="10"/>
        <v>58.55</v>
      </c>
      <c r="CW6" s="20" t="str">
        <f>IF(CW7="","",IF(CW7="-","【-】","【"&amp;SUBSTITUTE(TEXT(CW7,"#,##0.00"),"-","△")&amp;"】"))</f>
        <v>【59.10】</v>
      </c>
      <c r="CX6" s="21" t="str">
        <f>IF(CX7="",NA(),CX7)</f>
        <v>-</v>
      </c>
      <c r="CY6" s="21" t="str">
        <f t="shared" ref="CY6:DG6" si="11">IF(CY7="",NA(),CY7)</f>
        <v>-</v>
      </c>
      <c r="CZ6" s="21">
        <f t="shared" si="11"/>
        <v>90.48</v>
      </c>
      <c r="DA6" s="21">
        <f t="shared" si="11"/>
        <v>91.91</v>
      </c>
      <c r="DB6" s="21">
        <f t="shared" si="11"/>
        <v>92.29</v>
      </c>
      <c r="DC6" s="21" t="str">
        <f t="shared" si="11"/>
        <v>-</v>
      </c>
      <c r="DD6" s="21" t="str">
        <f t="shared" si="11"/>
        <v>-</v>
      </c>
      <c r="DE6" s="21">
        <f t="shared" si="11"/>
        <v>92.55</v>
      </c>
      <c r="DF6" s="21">
        <f t="shared" si="11"/>
        <v>92.44</v>
      </c>
      <c r="DG6" s="21">
        <f t="shared" si="11"/>
        <v>91.97</v>
      </c>
      <c r="DH6" s="20" t="str">
        <f>IF(DH7="","",IF(DH7="-","【-】","【"&amp;SUBSTITUTE(TEXT(DH7,"#,##0.00"),"-","△")&amp;"】"))</f>
        <v>【95.82】</v>
      </c>
      <c r="DI6" s="21" t="str">
        <f>IF(DI7="",NA(),DI7)</f>
        <v>-</v>
      </c>
      <c r="DJ6" s="21" t="str">
        <f t="shared" ref="DJ6:DR6" si="12">IF(DJ7="",NA(),DJ7)</f>
        <v>-</v>
      </c>
      <c r="DK6" s="21">
        <f t="shared" si="12"/>
        <v>5.42</v>
      </c>
      <c r="DL6" s="21">
        <f t="shared" si="12"/>
        <v>9.5</v>
      </c>
      <c r="DM6" s="21">
        <f t="shared" si="12"/>
        <v>13.35</v>
      </c>
      <c r="DN6" s="21" t="str">
        <f t="shared" si="12"/>
        <v>-</v>
      </c>
      <c r="DO6" s="21" t="str">
        <f t="shared" si="12"/>
        <v>-</v>
      </c>
      <c r="DP6" s="21">
        <f t="shared" si="12"/>
        <v>18.829999999999998</v>
      </c>
      <c r="DQ6" s="21">
        <f t="shared" si="12"/>
        <v>23.14</v>
      </c>
      <c r="DR6" s="21">
        <f t="shared" si="12"/>
        <v>23.95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0.56999999999999995</v>
      </c>
      <c r="EB6" s="21">
        <f t="shared" si="13"/>
        <v>0.55000000000000004</v>
      </c>
      <c r="EC6" s="21">
        <f t="shared" si="13"/>
        <v>0.78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0.19</v>
      </c>
      <c r="EM6" s="21">
        <f t="shared" si="14"/>
        <v>0.15</v>
      </c>
      <c r="EN6" s="21">
        <f t="shared" si="14"/>
        <v>0.12</v>
      </c>
      <c r="EO6" s="20" t="str">
        <f>IF(EO7="","",IF(EO7="-","【-】","【"&amp;SUBSTITUTE(TEXT(EO7,"#,##0.00"),"-","△")&amp;"】"))</f>
        <v>【0.23】</v>
      </c>
    </row>
    <row r="7" spans="1:148" s="22" customFormat="1" x14ac:dyDescent="0.2">
      <c r="A7" s="14"/>
      <c r="B7" s="23">
        <v>2022</v>
      </c>
      <c r="C7" s="23">
        <v>273414</v>
      </c>
      <c r="D7" s="23">
        <v>46</v>
      </c>
      <c r="E7" s="23">
        <v>17</v>
      </c>
      <c r="F7" s="23">
        <v>1</v>
      </c>
      <c r="G7" s="23">
        <v>0</v>
      </c>
      <c r="H7" s="23" t="s">
        <v>96</v>
      </c>
      <c r="I7" s="23" t="s">
        <v>97</v>
      </c>
      <c r="J7" s="23" t="s">
        <v>98</v>
      </c>
      <c r="K7" s="23" t="s">
        <v>99</v>
      </c>
      <c r="L7" s="23" t="s">
        <v>100</v>
      </c>
      <c r="M7" s="23" t="s">
        <v>101</v>
      </c>
      <c r="N7" s="24" t="s">
        <v>102</v>
      </c>
      <c r="O7" s="24">
        <v>53.5</v>
      </c>
      <c r="P7" s="24">
        <v>97.38</v>
      </c>
      <c r="Q7" s="24">
        <v>86.65</v>
      </c>
      <c r="R7" s="24">
        <v>2535</v>
      </c>
      <c r="S7" s="24">
        <v>16675</v>
      </c>
      <c r="T7" s="24">
        <v>3.97</v>
      </c>
      <c r="U7" s="24">
        <v>4200.25</v>
      </c>
      <c r="V7" s="24">
        <v>16225</v>
      </c>
      <c r="W7" s="24">
        <v>2.81</v>
      </c>
      <c r="X7" s="24">
        <v>5774.02</v>
      </c>
      <c r="Y7" s="24" t="s">
        <v>102</v>
      </c>
      <c r="Z7" s="24" t="s">
        <v>102</v>
      </c>
      <c r="AA7" s="24">
        <v>100.76</v>
      </c>
      <c r="AB7" s="24">
        <v>110.3</v>
      </c>
      <c r="AC7" s="24">
        <v>109.66</v>
      </c>
      <c r="AD7" s="24" t="s">
        <v>102</v>
      </c>
      <c r="AE7" s="24" t="s">
        <v>102</v>
      </c>
      <c r="AF7" s="24">
        <v>103.78</v>
      </c>
      <c r="AG7" s="24">
        <v>103.57</v>
      </c>
      <c r="AH7" s="24">
        <v>102.34</v>
      </c>
      <c r="AI7" s="24">
        <v>106.11</v>
      </c>
      <c r="AJ7" s="24" t="s">
        <v>102</v>
      </c>
      <c r="AK7" s="24" t="s">
        <v>102</v>
      </c>
      <c r="AL7" s="24">
        <v>1.28</v>
      </c>
      <c r="AM7" s="24">
        <v>0</v>
      </c>
      <c r="AN7" s="24">
        <v>0</v>
      </c>
      <c r="AO7" s="24" t="s">
        <v>102</v>
      </c>
      <c r="AP7" s="24" t="s">
        <v>102</v>
      </c>
      <c r="AQ7" s="24">
        <v>19.829999999999998</v>
      </c>
      <c r="AR7" s="24">
        <v>21.3</v>
      </c>
      <c r="AS7" s="24">
        <v>39.799999999999997</v>
      </c>
      <c r="AT7" s="24">
        <v>3.15</v>
      </c>
      <c r="AU7" s="24" t="s">
        <v>102</v>
      </c>
      <c r="AV7" s="24" t="s">
        <v>102</v>
      </c>
      <c r="AW7" s="24">
        <v>18.21</v>
      </c>
      <c r="AX7" s="24">
        <v>18.71</v>
      </c>
      <c r="AY7" s="24">
        <v>24.64</v>
      </c>
      <c r="AZ7" s="24" t="s">
        <v>102</v>
      </c>
      <c r="BA7" s="24" t="s">
        <v>102</v>
      </c>
      <c r="BB7" s="24">
        <v>54.3</v>
      </c>
      <c r="BC7" s="24">
        <v>57.92</v>
      </c>
      <c r="BD7" s="24">
        <v>63.17</v>
      </c>
      <c r="BE7" s="24">
        <v>73.44</v>
      </c>
      <c r="BF7" s="24" t="s">
        <v>102</v>
      </c>
      <c r="BG7" s="24" t="s">
        <v>102</v>
      </c>
      <c r="BH7" s="24">
        <v>1126.1300000000001</v>
      </c>
      <c r="BI7" s="24">
        <v>909.58</v>
      </c>
      <c r="BJ7" s="24">
        <v>897.84</v>
      </c>
      <c r="BK7" s="24" t="s">
        <v>102</v>
      </c>
      <c r="BL7" s="24" t="s">
        <v>102</v>
      </c>
      <c r="BM7" s="24">
        <v>856.88</v>
      </c>
      <c r="BN7" s="24">
        <v>799.49</v>
      </c>
      <c r="BO7" s="24">
        <v>863.92</v>
      </c>
      <c r="BP7" s="24">
        <v>652.82000000000005</v>
      </c>
      <c r="BQ7" s="24" t="s">
        <v>102</v>
      </c>
      <c r="BR7" s="24" t="s">
        <v>102</v>
      </c>
      <c r="BS7" s="24">
        <v>99.72</v>
      </c>
      <c r="BT7" s="24">
        <v>127.6</v>
      </c>
      <c r="BU7" s="24">
        <v>113.1</v>
      </c>
      <c r="BV7" s="24" t="s">
        <v>102</v>
      </c>
      <c r="BW7" s="24" t="s">
        <v>102</v>
      </c>
      <c r="BX7" s="24">
        <v>89.01</v>
      </c>
      <c r="BY7" s="24">
        <v>89.09</v>
      </c>
      <c r="BZ7" s="24">
        <v>87.28</v>
      </c>
      <c r="CA7" s="24">
        <v>97.61</v>
      </c>
      <c r="CB7" s="24" t="s">
        <v>102</v>
      </c>
      <c r="CC7" s="24" t="s">
        <v>102</v>
      </c>
      <c r="CD7" s="24">
        <v>145.28</v>
      </c>
      <c r="CE7" s="24">
        <v>112.69</v>
      </c>
      <c r="CF7" s="24">
        <v>128.15</v>
      </c>
      <c r="CG7" s="24" t="s">
        <v>102</v>
      </c>
      <c r="CH7" s="24" t="s">
        <v>102</v>
      </c>
      <c r="CI7" s="24">
        <v>147.08000000000001</v>
      </c>
      <c r="CJ7" s="24">
        <v>142.76</v>
      </c>
      <c r="CK7" s="24">
        <v>145.58000000000001</v>
      </c>
      <c r="CL7" s="24">
        <v>138.29</v>
      </c>
      <c r="CM7" s="24" t="s">
        <v>102</v>
      </c>
      <c r="CN7" s="24" t="s">
        <v>102</v>
      </c>
      <c r="CO7" s="24" t="s">
        <v>102</v>
      </c>
      <c r="CP7" s="24" t="s">
        <v>102</v>
      </c>
      <c r="CQ7" s="24" t="s">
        <v>102</v>
      </c>
      <c r="CR7" s="24" t="s">
        <v>102</v>
      </c>
      <c r="CS7" s="24" t="s">
        <v>102</v>
      </c>
      <c r="CT7" s="24">
        <v>58.12</v>
      </c>
      <c r="CU7" s="24">
        <v>58.14</v>
      </c>
      <c r="CV7" s="24">
        <v>58.55</v>
      </c>
      <c r="CW7" s="24">
        <v>59.1</v>
      </c>
      <c r="CX7" s="24" t="s">
        <v>102</v>
      </c>
      <c r="CY7" s="24" t="s">
        <v>102</v>
      </c>
      <c r="CZ7" s="24">
        <v>90.48</v>
      </c>
      <c r="DA7" s="24">
        <v>91.91</v>
      </c>
      <c r="DB7" s="24">
        <v>92.29</v>
      </c>
      <c r="DC7" s="24" t="s">
        <v>102</v>
      </c>
      <c r="DD7" s="24" t="s">
        <v>102</v>
      </c>
      <c r="DE7" s="24">
        <v>92.55</v>
      </c>
      <c r="DF7" s="24">
        <v>92.44</v>
      </c>
      <c r="DG7" s="24">
        <v>91.97</v>
      </c>
      <c r="DH7" s="24">
        <v>95.82</v>
      </c>
      <c r="DI7" s="24" t="s">
        <v>102</v>
      </c>
      <c r="DJ7" s="24" t="s">
        <v>102</v>
      </c>
      <c r="DK7" s="24">
        <v>5.42</v>
      </c>
      <c r="DL7" s="24">
        <v>9.5</v>
      </c>
      <c r="DM7" s="24">
        <v>13.35</v>
      </c>
      <c r="DN7" s="24" t="s">
        <v>102</v>
      </c>
      <c r="DO7" s="24" t="s">
        <v>102</v>
      </c>
      <c r="DP7" s="24">
        <v>18.829999999999998</v>
      </c>
      <c r="DQ7" s="24">
        <v>23.14</v>
      </c>
      <c r="DR7" s="24">
        <v>23.95</v>
      </c>
      <c r="DS7" s="24">
        <v>39.74</v>
      </c>
      <c r="DT7" s="24" t="s">
        <v>102</v>
      </c>
      <c r="DU7" s="24" t="s">
        <v>102</v>
      </c>
      <c r="DV7" s="24">
        <v>0</v>
      </c>
      <c r="DW7" s="24">
        <v>0</v>
      </c>
      <c r="DX7" s="24">
        <v>0</v>
      </c>
      <c r="DY7" s="24" t="s">
        <v>102</v>
      </c>
      <c r="DZ7" s="24" t="s">
        <v>102</v>
      </c>
      <c r="EA7" s="24">
        <v>0.56999999999999995</v>
      </c>
      <c r="EB7" s="24">
        <v>0.55000000000000004</v>
      </c>
      <c r="EC7" s="24">
        <v>0.78</v>
      </c>
      <c r="ED7" s="24">
        <v>7.62</v>
      </c>
      <c r="EE7" s="24" t="s">
        <v>102</v>
      </c>
      <c r="EF7" s="24" t="s">
        <v>102</v>
      </c>
      <c r="EG7" s="24">
        <v>0</v>
      </c>
      <c r="EH7" s="24">
        <v>0</v>
      </c>
      <c r="EI7" s="24">
        <v>0</v>
      </c>
      <c r="EJ7" s="24" t="s">
        <v>102</v>
      </c>
      <c r="EK7" s="24" t="s">
        <v>102</v>
      </c>
      <c r="EL7" s="24">
        <v>0.19</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2024-02-19T02:37:11Z</cp:lastPrinted>
  <dcterms:created xsi:type="dcterms:W3CDTF">2023-12-12T00:49:06Z</dcterms:created>
  <dcterms:modified xsi:type="dcterms:W3CDTF">2024-02-19T02:37:12Z</dcterms:modified>
  <cp:category/>
</cp:coreProperties>
</file>