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36 能勢町○\"/>
    </mc:Choice>
  </mc:AlternateContent>
  <xr:revisionPtr revIDLastSave="0" documentId="13_ncr:1_{72D99DC5-35A8-467C-B70F-20E290DECC5B}" xr6:coauthVersionLast="47" xr6:coauthVersionMax="47" xr10:uidLastSave="{00000000-0000-0000-0000-000000000000}"/>
  <workbookProtection workbookAlgorithmName="SHA-512" workbookHashValue="93Dsbo5uONkIJ35CF4oQ+TRUrbyWHMft4HMInC+xC40fyUs38UaQGh3TYShpRWlJbHfr/Y51ieKKa4VDiZ12Mw==" workbookSaltValue="WJBBJYjihMQOJIyrC3O7HA==" workbookSpinCount="100000" lockStructure="1"/>
  <bookViews>
    <workbookView xWindow="-108" yWindow="-108" windowWidth="23256" windowHeight="14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AL10" i="4"/>
  <c r="AD10" i="4"/>
  <c r="I10" i="4"/>
  <c r="B10" i="4"/>
  <c r="AT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<sst xmlns="http://schemas.openxmlformats.org/spreadsheetml/2006/main" count="236" uniqueCount="119">
  <si>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</si>
  <si>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</si>
  <si>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</si>
  <si>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</si>
  <si>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</si>
  <si>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</si>
  <si>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</si>
  <si>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</si>
  <si>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</si>
  <si>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</si>
  <si>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</si>
  <si>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</si>
  <si>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</si>
  <si>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</si>
  <si>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</si>
  <si>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</si>
  <si>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</si>
  <si>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</si>
  <si>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</si>
  <si>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</si>
  <si>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</si>
  <si>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</si>
  <si>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</si>
  <si>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</si>
  <si>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</si>
  <si>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</si>
  <si>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</si>
  <si>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</si>
  <si>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</si>
  <si>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</si>
  <si>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</si>
  <si>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</si>
  <si>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</si>
  <si>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</si>
  <si>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</si>
  <si>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</si>
  <si>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</si>
  <si>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</si>
  <si>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</si>
  <si>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</si>
  <si>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</si>
  <si>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</si>
  <si>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</si>
  <si>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</si>
  <si>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</si>
  <si>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</si>
  <si>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</si>
  <si>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</si>
  <si>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</si>
  <si>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</si>
  <si>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</si>
  <si>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</si>
  <si>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</si>
  <si>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</si>
  <si>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</si>
  <si>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</si>
  <si>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</si>
  <si>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</si>
  <si>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</si>
  <si>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</si>
  <si>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</si>
  <si>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</si>
  <si>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</si>
  <si>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</si>
  <si>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</si>
  <si>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</si>
  <si>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</si>
  <si>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</si>
  <si>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</si>
  <si>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</si>
  <si>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</si>
  <si>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</si>
  <si>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</si>
  <si>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</si>
  <si>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</si>
  <si>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</si>
  <si>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</si>
  <si>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</si>
  <si>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</si>
  <si>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</si>
  <si>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</si>
  <si>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</si>
  <si>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</si>
  <si>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</si>
  <si>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</si>
  <si>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</si>
  <si>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</si>
  <si>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</si>
  <si>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</si>
  <si>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</si>
  <si>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</si>
  <si>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</si>
  <si>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</si>
  <si>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</si>
  <si>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</si>
  <si>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</si>
  <si>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</si>
  <si>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</si>
  <si>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能勢町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</si>
  <si>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</si>
  <si>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</si>
  <si>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</si>
  <si>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</si>
  <si>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</si>
  <si>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</si>
  <si>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</si>
  <si>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</si>
  <si>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</si>
  <si>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</si>
  <si>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</si>
  <si>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</si>
  <si>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</si>
  <si>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</si>
  <si>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</si>
  <si>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</si>
  <si>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</si>
  <si>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10年4月の供用開始後、あまり年数が経っていないため、分析の対象となるものはありませんが、農業集落排水事業の整備以前に宅地開発時に埋設された管で、町が移管を受けたものについては、平成23年から平成28年の6年間で、不明水対策のため全て調査を行い、管更生等補修を行いました。</t>
    <phoneticPr fontId="4"/>
  </si>
  <si>
    <t>　平成29年2月に中長期的な経営の基本計画となる経営戦略を策定し、令和4年3月に計画を改定しました。今後は、経営の健全化に向け実態把握を適切に行っていくとともに、自立した経営に向けて、経営戦略を見直すとともに、適切な料金水準について検討を行い、経費の縮減、水洗化の促進等一層の経営努力を続けていきます。
　なお、令和5年度より公営企業会計に移行し、施設の統廃合については、隣接するし尿処理施設との一部機能統合について、検討を進めています。</t>
    <phoneticPr fontId="4"/>
  </si>
  <si>
    <r>
      <t>　収益的収支比率については、年度によって変動があり、令和4年度</t>
    </r>
    <r>
      <rPr>
        <sz val="11"/>
        <rFont val="ＭＳ ゴシック"/>
        <family val="3"/>
        <charset val="128"/>
      </rPr>
      <t>は100％を上回っています</t>
    </r>
    <r>
      <rPr>
        <sz val="11"/>
        <color theme="1"/>
        <rFont val="ＭＳ ゴシック"/>
        <family val="3"/>
        <charset val="128"/>
      </rPr>
      <t>。昨年に比べて</t>
    </r>
    <r>
      <rPr>
        <sz val="11"/>
        <rFont val="ＭＳ ゴシック"/>
        <family val="3"/>
        <charset val="128"/>
      </rPr>
      <t>増加し</t>
    </r>
    <r>
      <rPr>
        <sz val="11"/>
        <color theme="1"/>
        <rFont val="ＭＳ ゴシック"/>
        <family val="3"/>
        <charset val="128"/>
      </rPr>
      <t>ている主な要因は、総収益（他会計繰入金）の増加と、総費用（修繕費等）の</t>
    </r>
    <r>
      <rPr>
        <sz val="11"/>
        <rFont val="ＭＳ ゴシック"/>
        <family val="3"/>
        <charset val="128"/>
      </rPr>
      <t>減少</t>
    </r>
    <r>
      <rPr>
        <sz val="11"/>
        <color theme="1"/>
        <rFont val="ＭＳ ゴシック"/>
        <family val="3"/>
        <charset val="128"/>
      </rPr>
      <t>によるものです。
　企業債残高対事業規模比率については、地方債残高は減少傾向であるが営業収益も同じく減少しているため</t>
    </r>
    <r>
      <rPr>
        <sz val="11"/>
        <rFont val="ＭＳ ゴシック"/>
        <family val="3"/>
        <charset val="128"/>
      </rPr>
      <t>、増加してい</t>
    </r>
    <r>
      <rPr>
        <sz val="11"/>
        <color theme="1"/>
        <rFont val="ＭＳ ゴシック"/>
        <family val="3"/>
        <charset val="128"/>
      </rPr>
      <t>ます。
　経費回収率については、料金収入が減少しているが、汚水処理費（処理場の維持管理に係る修繕費等）も</t>
    </r>
    <r>
      <rPr>
        <sz val="11"/>
        <rFont val="ＭＳ ゴシック"/>
        <family val="3"/>
        <charset val="128"/>
      </rPr>
      <t>減少しているため増加して</t>
    </r>
    <r>
      <rPr>
        <sz val="11"/>
        <color theme="1"/>
        <rFont val="ＭＳ ゴシック"/>
        <family val="3"/>
        <charset val="128"/>
      </rPr>
      <t>います。
　汚水処理原価については、修繕費などの経費削減に努めていますが、人口の減少により有収水量が減少しているため、依然として類似団体の平均値をかなり上回っている状況です。</t>
    </r>
    <rPh sb="26" eb="28">
      <t>レイワ</t>
    </rPh>
    <rPh sb="29" eb="31">
      <t>ネンド</t>
    </rPh>
    <rPh sb="37" eb="38">
      <t>ウエ</t>
    </rPh>
    <rPh sb="51" eb="53">
      <t>ゾウカ</t>
    </rPh>
    <rPh sb="57" eb="58">
      <t>オモ</t>
    </rPh>
    <rPh sb="59" eb="61">
      <t>ヨウイン</t>
    </rPh>
    <rPh sb="63" eb="64">
      <t>ソウ</t>
    </rPh>
    <rPh sb="64" eb="66">
      <t>シュウエキ</t>
    </rPh>
    <rPh sb="67" eb="68">
      <t>タ</t>
    </rPh>
    <rPh sb="68" eb="70">
      <t>カイケイ</t>
    </rPh>
    <rPh sb="70" eb="72">
      <t>クリイレ</t>
    </rPh>
    <rPh sb="72" eb="73">
      <t>キン</t>
    </rPh>
    <rPh sb="75" eb="77">
      <t>ゾウカ</t>
    </rPh>
    <rPh sb="89" eb="91">
      <t>ゲンショウ</t>
    </rPh>
    <rPh sb="119" eb="122">
      <t>チホウサイ</t>
    </rPh>
    <rPh sb="122" eb="124">
      <t>ザンダカ</t>
    </rPh>
    <rPh sb="125" eb="127">
      <t>ゲンショウ</t>
    </rPh>
    <rPh sb="127" eb="129">
      <t>ケイコウ</t>
    </rPh>
    <rPh sb="133" eb="135">
      <t>エイギョウ</t>
    </rPh>
    <rPh sb="135" eb="137">
      <t>シュウエキ</t>
    </rPh>
    <rPh sb="138" eb="139">
      <t>オナ</t>
    </rPh>
    <rPh sb="141" eb="143">
      <t>ゲンショウ</t>
    </rPh>
    <rPh sb="150" eb="152">
      <t>ゾウカ</t>
    </rPh>
    <rPh sb="171" eb="173">
      <t>リョウキン</t>
    </rPh>
    <rPh sb="173" eb="175">
      <t>シュウニュウ</t>
    </rPh>
    <rPh sb="176" eb="178">
      <t>ゲンショウ</t>
    </rPh>
    <rPh sb="203" eb="204">
      <t>ヒ</t>
    </rPh>
    <rPh sb="204" eb="205">
      <t>トウ</t>
    </rPh>
    <rPh sb="207" eb="209">
      <t>ゲンショウ</t>
    </rPh>
    <rPh sb="215" eb="21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</si>
</sst>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36-4B21-BFC0-9E405F8458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9B36-4B21-BFC0-9E405F8458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74</c:v>
                </c:pt>
                <c:pt idx="1">
                  <c:v>66</c:v>
                </c:pt>
                <c:pt idx="2">
                  <c:v>67</c:v>
                </c:pt>
                <c:pt idx="3">
                  <c:v>68</c:v>
                </c:pt>
                <c:pt idx="4">
                  <c:v>66</c:v>
                </c:pt>
              </c:numCache>
            </c:numRef>
          </c:val>
          <c:extLst>
            <c:ext xmlns:c16="http://schemas.microsoft.com/office/drawing/2014/chart" uri="{C3380CC4-5D6E-409C-BE32-E72D297353CC}">
              <c16:uniqueId val="{00000000-7600-4850-97C2-F8335259E6C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7600-4850-97C2-F8335259E6C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88.44</c:v>
                </c:pt>
                <c:pt idx="1">
                  <c:v>87.89</c:v>
                </c:pt>
                <c:pt idx="2">
                  <c:v>89.56</c:v>
                </c:pt>
                <c:pt idx="3">
                  <c:v>91.48</c:v>
                </c:pt>
                <c:pt idx="4">
                  <c:v>91.91</c:v>
                </c:pt>
              </c:numCache>
            </c:numRef>
          </c:val>
          <c:extLst>
            <c:ext xmlns:c16="http://schemas.microsoft.com/office/drawing/2014/chart" uri="{C3380CC4-5D6E-409C-BE32-E72D297353CC}">
              <c16:uniqueId val="{00000000-AD5B-4940-82D8-212C934527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AD5B-4940-82D8-212C934527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89.7</c:v>
                </c:pt>
                <c:pt idx="1">
                  <c:v>91.67</c:v>
                </c:pt>
                <c:pt idx="2">
                  <c:v>93.22</c:v>
                </c:pt>
                <c:pt idx="3">
                  <c:v>86.25</c:v>
                </c:pt>
                <c:pt idx="4">
                  <c:v>128.53</c:v>
                </c:pt>
              </c:numCache>
            </c:numRef>
          </c:val>
          <c:extLst>
            <c:ext xmlns:c16="http://schemas.microsoft.com/office/drawing/2014/chart" uri="{C3380CC4-5D6E-409C-BE32-E72D297353CC}">
              <c16:uniqueId val="{00000000-A469-48B2-B666-1531B0DD3B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69-48B2-B666-1531B0DD3B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DB-42D1-8080-BD32EF4796A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DB-42D1-8080-BD32EF4796A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46-45BB-9991-52D8FE83EB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46-45BB-9991-52D8FE83EB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72-4465-B180-C6C06F9B2A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72-4465-B180-C6C06F9B2A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AE-4B56-B377-301751DBDFE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AE-4B56-B377-301751DBDFE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867.78</c:v>
                </c:pt>
                <c:pt idx="1">
                  <c:v>737.3</c:v>
                </c:pt>
                <c:pt idx="2">
                  <c:v>623.28</c:v>
                </c:pt>
                <c:pt idx="3">
                  <c:v>538.98</c:v>
                </c:pt>
                <c:pt idx="4">
                  <c:v>597.91999999999996</c:v>
                </c:pt>
              </c:numCache>
            </c:numRef>
          </c:val>
          <c:extLst>
            <c:ext xmlns:c16="http://schemas.microsoft.com/office/drawing/2014/chart" uri="{C3380CC4-5D6E-409C-BE32-E72D297353CC}">
              <c16:uniqueId val="{00000000-7804-483B-8E99-A714FF33461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7804-483B-8E99-A714FF33461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9.3699999999999992</c:v>
                </c:pt>
                <c:pt idx="1">
                  <c:v>9.6300000000000008</c:v>
                </c:pt>
                <c:pt idx="2">
                  <c:v>10.07</c:v>
                </c:pt>
                <c:pt idx="3">
                  <c:v>9.4499999999999993</c:v>
                </c:pt>
                <c:pt idx="4">
                  <c:v>13.43</c:v>
                </c:pt>
              </c:numCache>
            </c:numRef>
          </c:val>
          <c:extLst>
            <c:ext xmlns:c16="http://schemas.microsoft.com/office/drawing/2014/chart" uri="{C3380CC4-5D6E-409C-BE32-E72D297353CC}">
              <c16:uniqueId val="{00000000-0FF3-4160-8F00-A13A707D22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FF3-4160-8F00-A13A707D22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1437.31</c:v>
                </c:pt>
                <c:pt idx="1">
                  <c:v>1448.23</c:v>
                </c:pt>
                <c:pt idx="2">
                  <c:v>1384.43</c:v>
                </c:pt>
                <c:pt idx="3">
                  <c:v>1464.35</c:v>
                </c:pt>
                <c:pt idx="4">
                  <c:v>874.07</c:v>
                </c:pt>
              </c:numCache>
            </c:numRef>
          </c:val>
          <c:extLst>
            <c:ext xmlns:c16="http://schemas.microsoft.com/office/drawing/2014/chart" uri="{C3380CC4-5D6E-409C-BE32-E72D297353CC}">
              <c16:uniqueId val="{00000000-8FEA-4A79-A9B7-0B3464C726A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8FEA-4A79-A9B7-0B3464C726A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大阪府　能勢町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9267</v>
      </c>
      <c r="AM8" s="46"/>
      <c r="AN8" s="46"/>
      <c r="AO8" s="46"/>
      <c r="AP8" s="46"/>
      <c r="AQ8" s="46"/>
      <c r="AR8" s="46"/>
      <c r="AS8" s="46"/>
      <c r="AT8" s="45">
        <f>データ!T6</f>
        <v>98.75</v>
      </c>
      <c r="AU8" s="45"/>
      <c r="AV8" s="45"/>
      <c r="AW8" s="45"/>
      <c r="AX8" s="45"/>
      <c r="AY8" s="45"/>
      <c r="AZ8" s="45"/>
      <c r="BA8" s="45"/>
      <c r="BB8" s="45">
        <f>データ!U6</f>
        <v>93.84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1.88</v>
      </c>
      <c r="Q10" s="45"/>
      <c r="R10" s="45"/>
      <c r="S10" s="45"/>
      <c r="T10" s="45"/>
      <c r="U10" s="45"/>
      <c r="V10" s="45"/>
      <c r="W10" s="45">
        <f>データ!Q6</f>
        <v>64.47</v>
      </c>
      <c r="X10" s="45"/>
      <c r="Y10" s="45"/>
      <c r="Z10" s="45"/>
      <c r="AA10" s="45"/>
      <c r="AB10" s="45"/>
      <c r="AC10" s="45"/>
      <c r="AD10" s="46">
        <f>データ!R6</f>
        <v>2313</v>
      </c>
      <c r="AE10" s="46"/>
      <c r="AF10" s="46"/>
      <c r="AG10" s="46"/>
      <c r="AH10" s="46"/>
      <c r="AI10" s="46"/>
      <c r="AJ10" s="46"/>
      <c r="AK10" s="2"/>
      <c r="AL10" s="46">
        <f>データ!V6</f>
        <v>173</v>
      </c>
      <c r="AM10" s="46"/>
      <c r="AN10" s="46"/>
      <c r="AO10" s="46"/>
      <c r="AP10" s="46"/>
      <c r="AQ10" s="46"/>
      <c r="AR10" s="46"/>
      <c r="AS10" s="46"/>
      <c r="AT10" s="45">
        <f>データ!W6</f>
        <v>0.18</v>
      </c>
      <c r="AU10" s="45"/>
      <c r="AV10" s="45"/>
      <c r="AW10" s="45"/>
      <c r="AX10" s="45"/>
      <c r="AY10" s="45"/>
      <c r="AZ10" s="45"/>
      <c r="BA10" s="45"/>
      <c r="BB10" s="45">
        <f>データ!X6</f>
        <v>961.11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HQeJK87CVpq9o8HJjINQNwVfse/LY07xMXq4X5SJP2xjxbzps2T+zGnvgVM4JhqhPs2Zkfcjgg5V/zRM0IORyw==" saltValue="H+TU7+jItwpcvKQ21tQn5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273228</v>
      </c>
      <c r="D6" s="19">
        <f t="shared" si="3"/>
        <v>47</v>
      </c>
      <c r="E6" s="19">
        <f t="shared" si="3"/>
        <v>17</v>
      </c>
      <c r="F6" s="19">
        <f t="shared" si="3"/>
        <v>5</v>
      </c>
      <c r="G6" s="19">
        <f t="shared" si="3"/>
        <v>0</v>
      </c>
      <c r="H6" s="19" t="str">
        <f t="shared" si="3"/>
        <v>大阪府　能勢町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1.88</v>
      </c>
      <c r="Q6" s="20">
        <f t="shared" si="3"/>
        <v>64.47</v>
      </c>
      <c r="R6" s="20">
        <f t="shared" si="3"/>
        <v>2313</v>
      </c>
      <c r="S6" s="20">
        <f t="shared" si="3"/>
        <v>9267</v>
      </c>
      <c r="T6" s="20">
        <f t="shared" si="3"/>
        <v>98.75</v>
      </c>
      <c r="U6" s="20">
        <f t="shared" si="3"/>
        <v>93.84</v>
      </c>
      <c r="V6" s="20">
        <f t="shared" si="3"/>
        <v>173</v>
      </c>
      <c r="W6" s="20">
        <f t="shared" si="3"/>
        <v>0.18</v>
      </c>
      <c r="X6" s="20">
        <f t="shared" si="3"/>
        <v>961.11</v>
      </c>
      <c r="Y6" s="21">
        <f>IF(Y7="",NA(),Y7)</f>
        <v>89.7</v>
      </c>
      <c r="Z6" s="21">
        <f t="shared" ref="Z6:AH6" si="4">IF(Z7="",NA(),Z7)</f>
        <v>91.67</v>
      </c>
      <c r="AA6" s="21">
        <f t="shared" si="4"/>
        <v>93.22</v>
      </c>
      <c r="AB6" s="21">
        <f t="shared" si="4"/>
        <v>86.25</v>
      </c>
      <c r="AC6" s="21">
        <f t="shared" si="4"/>
        <v>128.53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867.78</v>
      </c>
      <c r="BG6" s="21">
        <f t="shared" ref="BG6:BO6" si="7">IF(BG7="",NA(),BG7)</f>
        <v>737.3</v>
      </c>
      <c r="BH6" s="21">
        <f t="shared" si="7"/>
        <v>623.28</v>
      </c>
      <c r="BI6" s="21">
        <f t="shared" si="7"/>
        <v>538.98</v>
      </c>
      <c r="BJ6" s="21">
        <f t="shared" si="7"/>
        <v>597.91999999999996</v>
      </c>
      <c r="BK6" s="21">
        <f t="shared" si="7"/>
        <v>789.46</v>
      </c>
      <c r="BL6" s="21">
        <f t="shared" si="7"/>
        <v>826.83</v>
      </c>
      <c r="BM6" s="21">
        <f t="shared" si="7"/>
        <v>867.83</v>
      </c>
      <c r="BN6" s="21">
        <f t="shared" si="7"/>
        <v>791.76</v>
      </c>
      <c r="BO6" s="21">
        <f t="shared" si="7"/>
        <v>900.82</v>
      </c>
      <c r="BP6" s="20" t="str">
        <f>IF(BP7="","",IF(BP7="-","【-】","【"&amp;SUBSTITUTE(TEXT(BP7,"#,##0.00"),"-","△")&amp;"】"))</f>
        <v>【809.19】</v>
      </c>
      <c r="BQ6" s="21">
        <f>IF(BQ7="",NA(),BQ7)</f>
        <v>9.3699999999999992</v>
      </c>
      <c r="BR6" s="21">
        <f t="shared" ref="BR6:BZ6" si="8">IF(BR7="",NA(),BR7)</f>
        <v>9.6300000000000008</v>
      </c>
      <c r="BS6" s="21">
        <f t="shared" si="8"/>
        <v>10.07</v>
      </c>
      <c r="BT6" s="21">
        <f t="shared" si="8"/>
        <v>9.4499999999999993</v>
      </c>
      <c r="BU6" s="21">
        <f t="shared" si="8"/>
        <v>13.43</v>
      </c>
      <c r="BV6" s="21">
        <f t="shared" si="8"/>
        <v>57.77</v>
      </c>
      <c r="BW6" s="21">
        <f t="shared" si="8"/>
        <v>57.31</v>
      </c>
      <c r="BX6" s="21">
        <f t="shared" si="8"/>
        <v>57.08</v>
      </c>
      <c r="BY6" s="21">
        <f t="shared" si="8"/>
        <v>56.26</v>
      </c>
      <c r="BZ6" s="21">
        <f t="shared" si="8"/>
        <v>52.94</v>
      </c>
      <c r="CA6" s="20" t="str">
        <f>IF(CA7="","",IF(CA7="-","【-】","【"&amp;SUBSTITUTE(TEXT(CA7,"#,##0.00"),"-","△")&amp;"】"))</f>
        <v>【57.02】</v>
      </c>
      <c r="CB6" s="21">
        <f>IF(CB7="",NA(),CB7)</f>
        <v>1437.31</v>
      </c>
      <c r="CC6" s="21">
        <f t="shared" ref="CC6:CK6" si="9">IF(CC7="",NA(),CC7)</f>
        <v>1448.23</v>
      </c>
      <c r="CD6" s="21">
        <f t="shared" si="9"/>
        <v>1384.43</v>
      </c>
      <c r="CE6" s="21">
        <f t="shared" si="9"/>
        <v>1464.35</v>
      </c>
      <c r="CF6" s="21">
        <f t="shared" si="9"/>
        <v>874.07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74</v>
      </c>
      <c r="CN6" s="21">
        <f t="shared" ref="CN6:CV6" si="10">IF(CN7="",NA(),CN7)</f>
        <v>66</v>
      </c>
      <c r="CO6" s="21">
        <f t="shared" si="10"/>
        <v>67</v>
      </c>
      <c r="CP6" s="21">
        <f t="shared" si="10"/>
        <v>68</v>
      </c>
      <c r="CQ6" s="21">
        <f t="shared" si="10"/>
        <v>66</v>
      </c>
      <c r="CR6" s="21">
        <f t="shared" si="10"/>
        <v>50.68</v>
      </c>
      <c r="CS6" s="21">
        <f t="shared" si="10"/>
        <v>50.14</v>
      </c>
      <c r="CT6" s="21">
        <f t="shared" si="10"/>
        <v>54.83</v>
      </c>
      <c r="CU6" s="21">
        <f t="shared" si="10"/>
        <v>66.53</v>
      </c>
      <c r="CV6" s="21">
        <f t="shared" si="10"/>
        <v>52.35</v>
      </c>
      <c r="CW6" s="20" t="str">
        <f>IF(CW7="","",IF(CW7="-","【-】","【"&amp;SUBSTITUTE(TEXT(CW7,"#,##0.00"),"-","△")&amp;"】"))</f>
        <v>【52.55】</v>
      </c>
      <c r="CX6" s="21">
        <f>IF(CX7="",NA(),CX7)</f>
        <v>88.44</v>
      </c>
      <c r="CY6" s="21">
        <f t="shared" ref="CY6:DG6" si="11">IF(CY7="",NA(),CY7)</f>
        <v>87.89</v>
      </c>
      <c r="CZ6" s="21">
        <f t="shared" si="11"/>
        <v>89.56</v>
      </c>
      <c r="DA6" s="21">
        <f t="shared" si="11"/>
        <v>91.48</v>
      </c>
      <c r="DB6" s="21">
        <f t="shared" si="11"/>
        <v>91.91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273228</v>
      </c>
      <c r="D7" s="23">
        <v>47</v>
      </c>
      <c r="E7" s="23">
        <v>17</v>
      </c>
      <c r="F7" s="23">
        <v>5</v>
      </c>
      <c r="G7" s="23">
        <v>0</v>
      </c>
      <c r="H7" s="23" t="s">
        <v>98</v>
      </c>
      <c r="I7" s="23" t="s">
        <v>99</v>
      </c>
      <c r="J7" s="23" t="s">
        <v>100</v>
      </c>
      <c r="K7" s="23" t="s">
        <v>101</v>
      </c>
      <c r="L7" s="23" t="s">
        <v>102</v>
      </c>
      <c r="M7" s="23" t="s">
        <v>103</v>
      </c>
      <c r="N7" s="24" t="s">
        <v>104</v>
      </c>
      <c r="O7" s="24" t="s">
        <v>105</v>
      </c>
      <c r="P7" s="24">
        <v>1.88</v>
      </c>
      <c r="Q7" s="24">
        <v>64.47</v>
      </c>
      <c r="R7" s="24">
        <v>2313</v>
      </c>
      <c r="S7" s="24">
        <v>9267</v>
      </c>
      <c r="T7" s="24">
        <v>98.75</v>
      </c>
      <c r="U7" s="24">
        <v>93.84</v>
      </c>
      <c r="V7" s="24">
        <v>173</v>
      </c>
      <c r="W7" s="24">
        <v>0.18</v>
      </c>
      <c r="X7" s="24">
        <v>961.11</v>
      </c>
      <c r="Y7" s="24">
        <v>89.7</v>
      </c>
      <c r="Z7" s="24">
        <v>91.67</v>
      </c>
      <c r="AA7" s="24">
        <v>93.22</v>
      </c>
      <c r="AB7" s="24">
        <v>86.25</v>
      </c>
      <c r="AC7" s="24">
        <v>128.53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867.78</v>
      </c>
      <c r="BG7" s="24">
        <v>737.3</v>
      </c>
      <c r="BH7" s="24">
        <v>623.28</v>
      </c>
      <c r="BI7" s="24">
        <v>538.98</v>
      </c>
      <c r="BJ7" s="24">
        <v>597.91999999999996</v>
      </c>
      <c r="BK7" s="24">
        <v>789.46</v>
      </c>
      <c r="BL7" s="24">
        <v>826.83</v>
      </c>
      <c r="BM7" s="24">
        <v>867.83</v>
      </c>
      <c r="BN7" s="24">
        <v>791.76</v>
      </c>
      <c r="BO7" s="24">
        <v>900.82</v>
      </c>
      <c r="BP7" s="24">
        <v>809.19</v>
      </c>
      <c r="BQ7" s="24">
        <v>9.3699999999999992</v>
      </c>
      <c r="BR7" s="24">
        <v>9.6300000000000008</v>
      </c>
      <c r="BS7" s="24">
        <v>10.07</v>
      </c>
      <c r="BT7" s="24">
        <v>9.4499999999999993</v>
      </c>
      <c r="BU7" s="24">
        <v>13.43</v>
      </c>
      <c r="BV7" s="24">
        <v>57.77</v>
      </c>
      <c r="BW7" s="24">
        <v>57.31</v>
      </c>
      <c r="BX7" s="24">
        <v>57.08</v>
      </c>
      <c r="BY7" s="24">
        <v>56.26</v>
      </c>
      <c r="BZ7" s="24">
        <v>52.94</v>
      </c>
      <c r="CA7" s="24">
        <v>57.02</v>
      </c>
      <c r="CB7" s="24">
        <v>1437.31</v>
      </c>
      <c r="CC7" s="24">
        <v>1448.23</v>
      </c>
      <c r="CD7" s="24">
        <v>1384.43</v>
      </c>
      <c r="CE7" s="24">
        <v>1464.35</v>
      </c>
      <c r="CF7" s="24">
        <v>874.07</v>
      </c>
      <c r="CG7" s="24">
        <v>274.35000000000002</v>
      </c>
      <c r="CH7" s="24">
        <v>273.52</v>
      </c>
      <c r="CI7" s="24">
        <v>274.99</v>
      </c>
      <c r="CJ7" s="24">
        <v>282.08999999999997</v>
      </c>
      <c r="CK7" s="24">
        <v>303.27999999999997</v>
      </c>
      <c r="CL7" s="24">
        <v>273.68</v>
      </c>
      <c r="CM7" s="24">
        <v>74</v>
      </c>
      <c r="CN7" s="24">
        <v>66</v>
      </c>
      <c r="CO7" s="24">
        <v>67</v>
      </c>
      <c r="CP7" s="24">
        <v>68</v>
      </c>
      <c r="CQ7" s="24">
        <v>66</v>
      </c>
      <c r="CR7" s="24">
        <v>50.68</v>
      </c>
      <c r="CS7" s="24">
        <v>50.14</v>
      </c>
      <c r="CT7" s="24">
        <v>54.83</v>
      </c>
      <c r="CU7" s="24">
        <v>66.53</v>
      </c>
      <c r="CV7" s="24">
        <v>52.35</v>
      </c>
      <c r="CW7" s="24">
        <v>52.55</v>
      </c>
      <c r="CX7" s="24">
        <v>88.44</v>
      </c>
      <c r="CY7" s="24">
        <v>87.89</v>
      </c>
      <c r="CZ7" s="24">
        <v>89.56</v>
      </c>
      <c r="DA7" s="24">
        <v>91.48</v>
      </c>
      <c r="DB7" s="24">
        <v>91.91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2024-01-29T04:18:51Z</cp:lastPrinted>
  <dcterms:created xsi:type="dcterms:W3CDTF">2023-12-12T02:54:53Z</dcterms:created>
  <dcterms:modified xsi:type="dcterms:W3CDTF">2024-02-15T01:11:11Z</dcterms:modified>
  <cp:category/>
</cp:coreProperties>
</file>