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1757$\doc\財政\04公営企業\01.決算統計\R5年度（R4決算）\22_経営比較分析表\08_アップロード\02_アップロードデータ（分析表）\01-2_アップ前準備\"/>
    </mc:Choice>
  </mc:AlternateContent>
  <xr:revisionPtr revIDLastSave="0" documentId="13_ncr:1_{3CED7094-EE77-4DA9-9548-00F8A2D7E144}" xr6:coauthVersionLast="47" xr6:coauthVersionMax="47" xr10:uidLastSave="{00000000-0000-0000-0000-000000000000}"/>
  <workbookProtection workbookAlgorithmName="SHA-512" workbookHashValue="UwMqjFgXsdDxwFu6026nv4VLSvfXS3XAQRbl6H2NNi2WquqSw6vM3Vom/l0c5wCVNXD0j04xYORHvpzPg1PWOQ==" workbookSaltValue="9JDykn6EbiyD+LAEuvl5qg==" workbookSpinCount="100000" lockStructure="1"/>
  <bookViews>
    <workbookView xWindow="-108" yWindow="-108" windowWidth="23256" windowHeight="1416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I10" i="4" s="1"/>
  <c r="N6" i="5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E86" i="4"/>
  <c r="AT10" i="4"/>
  <c r="AL10" i="4"/>
  <c r="AD10" i="4"/>
  <c r="B10" i="4"/>
  <c r="AL8" i="4"/>
  <c r="P8" i="4"/>
</calcChain>
</file>

<file path=xl/sharedStrings.xml><?xml version="1.0" encoding="utf-8"?>
<sst xmlns="http://schemas.openxmlformats.org/spreadsheetml/2006/main" count="236" uniqueCount="120">
  <si>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</si>
  <si>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</si>
  <si>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</si>
  <si>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</si>
  <si>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</si>
  <si>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</si>
  <si>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</si>
  <si>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</si>
  <si>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</si>
  <si>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</si>
  <si>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</si>
  <si>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</si>
  <si>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</si>
  <si>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</si>
  <si>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</si>
  <si>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</si>
  <si>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</si>
  <si>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</si>
  <si>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</si>
  <si>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</si>
  <si>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</si>
  <si>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</si>
  <si>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</si>
  <si>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</si>
  <si>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</si>
  <si>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</si>
  <si>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</si>
  <si>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</si>
  <si>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</si>
  <si>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</si>
  <si>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</si>
  <si>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</si>
  <si>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</si>
  <si>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</si>
  <si>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</si>
  <si>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</si>
  <si>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</si>
  <si>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</si>
  <si>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</si>
  <si>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</si>
  <si>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</si>
  <si>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</si>
  <si>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</si>
  <si>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</si>
  <si>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</si>
  <si>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</si>
  <si>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</si>
  <si>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</si>
  <si>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</si>
  <si>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</si>
  <si>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</si>
  <si>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</si>
  <si>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</si>
  <si>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</si>
  <si>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</si>
  <si>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</si>
  <si>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</si>
  <si>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</si>
  <si>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</si>
  <si>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</si>
  <si>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</si>
  <si>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</si>
  <si>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</si>
  <si>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</si>
  <si>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</si>
  <si>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</si>
  <si>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</si>
  <si>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</si>
  <si>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</si>
  <si>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</si>
  <si>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</si>
  <si>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</si>
  <si>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</si>
  <si>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</si>
  <si>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</si>
  <si>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</si>
  <si>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</si>
  <si>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</si>
  <si>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</si>
  <si>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</si>
  <si>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</si>
  <si>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</si>
  <si>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</si>
  <si>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</si>
  <si>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</si>
  <si>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</si>
  <si>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</si>
  <si>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</si>
  <si>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</si>
  <si>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</si>
  <si>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</si>
  <si>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</si>
  <si>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</si>
  <si>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</si>
  <si>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</si>
  <si>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</si>
  <si>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</si>
  <si>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</si>
  <si>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大阪府　能勢町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</si>
  <si>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</si>
  <si>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</si>
  <si>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</si>
  <si>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</si>
  <si>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</si>
  <si>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</si>
  <si>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</si>
  <si>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</si>
  <si>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</si>
  <si>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</si>
  <si>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</si>
  <si>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</si>
  <si>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</si>
  <si>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</si>
  <si>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</si>
  <si>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</si>
  <si>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</si>
  <si>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</si>
  <si>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下水道事業で整備した管について、平成14年3月の供用開始後あまり年数が経っていないため、分析の対象となるものはありませんが、下水道の整備以前に宅地開発時に埋設された管で,町が移管を受けたものについては、平成23年から平成28年の6年間で、不明水対策のため全て調査を行い、管更生等の補修を行いました。</t>
    <phoneticPr fontId="4"/>
  </si>
  <si>
    <t>　平成29年2月に中長期的な経営の基本計画となる経営戦略を策定し、令和4年3月に計画を改定しました。今後は、経営の健全化に向け実態把握を適切に行っていくとともに、自立した経営に向けて、経営戦略を見直し、適切な料金水準について検討を行い、経費の縮減、水洗化の促進等一層の経営努力を続けていきます。 
  機械設備が更新時期を迎えるため、更新時期や経費等を的確に把握し、経営に与える影響等を考慮した上で、老朽化対策に取組みます。
　なお、令和5年度より公営企業会計に移行し、施設の統廃合については、隣接するし尿処理施設との一部機能統合について、検討を進めています。</t>
    <phoneticPr fontId="4"/>
  </si>
  <si>
    <t>　収益的収支比率については、昨年に比べて減少しています。これは、地方債償還金、総費用が増加し、総収益（一般会計繰入金）が減少しているためです。
　企業債残高対事業規模比率については、増加となっています。これは、営業収益（使用料収入）が減少していることと、管渠整備中のため新たな起債の借入があるためです。    
  経費回収率については、使用料収入が減少し、汚水処理費（処理場の維持管理に係る修繕費等）が微増となっているため減少しています。
　汚水処理原価については、類似団体の平均値を大きく上回っています。これは、有収水量が増加傾向にあるが、汚水処理費も年々増加傾向にあるためです。</t>
    <rPh sb="117" eb="119">
      <t>ゲンショウ</t>
    </rPh>
    <rPh sb="175" eb="177">
      <t>ゲンショウ</t>
    </rPh>
    <rPh sb="199" eb="200">
      <t>トウ</t>
    </rPh>
    <rPh sb="202" eb="204">
      <t>ビゾウ</t>
    </rPh>
    <rPh sb="212" eb="214">
      <t>ゲンショウ</t>
    </rPh>
    <rPh sb="258" eb="260">
      <t>ユウシュウ</t>
    </rPh>
    <rPh sb="260" eb="262">
      <t>スイリョウ</t>
    </rPh>
    <rPh sb="263" eb="265">
      <t>ゾウカ</t>
    </rPh>
    <rPh sb="265" eb="267">
      <t>ケイコウ</t>
    </rPh>
    <rPh sb="278" eb="280">
      <t>ネンネン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</si>
</sst>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9-46B9-BA81-504E48478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0.36</c:v>
                </c:pt>
                <c:pt idx="2">
                  <c:v>0.39</c:v>
                </c:pt>
                <c:pt idx="3">
                  <c:v>0.1</c:v>
                </c:pt>
                <c:pt idx="4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9-46B9-BA81-504E48478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33</c:v>
                </c:pt>
                <c:pt idx="1">
                  <c:v>33</c:v>
                </c:pt>
                <c:pt idx="2">
                  <c:v>34.49</c:v>
                </c:pt>
                <c:pt idx="3">
                  <c:v>33.33</c:v>
                </c:pt>
                <c:pt idx="4">
                  <c:v>34.770000000000003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A-4E16-B56C-BD376D3AF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42.56</c:v>
                </c:pt>
                <c:pt idx="1">
                  <c:v>42.47</c:v>
                </c:pt>
                <c:pt idx="2">
                  <c:v>42.4</c:v>
                </c:pt>
                <c:pt idx="3">
                  <c:v>42.28</c:v>
                </c:pt>
                <c:pt idx="4">
                  <c:v>41.06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A-4E16-B56C-BD376D3AF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67.03</c:v>
                </c:pt>
                <c:pt idx="1">
                  <c:v>69.83</c:v>
                </c:pt>
                <c:pt idx="2">
                  <c:v>72.53</c:v>
                </c:pt>
                <c:pt idx="3">
                  <c:v>69.489999999999995</c:v>
                </c:pt>
                <c:pt idx="4">
                  <c:v>68.709999999999994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2-4FBC-8303-AD9A535BD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83.32</c:v>
                </c:pt>
                <c:pt idx="1">
                  <c:v>83.75</c:v>
                </c:pt>
                <c:pt idx="2">
                  <c:v>84.19</c:v>
                </c:pt>
                <c:pt idx="3">
                  <c:v>84.34</c:v>
                </c:pt>
                <c:pt idx="4">
                  <c:v>84.34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2-4FBC-8303-AD9A535BD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132.43</c:v>
                </c:pt>
                <c:pt idx="1">
                  <c:v>139.81</c:v>
                </c:pt>
                <c:pt idx="2">
                  <c:v>145.77000000000001</c:v>
                </c:pt>
                <c:pt idx="3">
                  <c:v>121.9</c:v>
                </c:pt>
                <c:pt idx="4">
                  <c:v>85.37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6-4D09-8499-967B4F3C5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6-4D09-8499-967B4F3C5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6E-46AE-8289-A111BC959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E-46AE-8289-A111BC959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0-4615-8C18-E0215EE23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0-4615-8C18-E0215EE23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0-493A-8B89-5063E7020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0-493A-8B89-5063E7020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C-44AF-84A9-E2C30C026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C-44AF-84A9-E2C30C026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441.81</c:v>
                </c:pt>
                <c:pt idx="1">
                  <c:v>817.49</c:v>
                </c:pt>
                <c:pt idx="2">
                  <c:v>374.59</c:v>
                </c:pt>
                <c:pt idx="3">
                  <c:v>415.35</c:v>
                </c:pt>
                <c:pt idx="4">
                  <c:v>601.30999999999995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4-49CA-B629-306D1B222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1194.1500000000001</c:v>
                </c:pt>
                <c:pt idx="1">
                  <c:v>1206.79</c:v>
                </c:pt>
                <c:pt idx="2">
                  <c:v>1258.43</c:v>
                </c:pt>
                <c:pt idx="3">
                  <c:v>1163.75</c:v>
                </c:pt>
                <c:pt idx="4">
                  <c:v>1195.47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4-49CA-B629-306D1B222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45.74</c:v>
                </c:pt>
                <c:pt idx="1">
                  <c:v>43.97</c:v>
                </c:pt>
                <c:pt idx="2">
                  <c:v>44.72</c:v>
                </c:pt>
                <c:pt idx="3">
                  <c:v>42.19</c:v>
                </c:pt>
                <c:pt idx="4">
                  <c:v>37.07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80-4C7B-BB0B-D8F361656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72.260000000000005</c:v>
                </c:pt>
                <c:pt idx="1">
                  <c:v>71.84</c:v>
                </c:pt>
                <c:pt idx="2">
                  <c:v>73.36</c:v>
                </c:pt>
                <c:pt idx="3">
                  <c:v>72.599999999999994</c:v>
                </c:pt>
                <c:pt idx="4">
                  <c:v>69.430000000000007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0-4C7B-BB0B-D8F361656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365.64</c:v>
                </c:pt>
                <c:pt idx="1">
                  <c:v>373.91</c:v>
                </c:pt>
                <c:pt idx="2">
                  <c:v>368.08</c:v>
                </c:pt>
                <c:pt idx="3">
                  <c:v>383.77</c:v>
                </c:pt>
                <c:pt idx="4">
                  <c:v>355.46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1-4AD9-86F5-5C8DA6AAF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230.02</c:v>
                </c:pt>
                <c:pt idx="1">
                  <c:v>228.47</c:v>
                </c:pt>
                <c:pt idx="2">
                  <c:v>224.88</c:v>
                </c:pt>
                <c:pt idx="3">
                  <c:v>228.64</c:v>
                </c:pt>
                <c:pt idx="4">
                  <c:v>239.46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1-4AD9-86F5-5C8DA6AAF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【1,182.11】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Normal="100" workbookViewId="0">
      <selection activeCell="BL66" sqref="BL66:BZ82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2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2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0" t="str">
        <f>データ!H6</f>
        <v>大阪府　能勢町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2">
      <c r="A8" s="2"/>
      <c r="B8" s="40" t="str">
        <f>データ!I6</f>
        <v>法非適用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特定環境保全公共下水道</v>
      </c>
      <c r="Q8" s="40"/>
      <c r="R8" s="40"/>
      <c r="S8" s="40"/>
      <c r="T8" s="40"/>
      <c r="U8" s="40"/>
      <c r="V8" s="40"/>
      <c r="W8" s="40" t="str">
        <f>データ!L6</f>
        <v>D2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9267</v>
      </c>
      <c r="AM8" s="42"/>
      <c r="AN8" s="42"/>
      <c r="AO8" s="42"/>
      <c r="AP8" s="42"/>
      <c r="AQ8" s="42"/>
      <c r="AR8" s="42"/>
      <c r="AS8" s="42"/>
      <c r="AT8" s="35">
        <f>データ!T6</f>
        <v>98.75</v>
      </c>
      <c r="AU8" s="35"/>
      <c r="AV8" s="35"/>
      <c r="AW8" s="35"/>
      <c r="AX8" s="35"/>
      <c r="AY8" s="35"/>
      <c r="AZ8" s="35"/>
      <c r="BA8" s="35"/>
      <c r="BB8" s="35">
        <f>データ!U6</f>
        <v>93.84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2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2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 t="str">
        <f>データ!O6</f>
        <v>該当数値なし</v>
      </c>
      <c r="J10" s="35"/>
      <c r="K10" s="35"/>
      <c r="L10" s="35"/>
      <c r="M10" s="35"/>
      <c r="N10" s="35"/>
      <c r="O10" s="35"/>
      <c r="P10" s="35">
        <f>データ!P6</f>
        <v>12.74</v>
      </c>
      <c r="Q10" s="35"/>
      <c r="R10" s="35"/>
      <c r="S10" s="35"/>
      <c r="T10" s="35"/>
      <c r="U10" s="35"/>
      <c r="V10" s="35"/>
      <c r="W10" s="35">
        <f>データ!Q6</f>
        <v>84.75</v>
      </c>
      <c r="X10" s="35"/>
      <c r="Y10" s="35"/>
      <c r="Z10" s="35"/>
      <c r="AA10" s="35"/>
      <c r="AB10" s="35"/>
      <c r="AC10" s="35"/>
      <c r="AD10" s="42">
        <f>データ!R6</f>
        <v>2313</v>
      </c>
      <c r="AE10" s="42"/>
      <c r="AF10" s="42"/>
      <c r="AG10" s="42"/>
      <c r="AH10" s="42"/>
      <c r="AI10" s="42"/>
      <c r="AJ10" s="42"/>
      <c r="AK10" s="2"/>
      <c r="AL10" s="42">
        <f>データ!V6</f>
        <v>1173</v>
      </c>
      <c r="AM10" s="42"/>
      <c r="AN10" s="42"/>
      <c r="AO10" s="42"/>
      <c r="AP10" s="42"/>
      <c r="AQ10" s="42"/>
      <c r="AR10" s="42"/>
      <c r="AS10" s="42"/>
      <c r="AT10" s="35">
        <f>データ!W6</f>
        <v>0.77</v>
      </c>
      <c r="AU10" s="35"/>
      <c r="AV10" s="35"/>
      <c r="AW10" s="35"/>
      <c r="AX10" s="35"/>
      <c r="AY10" s="35"/>
      <c r="AZ10" s="35"/>
      <c r="BA10" s="35"/>
      <c r="BB10" s="35">
        <f>データ!X6</f>
        <v>1523.38</v>
      </c>
      <c r="BC10" s="35"/>
      <c r="BD10" s="35"/>
      <c r="BE10" s="35"/>
      <c r="BF10" s="35"/>
      <c r="BG10" s="35"/>
      <c r="BH10" s="35"/>
      <c r="BI10" s="35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2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2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119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117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2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2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118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2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【1,182.11】</v>
      </c>
      <c r="I86" s="12" t="str">
        <f>データ!CA6</f>
        <v>【73.78】</v>
      </c>
      <c r="J86" s="12" t="str">
        <f>データ!CL6</f>
        <v>【220.62】</v>
      </c>
      <c r="K86" s="12" t="str">
        <f>データ!CW6</f>
        <v>【42.22】</v>
      </c>
      <c r="L86" s="12" t="str">
        <f>データ!DH6</f>
        <v>【85.67】</v>
      </c>
      <c r="M86" s="12" t="s">
        <v>44</v>
      </c>
      <c r="N86" s="12" t="s">
        <v>44</v>
      </c>
      <c r="O86" s="12" t="str">
        <f>データ!EO6</f>
        <v>【0.13】</v>
      </c>
    </row>
  </sheetData>
  <sheetProtection algorithmName="SHA-512" hashValue="WM3e26gHr2Vjfl+Q9IX4fB+N1umxLKvLUbIy0tCjAkcDq2aReAAZ9LveR79434ACsdaaapv91qa4R/OTvxUg+Q==" saltValue="xUxR7e6Mmt2HLUsX9expO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2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2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2">
      <c r="A6" s="14" t="s">
        <v>97</v>
      </c>
      <c r="B6" s="19">
        <f>B7</f>
        <v>2022</v>
      </c>
      <c r="C6" s="19">
        <f t="shared" ref="C6:X6" si="3">C7</f>
        <v>273228</v>
      </c>
      <c r="D6" s="19">
        <f t="shared" si="3"/>
        <v>47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大阪府　能勢町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12.74</v>
      </c>
      <c r="Q6" s="20">
        <f t="shared" si="3"/>
        <v>84.75</v>
      </c>
      <c r="R6" s="20">
        <f t="shared" si="3"/>
        <v>2313</v>
      </c>
      <c r="S6" s="20">
        <f t="shared" si="3"/>
        <v>9267</v>
      </c>
      <c r="T6" s="20">
        <f t="shared" si="3"/>
        <v>98.75</v>
      </c>
      <c r="U6" s="20">
        <f t="shared" si="3"/>
        <v>93.84</v>
      </c>
      <c r="V6" s="20">
        <f t="shared" si="3"/>
        <v>1173</v>
      </c>
      <c r="W6" s="20">
        <f t="shared" si="3"/>
        <v>0.77</v>
      </c>
      <c r="X6" s="20">
        <f t="shared" si="3"/>
        <v>1523.38</v>
      </c>
      <c r="Y6" s="21">
        <f>IF(Y7="",NA(),Y7)</f>
        <v>132.43</v>
      </c>
      <c r="Z6" s="21">
        <f t="shared" ref="Z6:AH6" si="4">IF(Z7="",NA(),Z7)</f>
        <v>139.81</v>
      </c>
      <c r="AA6" s="21">
        <f t="shared" si="4"/>
        <v>145.77000000000001</v>
      </c>
      <c r="AB6" s="21">
        <f t="shared" si="4"/>
        <v>121.9</v>
      </c>
      <c r="AC6" s="21">
        <f t="shared" si="4"/>
        <v>85.37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441.81</v>
      </c>
      <c r="BG6" s="21">
        <f t="shared" ref="BG6:BO6" si="7">IF(BG7="",NA(),BG7)</f>
        <v>817.49</v>
      </c>
      <c r="BH6" s="21">
        <f t="shared" si="7"/>
        <v>374.59</v>
      </c>
      <c r="BI6" s="21">
        <f t="shared" si="7"/>
        <v>415.35</v>
      </c>
      <c r="BJ6" s="21">
        <f t="shared" si="7"/>
        <v>601.30999999999995</v>
      </c>
      <c r="BK6" s="21">
        <f t="shared" si="7"/>
        <v>1194.1500000000001</v>
      </c>
      <c r="BL6" s="21">
        <f t="shared" si="7"/>
        <v>1206.79</v>
      </c>
      <c r="BM6" s="21">
        <f t="shared" si="7"/>
        <v>1258.43</v>
      </c>
      <c r="BN6" s="21">
        <f t="shared" si="7"/>
        <v>1163.75</v>
      </c>
      <c r="BO6" s="21">
        <f t="shared" si="7"/>
        <v>1195.47</v>
      </c>
      <c r="BP6" s="20" t="str">
        <f>IF(BP7="","",IF(BP7="-","【-】","【"&amp;SUBSTITUTE(TEXT(BP7,"#,##0.00"),"-","△")&amp;"】"))</f>
        <v>【1,182.11】</v>
      </c>
      <c r="BQ6" s="21">
        <f>IF(BQ7="",NA(),BQ7)</f>
        <v>45.74</v>
      </c>
      <c r="BR6" s="21">
        <f t="shared" ref="BR6:BZ6" si="8">IF(BR7="",NA(),BR7)</f>
        <v>43.97</v>
      </c>
      <c r="BS6" s="21">
        <f t="shared" si="8"/>
        <v>44.72</v>
      </c>
      <c r="BT6" s="21">
        <f t="shared" si="8"/>
        <v>42.19</v>
      </c>
      <c r="BU6" s="21">
        <f t="shared" si="8"/>
        <v>37.07</v>
      </c>
      <c r="BV6" s="21">
        <f t="shared" si="8"/>
        <v>72.260000000000005</v>
      </c>
      <c r="BW6" s="21">
        <f t="shared" si="8"/>
        <v>71.84</v>
      </c>
      <c r="BX6" s="21">
        <f t="shared" si="8"/>
        <v>73.36</v>
      </c>
      <c r="BY6" s="21">
        <f t="shared" si="8"/>
        <v>72.599999999999994</v>
      </c>
      <c r="BZ6" s="21">
        <f t="shared" si="8"/>
        <v>69.430000000000007</v>
      </c>
      <c r="CA6" s="20" t="str">
        <f>IF(CA7="","",IF(CA7="-","【-】","【"&amp;SUBSTITUTE(TEXT(CA7,"#,##0.00"),"-","△")&amp;"】"))</f>
        <v>【73.78】</v>
      </c>
      <c r="CB6" s="21">
        <f>IF(CB7="",NA(),CB7)</f>
        <v>365.64</v>
      </c>
      <c r="CC6" s="21">
        <f t="shared" ref="CC6:CK6" si="9">IF(CC7="",NA(),CC7)</f>
        <v>373.91</v>
      </c>
      <c r="CD6" s="21">
        <f t="shared" si="9"/>
        <v>368.08</v>
      </c>
      <c r="CE6" s="21">
        <f t="shared" si="9"/>
        <v>383.77</v>
      </c>
      <c r="CF6" s="21">
        <f t="shared" si="9"/>
        <v>355.46</v>
      </c>
      <c r="CG6" s="21">
        <f t="shared" si="9"/>
        <v>230.02</v>
      </c>
      <c r="CH6" s="21">
        <f t="shared" si="9"/>
        <v>228.47</v>
      </c>
      <c r="CI6" s="21">
        <f t="shared" si="9"/>
        <v>224.88</v>
      </c>
      <c r="CJ6" s="21">
        <f t="shared" si="9"/>
        <v>228.64</v>
      </c>
      <c r="CK6" s="21">
        <f t="shared" si="9"/>
        <v>239.46</v>
      </c>
      <c r="CL6" s="20" t="str">
        <f>IF(CL7="","",IF(CL7="-","【-】","【"&amp;SUBSTITUTE(TEXT(CL7,"#,##0.00"),"-","△")&amp;"】"))</f>
        <v>【220.62】</v>
      </c>
      <c r="CM6" s="21">
        <f>IF(CM7="",NA(),CM7)</f>
        <v>33</v>
      </c>
      <c r="CN6" s="21">
        <f t="shared" ref="CN6:CV6" si="10">IF(CN7="",NA(),CN7)</f>
        <v>33</v>
      </c>
      <c r="CO6" s="21">
        <f t="shared" si="10"/>
        <v>34.49</v>
      </c>
      <c r="CP6" s="21">
        <f t="shared" si="10"/>
        <v>33.33</v>
      </c>
      <c r="CQ6" s="21">
        <f t="shared" si="10"/>
        <v>34.770000000000003</v>
      </c>
      <c r="CR6" s="21">
        <f t="shared" si="10"/>
        <v>42.56</v>
      </c>
      <c r="CS6" s="21">
        <f t="shared" si="10"/>
        <v>42.47</v>
      </c>
      <c r="CT6" s="21">
        <f t="shared" si="10"/>
        <v>42.4</v>
      </c>
      <c r="CU6" s="21">
        <f t="shared" si="10"/>
        <v>42.28</v>
      </c>
      <c r="CV6" s="21">
        <f t="shared" si="10"/>
        <v>41.06</v>
      </c>
      <c r="CW6" s="20" t="str">
        <f>IF(CW7="","",IF(CW7="-","【-】","【"&amp;SUBSTITUTE(TEXT(CW7,"#,##0.00"),"-","△")&amp;"】"))</f>
        <v>【42.22】</v>
      </c>
      <c r="CX6" s="21">
        <f>IF(CX7="",NA(),CX7)</f>
        <v>67.03</v>
      </c>
      <c r="CY6" s="21">
        <f t="shared" ref="CY6:DG6" si="11">IF(CY7="",NA(),CY7)</f>
        <v>69.83</v>
      </c>
      <c r="CZ6" s="21">
        <f t="shared" si="11"/>
        <v>72.53</v>
      </c>
      <c r="DA6" s="21">
        <f t="shared" si="11"/>
        <v>69.489999999999995</v>
      </c>
      <c r="DB6" s="21">
        <f t="shared" si="11"/>
        <v>68.709999999999994</v>
      </c>
      <c r="DC6" s="21">
        <f t="shared" si="11"/>
        <v>83.32</v>
      </c>
      <c r="DD6" s="21">
        <f t="shared" si="11"/>
        <v>83.75</v>
      </c>
      <c r="DE6" s="21">
        <f t="shared" si="11"/>
        <v>84.19</v>
      </c>
      <c r="DF6" s="21">
        <f t="shared" si="11"/>
        <v>84.34</v>
      </c>
      <c r="DG6" s="21">
        <f t="shared" si="11"/>
        <v>84.34</v>
      </c>
      <c r="DH6" s="20" t="str">
        <f>IF(DH7="","",IF(DH7="-","【-】","【"&amp;SUBSTITUTE(TEXT(DH7,"#,##0.00"),"-","△")&amp;"】"))</f>
        <v>【85.67】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0.13</v>
      </c>
      <c r="EK6" s="21">
        <f t="shared" si="14"/>
        <v>0.36</v>
      </c>
      <c r="EL6" s="21">
        <f t="shared" si="14"/>
        <v>0.39</v>
      </c>
      <c r="EM6" s="21">
        <f t="shared" si="14"/>
        <v>0.1</v>
      </c>
      <c r="EN6" s="21">
        <f t="shared" si="14"/>
        <v>0.08</v>
      </c>
      <c r="EO6" s="20" t="str">
        <f>IF(EO7="","",IF(EO7="-","【-】","【"&amp;SUBSTITUTE(TEXT(EO7,"#,##0.00"),"-","△")&amp;"】"))</f>
        <v>【0.13】</v>
      </c>
    </row>
    <row r="7" spans="1:145" s="22" customFormat="1" x14ac:dyDescent="0.2">
      <c r="A7" s="14"/>
      <c r="B7" s="23">
        <v>2022</v>
      </c>
      <c r="C7" s="23">
        <v>273228</v>
      </c>
      <c r="D7" s="23">
        <v>47</v>
      </c>
      <c r="E7" s="23">
        <v>17</v>
      </c>
      <c r="F7" s="23">
        <v>4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12.74</v>
      </c>
      <c r="Q7" s="24">
        <v>84.75</v>
      </c>
      <c r="R7" s="24">
        <v>2313</v>
      </c>
      <c r="S7" s="24">
        <v>9267</v>
      </c>
      <c r="T7" s="24">
        <v>98.75</v>
      </c>
      <c r="U7" s="24">
        <v>93.84</v>
      </c>
      <c r="V7" s="24">
        <v>1173</v>
      </c>
      <c r="W7" s="24">
        <v>0.77</v>
      </c>
      <c r="X7" s="24">
        <v>1523.38</v>
      </c>
      <c r="Y7" s="24">
        <v>132.43</v>
      </c>
      <c r="Z7" s="24">
        <v>139.81</v>
      </c>
      <c r="AA7" s="24">
        <v>145.77000000000001</v>
      </c>
      <c r="AB7" s="24">
        <v>121.9</v>
      </c>
      <c r="AC7" s="24">
        <v>85.37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441.81</v>
      </c>
      <c r="BG7" s="24">
        <v>817.49</v>
      </c>
      <c r="BH7" s="24">
        <v>374.59</v>
      </c>
      <c r="BI7" s="24">
        <v>415.35</v>
      </c>
      <c r="BJ7" s="24">
        <v>601.30999999999995</v>
      </c>
      <c r="BK7" s="24">
        <v>1194.1500000000001</v>
      </c>
      <c r="BL7" s="24">
        <v>1206.79</v>
      </c>
      <c r="BM7" s="24">
        <v>1258.43</v>
      </c>
      <c r="BN7" s="24">
        <v>1163.75</v>
      </c>
      <c r="BO7" s="24">
        <v>1195.47</v>
      </c>
      <c r="BP7" s="24">
        <v>1182.1099999999999</v>
      </c>
      <c r="BQ7" s="24">
        <v>45.74</v>
      </c>
      <c r="BR7" s="24">
        <v>43.97</v>
      </c>
      <c r="BS7" s="24">
        <v>44.72</v>
      </c>
      <c r="BT7" s="24">
        <v>42.19</v>
      </c>
      <c r="BU7" s="24">
        <v>37.07</v>
      </c>
      <c r="BV7" s="24">
        <v>72.260000000000005</v>
      </c>
      <c r="BW7" s="24">
        <v>71.84</v>
      </c>
      <c r="BX7" s="24">
        <v>73.36</v>
      </c>
      <c r="BY7" s="24">
        <v>72.599999999999994</v>
      </c>
      <c r="BZ7" s="24">
        <v>69.430000000000007</v>
      </c>
      <c r="CA7" s="24">
        <v>73.78</v>
      </c>
      <c r="CB7" s="24">
        <v>365.64</v>
      </c>
      <c r="CC7" s="24">
        <v>373.91</v>
      </c>
      <c r="CD7" s="24">
        <v>368.08</v>
      </c>
      <c r="CE7" s="24">
        <v>383.77</v>
      </c>
      <c r="CF7" s="24">
        <v>355.46</v>
      </c>
      <c r="CG7" s="24">
        <v>230.02</v>
      </c>
      <c r="CH7" s="24">
        <v>228.47</v>
      </c>
      <c r="CI7" s="24">
        <v>224.88</v>
      </c>
      <c r="CJ7" s="24">
        <v>228.64</v>
      </c>
      <c r="CK7" s="24">
        <v>239.46</v>
      </c>
      <c r="CL7" s="24">
        <v>220.62</v>
      </c>
      <c r="CM7" s="24">
        <v>33</v>
      </c>
      <c r="CN7" s="24">
        <v>33</v>
      </c>
      <c r="CO7" s="24">
        <v>34.49</v>
      </c>
      <c r="CP7" s="24">
        <v>33.33</v>
      </c>
      <c r="CQ7" s="24">
        <v>34.770000000000003</v>
      </c>
      <c r="CR7" s="24">
        <v>42.56</v>
      </c>
      <c r="CS7" s="24">
        <v>42.47</v>
      </c>
      <c r="CT7" s="24">
        <v>42.4</v>
      </c>
      <c r="CU7" s="24">
        <v>42.28</v>
      </c>
      <c r="CV7" s="24">
        <v>41.06</v>
      </c>
      <c r="CW7" s="24">
        <v>42.22</v>
      </c>
      <c r="CX7" s="24">
        <v>67.03</v>
      </c>
      <c r="CY7" s="24">
        <v>69.83</v>
      </c>
      <c r="CZ7" s="24">
        <v>72.53</v>
      </c>
      <c r="DA7" s="24">
        <v>69.489999999999995</v>
      </c>
      <c r="DB7" s="24">
        <v>68.709999999999994</v>
      </c>
      <c r="DC7" s="24">
        <v>83.32</v>
      </c>
      <c r="DD7" s="24">
        <v>83.75</v>
      </c>
      <c r="DE7" s="24">
        <v>84.19</v>
      </c>
      <c r="DF7" s="24">
        <v>84.34</v>
      </c>
      <c r="DG7" s="24">
        <v>84.34</v>
      </c>
      <c r="DH7" s="24">
        <v>85.67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0.13</v>
      </c>
      <c r="EK7" s="24">
        <v>0.36</v>
      </c>
      <c r="EL7" s="24">
        <v>0.39</v>
      </c>
      <c r="EM7" s="24">
        <v>0.1</v>
      </c>
      <c r="EN7" s="24">
        <v>0.08</v>
      </c>
      <c r="EO7" s="24">
        <v>0.13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2">
      <c r="B13" t="s">
        <v>113</v>
      </c>
      <c r="C13" t="s">
        <v>114</v>
      </c>
      <c r="D13" t="s">
        <v>114</v>
      </c>
      <c r="E13" t="s">
        <v>115</v>
      </c>
      <c r="F13" t="s">
        <v>114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大浦　郁実</cp:lastModifiedBy>
  <cp:lastPrinted>2024-01-29T04:19:57Z</cp:lastPrinted>
  <dcterms:created xsi:type="dcterms:W3CDTF">2023-12-12T02:50:34Z</dcterms:created>
  <dcterms:modified xsi:type="dcterms:W3CDTF">2024-02-15T07:55:53Z</dcterms:modified>
  <cp:category/>
</cp:coreProperties>
</file>