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G0000sv0ns101\d11757$\doc\財政\04公営企業\01.決算統計\R5年度（R4決算）\22_経営比較分析表\03_団体回答【2.7〆】\36 能勢町○\"/>
    </mc:Choice>
  </mc:AlternateContent>
  <xr:revisionPtr revIDLastSave="0" documentId="13_ncr:1_{90AF0224-3D14-493D-96B4-8AE8FC2E31D1}" xr6:coauthVersionLast="47" xr6:coauthVersionMax="47" xr10:uidLastSave="{00000000-0000-0000-0000-000000000000}"/>
  <workbookProtection workbookAlgorithmName="SHA-512" workbookHashValue="dJMr/zZd1R0FqmRIyI+3x/5IvPXkwb3WqUVenvE8Z/iIHccaP6AuL8pv0yzavfKglGfUYI92G1KqtBgVOkkh0Q==" workbookSaltValue="ZGXb21IuWbrj+aXOm0K54g==" workbookSpinCount="100000" lockStructure="1"/>
  <bookViews>
    <workbookView xWindow="-108" yWindow="-108" windowWidth="23256" windowHeight="1416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BB10" i="4" s="1"/>
  <c r="V6" i="5"/>
  <c r="U6" i="5"/>
  <c r="T6" i="5"/>
  <c r="BB8" i="4" s="1"/>
  <c r="S6" i="5"/>
  <c r="R6" i="5"/>
  <c r="AL8" i="4" s="1"/>
  <c r="Q6" i="5"/>
  <c r="W10" i="4" s="1"/>
  <c r="P6" i="5"/>
  <c r="P10" i="4" s="1"/>
  <c r="O6" i="5"/>
  <c r="I10" i="4" s="1"/>
  <c r="N6" i="5"/>
  <c r="B10" i="4" s="1"/>
  <c r="M6" i="5"/>
  <c r="L6" i="5"/>
  <c r="W8" i="4" s="1"/>
  <c r="K6" i="5"/>
  <c r="P8" i="4" s="1"/>
  <c r="J6" i="5"/>
  <c r="I8" i="4" s="1"/>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G85" i="4"/>
  <c r="AT10" i="4"/>
  <c r="AL10" i="4"/>
  <c r="AT8" i="4"/>
  <c r="AD8" i="4"/>
  <c r="B6" i="4"/>
</calcChain>
</file>

<file path=xl/sharedStrings.xml><?xml version="1.0" encoding="utf-8"?>
<sst xmlns="http://schemas.openxmlformats.org/spreadsheetml/2006/main" count="228" uniqueCount="113">
  <si>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</si>
  <si>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</si>
  <si>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</si>
  <si>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</si>
  <si>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</si>
  <si>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</si>
  <si>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</si>
  <si>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</si>
  <si>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</si>
  <si>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</si>
  <si>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</si>
  <si>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</si>
  <si>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</si>
  <si>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</si>
  <si>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</si>
  <si>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</si>
  <si>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</si>
  <si>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</si>
  <si>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</si>
  <si>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</si>
  <si>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</si>
  <si>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</si>
  <si>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</si>
  <si>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</si>
  <si>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</si>
  <si>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</si>
  <si>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</si>
  <si>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</si>
  <si>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</si>
  <si>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</si>
  <si>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</si>
  <si>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</si>
  <si>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</si>
  <si>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</si>
  <si>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</si>
  <si>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</si>
  <si>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</si>
  <si>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</si>
  <si>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</si>
  <si>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</si>
  <si>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</si>
  <si>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</si>
  <si>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</si>
  <si>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</si>
  <si>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</si>
  <si>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</si>
  <si>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</si>
  <si>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</si>
  <si>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</si>
  <si>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</si>
  <si>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</si>
  <si>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</si>
  <si>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</si>
  <si>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</si>
  <si>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</si>
  <si>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</si>
  <si>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</si>
  <si>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</si>
  <si>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</si>
  <si>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</si>
  <si>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</si>
  <si>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</si>
  <si>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</si>
  <si>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</si>
  <si>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</si>
  <si>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</si>
  <si>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</si>
  <si>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</si>
  <si>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</si>
  <si>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</si>
  <si>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</si>
  <si>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</si>
  <si>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</si>
  <si>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</si>
  <si>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</si>
  <si>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</si>
  <si>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</si>
  <si>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</si>
  <si>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</si>
  <si>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</si>
  <si>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</si>
  <si>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</si>
  <si>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</si>
  <si>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</si>
  <si>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</si>
  <si>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</si>
  <si>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</si>
  <si>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</si>
  <si>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</si>
  <si>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</si>
  <si>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</si>
  <si>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</si>
  <si>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</si>
  <si>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大阪府　能勢町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</si>
  <si>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</si>
  <si>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</si>
  <si>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</si>
  <si>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</si>
  <si>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</si>
  <si>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</si>
  <si>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</si>
  <si>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</si>
  <si>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</si>
  <si>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</si>
  <si>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</si>
  <si>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</si>
  <si>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</si>
  <si>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</si>
  <si>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</si>
  <si>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</si>
  <si>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経営の健全性・効率性について、統合簡易水道施設整備事業に伴う大規模投資での資本費や地勢上の制約に伴う給水効率の悪さが、高額な給水原価の主要因となっている。特に経常費用の中でも、減価償却費及び支払利子の占める割合が非常に大きいことから、水道施設の更新に関しては、給水人口や給水需要の減に直面している状況を踏まえ、施設のダウンサイジング等の検討を行っていく。また、更新再投資額を抑制し、新たに発生する資本費の縮減に努める。加えて、料金回収率が低いことからもわかるように、井戸水から水道水へのシフトを促す等の料金収益の増収策を検討していく。
  老朽化の状況に関し、管路更新率について、資金・マンパワー面での課題も有り、好転はしているものの未だ低い水準である。特に、旧簡易水道時代の経年管延長が今後も増大し、管路経年化率は上昇していく見込みである。可能な限り計画的な老朽管の更新を行いながら、段階的な比率の向上に努める。
  なお、令和6年度に予定している大阪広域水道企業団との事業統合時には、大阪広域水道企業団豊能水道事業との会計統合も行い、同時に料金改定を行うことが決定している。</t>
    <phoneticPr fontId="4"/>
  </si>
  <si>
    <t>　統合簡易水道施設整備事業など新規大規模投資による施設更新が進んでいることから、有形固定資産減価償却率は、全国平均値、類似団体平均値と比べ低い数値となっている。管路経年化率は、旧簡易水道時代に布設した水道管で布設後40年を経過した水道管の延長が増えていることで、徐々に高くなっている。管路更新率については、令和2年度,令和3年度は、上昇したものの令和4年度には、下がり資金面、技術職不足により思うように率を上げることが出来ないのが実情である。
　統合簡易水道施設整備事業で新規取得・老朽化の更新を行った施設は、給水区域全体に及ぶものではなく、有収率の低さを見てもわかるように、旧簡易水道時代の管路の経年化が進んでいる。</t>
    <rPh sb="173" eb="175">
      <t>レイワ</t>
    </rPh>
    <rPh sb="176" eb="178">
      <t>ネンド</t>
    </rPh>
    <rPh sb="181" eb="182">
      <t>サ</t>
    </rPh>
    <phoneticPr fontId="4"/>
  </si>
  <si>
    <t xml:space="preserve"> 本町では、長年の懸案事項であった水量不足や水道未普及地区の解消を目的に町内に点在していた13箇所の簡易水道事業のうち、近接する10箇所の簡易水道事業を統合し、平成19年4月より大阪広域水道企業団水を新たな水源とする上水道事業として給水。その後残る3箇所の簡易水道も統合し、平成29年度より町域一水道として現在に至る。
　経営の健全性をみると、平成13年度からの統合簡易水道施設整備事業に伴う減価償却費や企業債利子が増加している。また、地勢上の制約から数多くの水道施設が点在し、非効率な送配水を余儀なくされ、動力費等の維持管理費用がかさみ、給水原価が非常に高額となっている。なかでも企業債残高対給水収益比率の高さが示すように、大規模投資を行ったことに関連する資本費については、経常費用中の約6割を占める。このため、経営の改善策として公的補償金免除繰上償還の制度を利用し、企業債の利子負担軽減に努めたが、その効果は限定的なものにとどまった。
　経常収支比率、料金回収率では、経常収支比率は年度ごとのバラつきが見られ、100％以上となった年度においても類似団体との比較ではその平均値を下回る。また、本町では、一般会計からの繰入基準内補助が経常収益の約1/3を占め、給水収益以外の収益に依存する構造となっている。このため、経常収支比率が100％以上の年度であっても、料金回収率は100％を下回る状況である。令和4年度では、支出での施設修繕費等の増加により、27,932千円の純損失で累積欠損金が57,436千円となった。
  施設利用率は、平成28年度の簡易水道統合の認可変更に合わせ、施設能力の見直しを行ったことにより、類似団体平均値、全国平均値を上回る。有収率は、前年度との比較において約2.7ポイント下回った。限られた財源の中での経年・老朽管路の更新が課題で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</si>
</sst>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8.5"/>
      <color theme="1"/>
      <name val="ＭＳ ゴシック"/>
      <family val="3"/>
      <charset val="128"/>
    </font>
    <font>
      <sz val="9.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6"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7" fillId="0" borderId="9" xfId="0" applyFont="1" applyBorder="1" applyAlignment="1" applyProtection="1">
      <alignment horizontal="left" vertical="top" wrapText="1"/>
      <protection locked="0"/>
    </xf>
    <xf numFmtId="0" fontId="17" fillId="0" borderId="0" xfId="0" applyFont="1" applyAlignment="1" applyProtection="1">
      <alignment horizontal="left" vertical="top" wrapText="1"/>
      <protection locked="0"/>
    </xf>
    <xf numFmtId="0" fontId="17" fillId="0" borderId="10"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0.52</c:v>
                </c:pt>
                <c:pt idx="1">
                  <c:v>0.12</c:v>
                </c:pt>
                <c:pt idx="2">
                  <c:v>0.52</c:v>
                </c:pt>
                <c:pt idx="3">
                  <c:v>0.66</c:v>
                </c:pt>
                <c:pt idx="4">
                  <c:v>0.32</c:v>
                </c:pt>
              </c:numCache>
            </c:numRef>
          </c:val>
          <c:extLst>
            <c:ext xmlns:c16="http://schemas.microsoft.com/office/drawing/2014/chart" uri="{C3380CC4-5D6E-409C-BE32-E72D297353CC}">
              <c16:uniqueId val="{00000000-AA42-4309-A3F1-6952F3237A0B}"/>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0.52</c:v>
                </c:pt>
                <c:pt idx="1">
                  <c:v>0.47</c:v>
                </c:pt>
                <c:pt idx="2">
                  <c:v>0.4</c:v>
                </c:pt>
                <c:pt idx="3">
                  <c:v>0.36</c:v>
                </c:pt>
                <c:pt idx="4">
                  <c:v>0.56999999999999995</c:v>
                </c:pt>
              </c:numCache>
            </c:numRef>
          </c:val>
          <c:smooth val="0"/>
          <c:extLst>
            <c:ext xmlns:c16="http://schemas.microsoft.com/office/drawing/2014/chart" uri="{C3380CC4-5D6E-409C-BE32-E72D297353CC}">
              <c16:uniqueId val="{00000001-AA42-4309-A3F1-6952F3237A0B}"/>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79.12</c:v>
                </c:pt>
                <c:pt idx="1">
                  <c:v>74.06</c:v>
                </c:pt>
                <c:pt idx="2">
                  <c:v>73.62</c:v>
                </c:pt>
                <c:pt idx="3">
                  <c:v>72.56</c:v>
                </c:pt>
                <c:pt idx="4">
                  <c:v>74.290000000000006</c:v>
                </c:pt>
              </c:numCache>
            </c:numRef>
          </c:val>
          <c:extLst>
            <c:ext xmlns:c16="http://schemas.microsoft.com/office/drawing/2014/chart" uri="{C3380CC4-5D6E-409C-BE32-E72D297353CC}">
              <c16:uniqueId val="{00000000-18BA-4C71-A696-F57FEC8CA214}"/>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50.29</c:v>
                </c:pt>
                <c:pt idx="1">
                  <c:v>49.64</c:v>
                </c:pt>
                <c:pt idx="2">
                  <c:v>49.38</c:v>
                </c:pt>
                <c:pt idx="3">
                  <c:v>50.09</c:v>
                </c:pt>
                <c:pt idx="4">
                  <c:v>50.1</c:v>
                </c:pt>
              </c:numCache>
            </c:numRef>
          </c:val>
          <c:smooth val="0"/>
          <c:extLst>
            <c:ext xmlns:c16="http://schemas.microsoft.com/office/drawing/2014/chart" uri="{C3380CC4-5D6E-409C-BE32-E72D297353CC}">
              <c16:uniqueId val="{00000001-18BA-4C71-A696-F57FEC8CA214}"/>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75.760000000000005</c:v>
                </c:pt>
                <c:pt idx="1">
                  <c:v>79.540000000000006</c:v>
                </c:pt>
                <c:pt idx="2">
                  <c:v>81.81</c:v>
                </c:pt>
                <c:pt idx="3">
                  <c:v>80.14</c:v>
                </c:pt>
                <c:pt idx="4">
                  <c:v>77.47</c:v>
                </c:pt>
              </c:numCache>
            </c:numRef>
          </c:val>
          <c:extLst>
            <c:ext xmlns:c16="http://schemas.microsoft.com/office/drawing/2014/chart" uri="{C3380CC4-5D6E-409C-BE32-E72D297353CC}">
              <c16:uniqueId val="{00000000-3F5D-48C6-8D91-93C92915EBE6}"/>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77.73</c:v>
                </c:pt>
                <c:pt idx="1">
                  <c:v>78.09</c:v>
                </c:pt>
                <c:pt idx="2">
                  <c:v>78.010000000000005</c:v>
                </c:pt>
                <c:pt idx="3">
                  <c:v>77.599999999999994</c:v>
                </c:pt>
                <c:pt idx="4">
                  <c:v>77.3</c:v>
                </c:pt>
              </c:numCache>
            </c:numRef>
          </c:val>
          <c:smooth val="0"/>
          <c:extLst>
            <c:ext xmlns:c16="http://schemas.microsoft.com/office/drawing/2014/chart" uri="{C3380CC4-5D6E-409C-BE32-E72D297353CC}">
              <c16:uniqueId val="{00000001-3F5D-48C6-8D91-93C92915EBE6}"/>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92.69</c:v>
                </c:pt>
                <c:pt idx="1">
                  <c:v>101.13</c:v>
                </c:pt>
                <c:pt idx="2">
                  <c:v>101.45</c:v>
                </c:pt>
                <c:pt idx="3">
                  <c:v>98.95</c:v>
                </c:pt>
                <c:pt idx="4">
                  <c:v>93.9</c:v>
                </c:pt>
              </c:numCache>
            </c:numRef>
          </c:val>
          <c:extLst>
            <c:ext xmlns:c16="http://schemas.microsoft.com/office/drawing/2014/chart" uri="{C3380CC4-5D6E-409C-BE32-E72D297353CC}">
              <c16:uniqueId val="{00000000-3EBF-42A8-B85F-878DD2A59FCC}"/>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103.81</c:v>
                </c:pt>
                <c:pt idx="1">
                  <c:v>104.35</c:v>
                </c:pt>
                <c:pt idx="2">
                  <c:v>105.34</c:v>
                </c:pt>
                <c:pt idx="3">
                  <c:v>105.77</c:v>
                </c:pt>
                <c:pt idx="4">
                  <c:v>104.82</c:v>
                </c:pt>
              </c:numCache>
            </c:numRef>
          </c:val>
          <c:smooth val="0"/>
          <c:extLst>
            <c:ext xmlns:c16="http://schemas.microsoft.com/office/drawing/2014/chart" uri="{C3380CC4-5D6E-409C-BE32-E72D297353CC}">
              <c16:uniqueId val="{00000001-3EBF-42A8-B85F-878DD2A59FCC}"/>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39.33</c:v>
                </c:pt>
                <c:pt idx="1">
                  <c:v>41.95</c:v>
                </c:pt>
                <c:pt idx="2">
                  <c:v>44.34</c:v>
                </c:pt>
                <c:pt idx="3">
                  <c:v>46.64</c:v>
                </c:pt>
                <c:pt idx="4">
                  <c:v>48.96</c:v>
                </c:pt>
              </c:numCache>
            </c:numRef>
          </c:val>
          <c:extLst>
            <c:ext xmlns:c16="http://schemas.microsoft.com/office/drawing/2014/chart" uri="{C3380CC4-5D6E-409C-BE32-E72D297353CC}">
              <c16:uniqueId val="{00000000-661B-4BBC-9EAD-70B9055543D4}"/>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45.85</c:v>
                </c:pt>
                <c:pt idx="1">
                  <c:v>47.31</c:v>
                </c:pt>
                <c:pt idx="2">
                  <c:v>47.5</c:v>
                </c:pt>
                <c:pt idx="3">
                  <c:v>48.41</c:v>
                </c:pt>
                <c:pt idx="4">
                  <c:v>50.02</c:v>
                </c:pt>
              </c:numCache>
            </c:numRef>
          </c:val>
          <c:smooth val="0"/>
          <c:extLst>
            <c:ext xmlns:c16="http://schemas.microsoft.com/office/drawing/2014/chart" uri="{C3380CC4-5D6E-409C-BE32-E72D297353CC}">
              <c16:uniqueId val="{00000001-661B-4BBC-9EAD-70B9055543D4}"/>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8.7100000000000009</c:v>
                </c:pt>
                <c:pt idx="1">
                  <c:v>8.64</c:v>
                </c:pt>
                <c:pt idx="2">
                  <c:v>8.57</c:v>
                </c:pt>
                <c:pt idx="3">
                  <c:v>10.94</c:v>
                </c:pt>
                <c:pt idx="4">
                  <c:v>11</c:v>
                </c:pt>
              </c:numCache>
            </c:numRef>
          </c:val>
          <c:extLst>
            <c:ext xmlns:c16="http://schemas.microsoft.com/office/drawing/2014/chart" uri="{C3380CC4-5D6E-409C-BE32-E72D297353CC}">
              <c16:uniqueId val="{00000000-2F0F-428E-B16D-FE83562B322B}"/>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14.13</c:v>
                </c:pt>
                <c:pt idx="1">
                  <c:v>16.77</c:v>
                </c:pt>
                <c:pt idx="2">
                  <c:v>17.399999999999999</c:v>
                </c:pt>
                <c:pt idx="3">
                  <c:v>18.64</c:v>
                </c:pt>
                <c:pt idx="4">
                  <c:v>19.510000000000002</c:v>
                </c:pt>
              </c:numCache>
            </c:numRef>
          </c:val>
          <c:smooth val="0"/>
          <c:extLst>
            <c:ext xmlns:c16="http://schemas.microsoft.com/office/drawing/2014/chart" uri="{C3380CC4-5D6E-409C-BE32-E72D297353CC}">
              <c16:uniqueId val="{00000001-2F0F-428E-B16D-FE83562B322B}"/>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16.260000000000002</c:v>
                </c:pt>
                <c:pt idx="1">
                  <c:v>14.01</c:v>
                </c:pt>
                <c:pt idx="2">
                  <c:v>13.04</c:v>
                </c:pt>
                <c:pt idx="3">
                  <c:v>13.56</c:v>
                </c:pt>
                <c:pt idx="4">
                  <c:v>26.41</c:v>
                </c:pt>
              </c:numCache>
            </c:numRef>
          </c:val>
          <c:extLst>
            <c:ext xmlns:c16="http://schemas.microsoft.com/office/drawing/2014/chart" uri="{C3380CC4-5D6E-409C-BE32-E72D297353CC}">
              <c16:uniqueId val="{00000000-EA92-4CBE-81CD-7CE3F5414262}"/>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25.66</c:v>
                </c:pt>
                <c:pt idx="1">
                  <c:v>21.69</c:v>
                </c:pt>
                <c:pt idx="2">
                  <c:v>24.04</c:v>
                </c:pt>
                <c:pt idx="3">
                  <c:v>28.03</c:v>
                </c:pt>
                <c:pt idx="4">
                  <c:v>26.73</c:v>
                </c:pt>
              </c:numCache>
            </c:numRef>
          </c:val>
          <c:smooth val="0"/>
          <c:extLst>
            <c:ext xmlns:c16="http://schemas.microsoft.com/office/drawing/2014/chart" uri="{C3380CC4-5D6E-409C-BE32-E72D297353CC}">
              <c16:uniqueId val="{00000001-EA92-4CBE-81CD-7CE3F5414262}"/>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456.17</c:v>
                </c:pt>
                <c:pt idx="1">
                  <c:v>515.17999999999995</c:v>
                </c:pt>
                <c:pt idx="2">
                  <c:v>488.87</c:v>
                </c:pt>
                <c:pt idx="3">
                  <c:v>450.4</c:v>
                </c:pt>
                <c:pt idx="4">
                  <c:v>523.73</c:v>
                </c:pt>
              </c:numCache>
            </c:numRef>
          </c:val>
          <c:extLst>
            <c:ext xmlns:c16="http://schemas.microsoft.com/office/drawing/2014/chart" uri="{C3380CC4-5D6E-409C-BE32-E72D297353CC}">
              <c16:uniqueId val="{00000000-C41E-4947-8121-07FB06A6F244}"/>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300.14</c:v>
                </c:pt>
                <c:pt idx="1">
                  <c:v>301.04000000000002</c:v>
                </c:pt>
                <c:pt idx="2">
                  <c:v>305.08</c:v>
                </c:pt>
                <c:pt idx="3">
                  <c:v>305.33999999999997</c:v>
                </c:pt>
                <c:pt idx="4">
                  <c:v>310.01</c:v>
                </c:pt>
              </c:numCache>
            </c:numRef>
          </c:val>
          <c:smooth val="0"/>
          <c:extLst>
            <c:ext xmlns:c16="http://schemas.microsoft.com/office/drawing/2014/chart" uri="{C3380CC4-5D6E-409C-BE32-E72D297353CC}">
              <c16:uniqueId val="{00000001-C41E-4947-8121-07FB06A6F244}"/>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1128.28</c:v>
                </c:pt>
                <c:pt idx="1">
                  <c:v>1077.58</c:v>
                </c:pt>
                <c:pt idx="2">
                  <c:v>1183.47</c:v>
                </c:pt>
                <c:pt idx="3">
                  <c:v>974.84</c:v>
                </c:pt>
                <c:pt idx="4">
                  <c:v>913.79</c:v>
                </c:pt>
              </c:numCache>
            </c:numRef>
          </c:val>
          <c:extLst>
            <c:ext xmlns:c16="http://schemas.microsoft.com/office/drawing/2014/chart" uri="{C3380CC4-5D6E-409C-BE32-E72D297353CC}">
              <c16:uniqueId val="{00000000-B91E-4F7C-9F12-D308CAE72C24}"/>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566.65</c:v>
                </c:pt>
                <c:pt idx="1">
                  <c:v>551.62</c:v>
                </c:pt>
                <c:pt idx="2">
                  <c:v>585.59</c:v>
                </c:pt>
                <c:pt idx="3">
                  <c:v>561.34</c:v>
                </c:pt>
                <c:pt idx="4">
                  <c:v>538.33000000000004</c:v>
                </c:pt>
              </c:numCache>
            </c:numRef>
          </c:val>
          <c:smooth val="0"/>
          <c:extLst>
            <c:ext xmlns:c16="http://schemas.microsoft.com/office/drawing/2014/chart" uri="{C3380CC4-5D6E-409C-BE32-E72D297353CC}">
              <c16:uniqueId val="{00000001-B91E-4F7C-9F12-D308CAE72C24}"/>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54.74</c:v>
                </c:pt>
                <c:pt idx="1">
                  <c:v>57.52</c:v>
                </c:pt>
                <c:pt idx="2">
                  <c:v>50.63</c:v>
                </c:pt>
                <c:pt idx="3">
                  <c:v>56.59</c:v>
                </c:pt>
                <c:pt idx="4">
                  <c:v>55.16</c:v>
                </c:pt>
              </c:numCache>
            </c:numRef>
          </c:val>
          <c:extLst>
            <c:ext xmlns:c16="http://schemas.microsoft.com/office/drawing/2014/chart" uri="{C3380CC4-5D6E-409C-BE32-E72D297353CC}">
              <c16:uniqueId val="{00000000-9E06-4835-AFD5-46D1834BF07F}"/>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84.77</c:v>
                </c:pt>
                <c:pt idx="1">
                  <c:v>87.11</c:v>
                </c:pt>
                <c:pt idx="2">
                  <c:v>82.78</c:v>
                </c:pt>
                <c:pt idx="3">
                  <c:v>84.82</c:v>
                </c:pt>
                <c:pt idx="4">
                  <c:v>82.29</c:v>
                </c:pt>
              </c:numCache>
            </c:numRef>
          </c:val>
          <c:smooth val="0"/>
          <c:extLst>
            <c:ext xmlns:c16="http://schemas.microsoft.com/office/drawing/2014/chart" uri="{C3380CC4-5D6E-409C-BE32-E72D297353CC}">
              <c16:uniqueId val="{00000001-9E06-4835-AFD5-46D1834BF07F}"/>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484.2</c:v>
                </c:pt>
                <c:pt idx="1">
                  <c:v>463.99</c:v>
                </c:pt>
                <c:pt idx="2">
                  <c:v>444.09</c:v>
                </c:pt>
                <c:pt idx="3">
                  <c:v>469.04</c:v>
                </c:pt>
                <c:pt idx="4">
                  <c:v>483.86</c:v>
                </c:pt>
              </c:numCache>
            </c:numRef>
          </c:val>
          <c:extLst>
            <c:ext xmlns:c16="http://schemas.microsoft.com/office/drawing/2014/chart" uri="{C3380CC4-5D6E-409C-BE32-E72D297353CC}">
              <c16:uniqueId val="{00000000-1A32-40FB-8844-95EA69CC6953}"/>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227.27</c:v>
                </c:pt>
                <c:pt idx="1">
                  <c:v>223.98</c:v>
                </c:pt>
                <c:pt idx="2">
                  <c:v>225.09</c:v>
                </c:pt>
                <c:pt idx="3">
                  <c:v>224.82</c:v>
                </c:pt>
                <c:pt idx="4">
                  <c:v>230.85</c:v>
                </c:pt>
              </c:numCache>
            </c:numRef>
          </c:val>
          <c:smooth val="0"/>
          <c:extLst>
            <c:ext xmlns:c16="http://schemas.microsoft.com/office/drawing/2014/chart" uri="{C3380CC4-5D6E-409C-BE32-E72D297353CC}">
              <c16:uniqueId val="{00000001-1A32-40FB-8844-95EA69CC6953}"/>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V1" zoomScaleNormal="100" workbookViewId="0">
      <selection activeCell="BL66" sqref="BL66:BZ82"/>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2">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2">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2" t="str">
        <f>データ!H6</f>
        <v>大阪府　能勢町</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2">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A8</v>
      </c>
      <c r="X8" s="44"/>
      <c r="Y8" s="44"/>
      <c r="Z8" s="44"/>
      <c r="AA8" s="44"/>
      <c r="AB8" s="44"/>
      <c r="AC8" s="44"/>
      <c r="AD8" s="44" t="str">
        <f>データ!$M$6</f>
        <v>非設置</v>
      </c>
      <c r="AE8" s="44"/>
      <c r="AF8" s="44"/>
      <c r="AG8" s="44"/>
      <c r="AH8" s="44"/>
      <c r="AI8" s="44"/>
      <c r="AJ8" s="44"/>
      <c r="AK8" s="2"/>
      <c r="AL8" s="45">
        <f>データ!$R$6</f>
        <v>9267</v>
      </c>
      <c r="AM8" s="45"/>
      <c r="AN8" s="45"/>
      <c r="AO8" s="45"/>
      <c r="AP8" s="45"/>
      <c r="AQ8" s="45"/>
      <c r="AR8" s="45"/>
      <c r="AS8" s="45"/>
      <c r="AT8" s="46">
        <f>データ!$S$6</f>
        <v>98.75</v>
      </c>
      <c r="AU8" s="47"/>
      <c r="AV8" s="47"/>
      <c r="AW8" s="47"/>
      <c r="AX8" s="47"/>
      <c r="AY8" s="47"/>
      <c r="AZ8" s="47"/>
      <c r="BA8" s="47"/>
      <c r="BB8" s="48">
        <f>データ!$T$6</f>
        <v>93.84</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2">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2">
      <c r="A10" s="2"/>
      <c r="B10" s="46" t="str">
        <f>データ!$N$6</f>
        <v>-</v>
      </c>
      <c r="C10" s="47"/>
      <c r="D10" s="47"/>
      <c r="E10" s="47"/>
      <c r="F10" s="47"/>
      <c r="G10" s="47"/>
      <c r="H10" s="47"/>
      <c r="I10" s="46">
        <f>データ!$O$6</f>
        <v>65.08</v>
      </c>
      <c r="J10" s="47"/>
      <c r="K10" s="47"/>
      <c r="L10" s="47"/>
      <c r="M10" s="47"/>
      <c r="N10" s="47"/>
      <c r="O10" s="81"/>
      <c r="P10" s="48">
        <f>データ!$P$6</f>
        <v>99</v>
      </c>
      <c r="Q10" s="48"/>
      <c r="R10" s="48"/>
      <c r="S10" s="48"/>
      <c r="T10" s="48"/>
      <c r="U10" s="48"/>
      <c r="V10" s="48"/>
      <c r="W10" s="45">
        <f>データ!$Q$6</f>
        <v>4769</v>
      </c>
      <c r="X10" s="45"/>
      <c r="Y10" s="45"/>
      <c r="Z10" s="45"/>
      <c r="AA10" s="45"/>
      <c r="AB10" s="45"/>
      <c r="AC10" s="45"/>
      <c r="AD10" s="2"/>
      <c r="AE10" s="2"/>
      <c r="AF10" s="2"/>
      <c r="AG10" s="2"/>
      <c r="AH10" s="2"/>
      <c r="AI10" s="2"/>
      <c r="AJ10" s="2"/>
      <c r="AK10" s="2"/>
      <c r="AL10" s="45">
        <f>データ!$U$6</f>
        <v>9113</v>
      </c>
      <c r="AM10" s="45"/>
      <c r="AN10" s="45"/>
      <c r="AO10" s="45"/>
      <c r="AP10" s="45"/>
      <c r="AQ10" s="45"/>
      <c r="AR10" s="45"/>
      <c r="AS10" s="45"/>
      <c r="AT10" s="46">
        <f>データ!$V$6</f>
        <v>28.71</v>
      </c>
      <c r="AU10" s="47"/>
      <c r="AV10" s="47"/>
      <c r="AW10" s="47"/>
      <c r="AX10" s="47"/>
      <c r="AY10" s="47"/>
      <c r="AZ10" s="47"/>
      <c r="BA10" s="47"/>
      <c r="BB10" s="48">
        <f>データ!$W$6</f>
        <v>317.42</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2">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2">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93" t="s">
        <v>112</v>
      </c>
      <c r="BM16" s="94"/>
      <c r="BN16" s="94"/>
      <c r="BO16" s="94"/>
      <c r="BP16" s="94"/>
      <c r="BQ16" s="94"/>
      <c r="BR16" s="94"/>
      <c r="BS16" s="94"/>
      <c r="BT16" s="94"/>
      <c r="BU16" s="94"/>
      <c r="BV16" s="94"/>
      <c r="BW16" s="94"/>
      <c r="BX16" s="94"/>
      <c r="BY16" s="94"/>
      <c r="BZ16" s="95"/>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93"/>
      <c r="BM17" s="94"/>
      <c r="BN17" s="94"/>
      <c r="BO17" s="94"/>
      <c r="BP17" s="94"/>
      <c r="BQ17" s="94"/>
      <c r="BR17" s="94"/>
      <c r="BS17" s="94"/>
      <c r="BT17" s="94"/>
      <c r="BU17" s="94"/>
      <c r="BV17" s="94"/>
      <c r="BW17" s="94"/>
      <c r="BX17" s="94"/>
      <c r="BY17" s="94"/>
      <c r="BZ17" s="95"/>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93"/>
      <c r="BM18" s="94"/>
      <c r="BN18" s="94"/>
      <c r="BO18" s="94"/>
      <c r="BP18" s="94"/>
      <c r="BQ18" s="94"/>
      <c r="BR18" s="94"/>
      <c r="BS18" s="94"/>
      <c r="BT18" s="94"/>
      <c r="BU18" s="94"/>
      <c r="BV18" s="94"/>
      <c r="BW18" s="94"/>
      <c r="BX18" s="94"/>
      <c r="BY18" s="94"/>
      <c r="BZ18" s="95"/>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93"/>
      <c r="BM19" s="94"/>
      <c r="BN19" s="94"/>
      <c r="BO19" s="94"/>
      <c r="BP19" s="94"/>
      <c r="BQ19" s="94"/>
      <c r="BR19" s="94"/>
      <c r="BS19" s="94"/>
      <c r="BT19" s="94"/>
      <c r="BU19" s="94"/>
      <c r="BV19" s="94"/>
      <c r="BW19" s="94"/>
      <c r="BX19" s="94"/>
      <c r="BY19" s="94"/>
      <c r="BZ19" s="95"/>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93"/>
      <c r="BM20" s="94"/>
      <c r="BN20" s="94"/>
      <c r="BO20" s="94"/>
      <c r="BP20" s="94"/>
      <c r="BQ20" s="94"/>
      <c r="BR20" s="94"/>
      <c r="BS20" s="94"/>
      <c r="BT20" s="94"/>
      <c r="BU20" s="94"/>
      <c r="BV20" s="94"/>
      <c r="BW20" s="94"/>
      <c r="BX20" s="94"/>
      <c r="BY20" s="94"/>
      <c r="BZ20" s="95"/>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93"/>
      <c r="BM21" s="94"/>
      <c r="BN21" s="94"/>
      <c r="BO21" s="94"/>
      <c r="BP21" s="94"/>
      <c r="BQ21" s="94"/>
      <c r="BR21" s="94"/>
      <c r="BS21" s="94"/>
      <c r="BT21" s="94"/>
      <c r="BU21" s="94"/>
      <c r="BV21" s="94"/>
      <c r="BW21" s="94"/>
      <c r="BX21" s="94"/>
      <c r="BY21" s="94"/>
      <c r="BZ21" s="95"/>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93"/>
      <c r="BM22" s="94"/>
      <c r="BN22" s="94"/>
      <c r="BO22" s="94"/>
      <c r="BP22" s="94"/>
      <c r="BQ22" s="94"/>
      <c r="BR22" s="94"/>
      <c r="BS22" s="94"/>
      <c r="BT22" s="94"/>
      <c r="BU22" s="94"/>
      <c r="BV22" s="94"/>
      <c r="BW22" s="94"/>
      <c r="BX22" s="94"/>
      <c r="BY22" s="94"/>
      <c r="BZ22" s="95"/>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93"/>
      <c r="BM23" s="94"/>
      <c r="BN23" s="94"/>
      <c r="BO23" s="94"/>
      <c r="BP23" s="94"/>
      <c r="BQ23" s="94"/>
      <c r="BR23" s="94"/>
      <c r="BS23" s="94"/>
      <c r="BT23" s="94"/>
      <c r="BU23" s="94"/>
      <c r="BV23" s="94"/>
      <c r="BW23" s="94"/>
      <c r="BX23" s="94"/>
      <c r="BY23" s="94"/>
      <c r="BZ23" s="95"/>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93"/>
      <c r="BM24" s="94"/>
      <c r="BN24" s="94"/>
      <c r="BO24" s="94"/>
      <c r="BP24" s="94"/>
      <c r="BQ24" s="94"/>
      <c r="BR24" s="94"/>
      <c r="BS24" s="94"/>
      <c r="BT24" s="94"/>
      <c r="BU24" s="94"/>
      <c r="BV24" s="94"/>
      <c r="BW24" s="94"/>
      <c r="BX24" s="94"/>
      <c r="BY24" s="94"/>
      <c r="BZ24" s="95"/>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93"/>
      <c r="BM25" s="94"/>
      <c r="BN25" s="94"/>
      <c r="BO25" s="94"/>
      <c r="BP25" s="94"/>
      <c r="BQ25" s="94"/>
      <c r="BR25" s="94"/>
      <c r="BS25" s="94"/>
      <c r="BT25" s="94"/>
      <c r="BU25" s="94"/>
      <c r="BV25" s="94"/>
      <c r="BW25" s="94"/>
      <c r="BX25" s="94"/>
      <c r="BY25" s="94"/>
      <c r="BZ25" s="95"/>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93"/>
      <c r="BM26" s="94"/>
      <c r="BN26" s="94"/>
      <c r="BO26" s="94"/>
      <c r="BP26" s="94"/>
      <c r="BQ26" s="94"/>
      <c r="BR26" s="94"/>
      <c r="BS26" s="94"/>
      <c r="BT26" s="94"/>
      <c r="BU26" s="94"/>
      <c r="BV26" s="94"/>
      <c r="BW26" s="94"/>
      <c r="BX26" s="94"/>
      <c r="BY26" s="94"/>
      <c r="BZ26" s="95"/>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93"/>
      <c r="BM27" s="94"/>
      <c r="BN27" s="94"/>
      <c r="BO27" s="94"/>
      <c r="BP27" s="94"/>
      <c r="BQ27" s="94"/>
      <c r="BR27" s="94"/>
      <c r="BS27" s="94"/>
      <c r="BT27" s="94"/>
      <c r="BU27" s="94"/>
      <c r="BV27" s="94"/>
      <c r="BW27" s="94"/>
      <c r="BX27" s="94"/>
      <c r="BY27" s="94"/>
      <c r="BZ27" s="95"/>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93"/>
      <c r="BM28" s="94"/>
      <c r="BN28" s="94"/>
      <c r="BO28" s="94"/>
      <c r="BP28" s="94"/>
      <c r="BQ28" s="94"/>
      <c r="BR28" s="94"/>
      <c r="BS28" s="94"/>
      <c r="BT28" s="94"/>
      <c r="BU28" s="94"/>
      <c r="BV28" s="94"/>
      <c r="BW28" s="94"/>
      <c r="BX28" s="94"/>
      <c r="BY28" s="94"/>
      <c r="BZ28" s="95"/>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93"/>
      <c r="BM29" s="94"/>
      <c r="BN29" s="94"/>
      <c r="BO29" s="94"/>
      <c r="BP29" s="94"/>
      <c r="BQ29" s="94"/>
      <c r="BR29" s="94"/>
      <c r="BS29" s="94"/>
      <c r="BT29" s="94"/>
      <c r="BU29" s="94"/>
      <c r="BV29" s="94"/>
      <c r="BW29" s="94"/>
      <c r="BX29" s="94"/>
      <c r="BY29" s="94"/>
      <c r="BZ29" s="95"/>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93"/>
      <c r="BM30" s="94"/>
      <c r="BN30" s="94"/>
      <c r="BO30" s="94"/>
      <c r="BP30" s="94"/>
      <c r="BQ30" s="94"/>
      <c r="BR30" s="94"/>
      <c r="BS30" s="94"/>
      <c r="BT30" s="94"/>
      <c r="BU30" s="94"/>
      <c r="BV30" s="94"/>
      <c r="BW30" s="94"/>
      <c r="BX30" s="94"/>
      <c r="BY30" s="94"/>
      <c r="BZ30" s="95"/>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93"/>
      <c r="BM31" s="94"/>
      <c r="BN31" s="94"/>
      <c r="BO31" s="94"/>
      <c r="BP31" s="94"/>
      <c r="BQ31" s="94"/>
      <c r="BR31" s="94"/>
      <c r="BS31" s="94"/>
      <c r="BT31" s="94"/>
      <c r="BU31" s="94"/>
      <c r="BV31" s="94"/>
      <c r="BW31" s="94"/>
      <c r="BX31" s="94"/>
      <c r="BY31" s="94"/>
      <c r="BZ31" s="95"/>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93"/>
      <c r="BM32" s="94"/>
      <c r="BN32" s="94"/>
      <c r="BO32" s="94"/>
      <c r="BP32" s="94"/>
      <c r="BQ32" s="94"/>
      <c r="BR32" s="94"/>
      <c r="BS32" s="94"/>
      <c r="BT32" s="94"/>
      <c r="BU32" s="94"/>
      <c r="BV32" s="94"/>
      <c r="BW32" s="94"/>
      <c r="BX32" s="94"/>
      <c r="BY32" s="94"/>
      <c r="BZ32" s="95"/>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93"/>
      <c r="BM33" s="94"/>
      <c r="BN33" s="94"/>
      <c r="BO33" s="94"/>
      <c r="BP33" s="94"/>
      <c r="BQ33" s="94"/>
      <c r="BR33" s="94"/>
      <c r="BS33" s="94"/>
      <c r="BT33" s="94"/>
      <c r="BU33" s="94"/>
      <c r="BV33" s="94"/>
      <c r="BW33" s="94"/>
      <c r="BX33" s="94"/>
      <c r="BY33" s="94"/>
      <c r="BZ33" s="95"/>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93"/>
      <c r="BM34" s="94"/>
      <c r="BN34" s="94"/>
      <c r="BO34" s="94"/>
      <c r="BP34" s="94"/>
      <c r="BQ34" s="94"/>
      <c r="BR34" s="94"/>
      <c r="BS34" s="94"/>
      <c r="BT34" s="94"/>
      <c r="BU34" s="94"/>
      <c r="BV34" s="94"/>
      <c r="BW34" s="94"/>
      <c r="BX34" s="94"/>
      <c r="BY34" s="94"/>
      <c r="BZ34" s="95"/>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93"/>
      <c r="BM35" s="94"/>
      <c r="BN35" s="94"/>
      <c r="BO35" s="94"/>
      <c r="BP35" s="94"/>
      <c r="BQ35" s="94"/>
      <c r="BR35" s="94"/>
      <c r="BS35" s="94"/>
      <c r="BT35" s="94"/>
      <c r="BU35" s="94"/>
      <c r="BV35" s="94"/>
      <c r="BW35" s="94"/>
      <c r="BX35" s="94"/>
      <c r="BY35" s="94"/>
      <c r="BZ35" s="95"/>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93"/>
      <c r="BM36" s="94"/>
      <c r="BN36" s="94"/>
      <c r="BO36" s="94"/>
      <c r="BP36" s="94"/>
      <c r="BQ36" s="94"/>
      <c r="BR36" s="94"/>
      <c r="BS36" s="94"/>
      <c r="BT36" s="94"/>
      <c r="BU36" s="94"/>
      <c r="BV36" s="94"/>
      <c r="BW36" s="94"/>
      <c r="BX36" s="94"/>
      <c r="BY36" s="94"/>
      <c r="BZ36" s="95"/>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93"/>
      <c r="BM37" s="94"/>
      <c r="BN37" s="94"/>
      <c r="BO37" s="94"/>
      <c r="BP37" s="94"/>
      <c r="BQ37" s="94"/>
      <c r="BR37" s="94"/>
      <c r="BS37" s="94"/>
      <c r="BT37" s="94"/>
      <c r="BU37" s="94"/>
      <c r="BV37" s="94"/>
      <c r="BW37" s="94"/>
      <c r="BX37" s="94"/>
      <c r="BY37" s="94"/>
      <c r="BZ37" s="95"/>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93"/>
      <c r="BM38" s="94"/>
      <c r="BN38" s="94"/>
      <c r="BO38" s="94"/>
      <c r="BP38" s="94"/>
      <c r="BQ38" s="94"/>
      <c r="BR38" s="94"/>
      <c r="BS38" s="94"/>
      <c r="BT38" s="94"/>
      <c r="BU38" s="94"/>
      <c r="BV38" s="94"/>
      <c r="BW38" s="94"/>
      <c r="BX38" s="94"/>
      <c r="BY38" s="94"/>
      <c r="BZ38" s="95"/>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93"/>
      <c r="BM39" s="94"/>
      <c r="BN39" s="94"/>
      <c r="BO39" s="94"/>
      <c r="BP39" s="94"/>
      <c r="BQ39" s="94"/>
      <c r="BR39" s="94"/>
      <c r="BS39" s="94"/>
      <c r="BT39" s="94"/>
      <c r="BU39" s="94"/>
      <c r="BV39" s="94"/>
      <c r="BW39" s="94"/>
      <c r="BX39" s="94"/>
      <c r="BY39" s="94"/>
      <c r="BZ39" s="95"/>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93"/>
      <c r="BM40" s="94"/>
      <c r="BN40" s="94"/>
      <c r="BO40" s="94"/>
      <c r="BP40" s="94"/>
      <c r="BQ40" s="94"/>
      <c r="BR40" s="94"/>
      <c r="BS40" s="94"/>
      <c r="BT40" s="94"/>
      <c r="BU40" s="94"/>
      <c r="BV40" s="94"/>
      <c r="BW40" s="94"/>
      <c r="BX40" s="94"/>
      <c r="BY40" s="94"/>
      <c r="BZ40" s="95"/>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93"/>
      <c r="BM41" s="94"/>
      <c r="BN41" s="94"/>
      <c r="BO41" s="94"/>
      <c r="BP41" s="94"/>
      <c r="BQ41" s="94"/>
      <c r="BR41" s="94"/>
      <c r="BS41" s="94"/>
      <c r="BT41" s="94"/>
      <c r="BU41" s="94"/>
      <c r="BV41" s="94"/>
      <c r="BW41" s="94"/>
      <c r="BX41" s="94"/>
      <c r="BY41" s="94"/>
      <c r="BZ41" s="95"/>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93"/>
      <c r="BM42" s="94"/>
      <c r="BN42" s="94"/>
      <c r="BO42" s="94"/>
      <c r="BP42" s="94"/>
      <c r="BQ42" s="94"/>
      <c r="BR42" s="94"/>
      <c r="BS42" s="94"/>
      <c r="BT42" s="94"/>
      <c r="BU42" s="94"/>
      <c r="BV42" s="94"/>
      <c r="BW42" s="94"/>
      <c r="BX42" s="94"/>
      <c r="BY42" s="94"/>
      <c r="BZ42" s="95"/>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93"/>
      <c r="BM43" s="94"/>
      <c r="BN43" s="94"/>
      <c r="BO43" s="94"/>
      <c r="BP43" s="94"/>
      <c r="BQ43" s="94"/>
      <c r="BR43" s="94"/>
      <c r="BS43" s="94"/>
      <c r="BT43" s="94"/>
      <c r="BU43" s="94"/>
      <c r="BV43" s="94"/>
      <c r="BW43" s="94"/>
      <c r="BX43" s="94"/>
      <c r="BY43" s="94"/>
      <c r="BZ43" s="95"/>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93"/>
      <c r="BM44" s="94"/>
      <c r="BN44" s="94"/>
      <c r="BO44" s="94"/>
      <c r="BP44" s="94"/>
      <c r="BQ44" s="94"/>
      <c r="BR44" s="94"/>
      <c r="BS44" s="94"/>
      <c r="BT44" s="94"/>
      <c r="BU44" s="94"/>
      <c r="BV44" s="94"/>
      <c r="BW44" s="94"/>
      <c r="BX44" s="94"/>
      <c r="BY44" s="94"/>
      <c r="BZ44" s="95"/>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82" t="s">
        <v>111</v>
      </c>
      <c r="BM47" s="83"/>
      <c r="BN47" s="83"/>
      <c r="BO47" s="83"/>
      <c r="BP47" s="83"/>
      <c r="BQ47" s="83"/>
      <c r="BR47" s="83"/>
      <c r="BS47" s="83"/>
      <c r="BT47" s="83"/>
      <c r="BU47" s="83"/>
      <c r="BV47" s="83"/>
      <c r="BW47" s="83"/>
      <c r="BX47" s="83"/>
      <c r="BY47" s="83"/>
      <c r="BZ47" s="84"/>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82"/>
      <c r="BM48" s="83"/>
      <c r="BN48" s="83"/>
      <c r="BO48" s="83"/>
      <c r="BP48" s="83"/>
      <c r="BQ48" s="83"/>
      <c r="BR48" s="83"/>
      <c r="BS48" s="83"/>
      <c r="BT48" s="83"/>
      <c r="BU48" s="83"/>
      <c r="BV48" s="83"/>
      <c r="BW48" s="83"/>
      <c r="BX48" s="83"/>
      <c r="BY48" s="83"/>
      <c r="BZ48" s="84"/>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82"/>
      <c r="BM49" s="83"/>
      <c r="BN49" s="83"/>
      <c r="BO49" s="83"/>
      <c r="BP49" s="83"/>
      <c r="BQ49" s="83"/>
      <c r="BR49" s="83"/>
      <c r="BS49" s="83"/>
      <c r="BT49" s="83"/>
      <c r="BU49" s="83"/>
      <c r="BV49" s="83"/>
      <c r="BW49" s="83"/>
      <c r="BX49" s="83"/>
      <c r="BY49" s="83"/>
      <c r="BZ49" s="84"/>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82"/>
      <c r="BM50" s="83"/>
      <c r="BN50" s="83"/>
      <c r="BO50" s="83"/>
      <c r="BP50" s="83"/>
      <c r="BQ50" s="83"/>
      <c r="BR50" s="83"/>
      <c r="BS50" s="83"/>
      <c r="BT50" s="83"/>
      <c r="BU50" s="83"/>
      <c r="BV50" s="83"/>
      <c r="BW50" s="83"/>
      <c r="BX50" s="83"/>
      <c r="BY50" s="83"/>
      <c r="BZ50" s="84"/>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82"/>
      <c r="BM51" s="83"/>
      <c r="BN51" s="83"/>
      <c r="BO51" s="83"/>
      <c r="BP51" s="83"/>
      <c r="BQ51" s="83"/>
      <c r="BR51" s="83"/>
      <c r="BS51" s="83"/>
      <c r="BT51" s="83"/>
      <c r="BU51" s="83"/>
      <c r="BV51" s="83"/>
      <c r="BW51" s="83"/>
      <c r="BX51" s="83"/>
      <c r="BY51" s="83"/>
      <c r="BZ51" s="84"/>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82"/>
      <c r="BM52" s="83"/>
      <c r="BN52" s="83"/>
      <c r="BO52" s="83"/>
      <c r="BP52" s="83"/>
      <c r="BQ52" s="83"/>
      <c r="BR52" s="83"/>
      <c r="BS52" s="83"/>
      <c r="BT52" s="83"/>
      <c r="BU52" s="83"/>
      <c r="BV52" s="83"/>
      <c r="BW52" s="83"/>
      <c r="BX52" s="83"/>
      <c r="BY52" s="83"/>
      <c r="BZ52" s="84"/>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82"/>
      <c r="BM53" s="83"/>
      <c r="BN53" s="83"/>
      <c r="BO53" s="83"/>
      <c r="BP53" s="83"/>
      <c r="BQ53" s="83"/>
      <c r="BR53" s="83"/>
      <c r="BS53" s="83"/>
      <c r="BT53" s="83"/>
      <c r="BU53" s="83"/>
      <c r="BV53" s="83"/>
      <c r="BW53" s="83"/>
      <c r="BX53" s="83"/>
      <c r="BY53" s="83"/>
      <c r="BZ53" s="84"/>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82"/>
      <c r="BM54" s="83"/>
      <c r="BN54" s="83"/>
      <c r="BO54" s="83"/>
      <c r="BP54" s="83"/>
      <c r="BQ54" s="83"/>
      <c r="BR54" s="83"/>
      <c r="BS54" s="83"/>
      <c r="BT54" s="83"/>
      <c r="BU54" s="83"/>
      <c r="BV54" s="83"/>
      <c r="BW54" s="83"/>
      <c r="BX54" s="83"/>
      <c r="BY54" s="83"/>
      <c r="BZ54" s="84"/>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82"/>
      <c r="BM55" s="83"/>
      <c r="BN55" s="83"/>
      <c r="BO55" s="83"/>
      <c r="BP55" s="83"/>
      <c r="BQ55" s="83"/>
      <c r="BR55" s="83"/>
      <c r="BS55" s="83"/>
      <c r="BT55" s="83"/>
      <c r="BU55" s="83"/>
      <c r="BV55" s="83"/>
      <c r="BW55" s="83"/>
      <c r="BX55" s="83"/>
      <c r="BY55" s="83"/>
      <c r="BZ55" s="84"/>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82"/>
      <c r="BM56" s="83"/>
      <c r="BN56" s="83"/>
      <c r="BO56" s="83"/>
      <c r="BP56" s="83"/>
      <c r="BQ56" s="83"/>
      <c r="BR56" s="83"/>
      <c r="BS56" s="83"/>
      <c r="BT56" s="83"/>
      <c r="BU56" s="83"/>
      <c r="BV56" s="83"/>
      <c r="BW56" s="83"/>
      <c r="BX56" s="83"/>
      <c r="BY56" s="83"/>
      <c r="BZ56" s="84"/>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82"/>
      <c r="BM57" s="83"/>
      <c r="BN57" s="83"/>
      <c r="BO57" s="83"/>
      <c r="BP57" s="83"/>
      <c r="BQ57" s="83"/>
      <c r="BR57" s="83"/>
      <c r="BS57" s="83"/>
      <c r="BT57" s="83"/>
      <c r="BU57" s="83"/>
      <c r="BV57" s="83"/>
      <c r="BW57" s="83"/>
      <c r="BX57" s="83"/>
      <c r="BY57" s="83"/>
      <c r="BZ57" s="84"/>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82"/>
      <c r="BM58" s="83"/>
      <c r="BN58" s="83"/>
      <c r="BO58" s="83"/>
      <c r="BP58" s="83"/>
      <c r="BQ58" s="83"/>
      <c r="BR58" s="83"/>
      <c r="BS58" s="83"/>
      <c r="BT58" s="83"/>
      <c r="BU58" s="83"/>
      <c r="BV58" s="83"/>
      <c r="BW58" s="83"/>
      <c r="BX58" s="83"/>
      <c r="BY58" s="83"/>
      <c r="BZ58" s="84"/>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82"/>
      <c r="BM59" s="83"/>
      <c r="BN59" s="83"/>
      <c r="BO59" s="83"/>
      <c r="BP59" s="83"/>
      <c r="BQ59" s="83"/>
      <c r="BR59" s="83"/>
      <c r="BS59" s="83"/>
      <c r="BT59" s="83"/>
      <c r="BU59" s="83"/>
      <c r="BV59" s="83"/>
      <c r="BW59" s="83"/>
      <c r="BX59" s="83"/>
      <c r="BY59" s="83"/>
      <c r="BZ59" s="84"/>
    </row>
    <row r="60" spans="1:78" ht="13.5" customHeight="1" x14ac:dyDescent="0.2">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2"/>
      <c r="BM60" s="83"/>
      <c r="BN60" s="83"/>
      <c r="BO60" s="83"/>
      <c r="BP60" s="83"/>
      <c r="BQ60" s="83"/>
      <c r="BR60" s="83"/>
      <c r="BS60" s="83"/>
      <c r="BT60" s="83"/>
      <c r="BU60" s="83"/>
      <c r="BV60" s="83"/>
      <c r="BW60" s="83"/>
      <c r="BX60" s="83"/>
      <c r="BY60" s="83"/>
      <c r="BZ60" s="84"/>
    </row>
    <row r="61" spans="1:78" ht="13.5" customHeight="1" x14ac:dyDescent="0.2">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2"/>
      <c r="BM61" s="83"/>
      <c r="BN61" s="83"/>
      <c r="BO61" s="83"/>
      <c r="BP61" s="83"/>
      <c r="BQ61" s="83"/>
      <c r="BR61" s="83"/>
      <c r="BS61" s="83"/>
      <c r="BT61" s="83"/>
      <c r="BU61" s="83"/>
      <c r="BV61" s="83"/>
      <c r="BW61" s="83"/>
      <c r="BX61" s="83"/>
      <c r="BY61" s="83"/>
      <c r="BZ61" s="84"/>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82"/>
      <c r="BM62" s="83"/>
      <c r="BN62" s="83"/>
      <c r="BO62" s="83"/>
      <c r="BP62" s="83"/>
      <c r="BQ62" s="83"/>
      <c r="BR62" s="83"/>
      <c r="BS62" s="83"/>
      <c r="BT62" s="83"/>
      <c r="BU62" s="83"/>
      <c r="BV62" s="83"/>
      <c r="BW62" s="83"/>
      <c r="BX62" s="83"/>
      <c r="BY62" s="83"/>
      <c r="BZ62" s="84"/>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82"/>
      <c r="BM63" s="83"/>
      <c r="BN63" s="83"/>
      <c r="BO63" s="83"/>
      <c r="BP63" s="83"/>
      <c r="BQ63" s="83"/>
      <c r="BR63" s="83"/>
      <c r="BS63" s="83"/>
      <c r="BT63" s="83"/>
      <c r="BU63" s="83"/>
      <c r="BV63" s="83"/>
      <c r="BW63" s="83"/>
      <c r="BX63" s="83"/>
      <c r="BY63" s="83"/>
      <c r="BZ63" s="84"/>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110</v>
      </c>
      <c r="BM66" s="58"/>
      <c r="BN66" s="58"/>
      <c r="BO66" s="58"/>
      <c r="BP66" s="58"/>
      <c r="BQ66" s="58"/>
      <c r="BR66" s="58"/>
      <c r="BS66" s="58"/>
      <c r="BT66" s="58"/>
      <c r="BU66" s="58"/>
      <c r="BV66" s="58"/>
      <c r="BW66" s="58"/>
      <c r="BX66" s="58"/>
      <c r="BY66" s="58"/>
      <c r="BZ66" s="59"/>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OIS903WT6uX3ona0HcNiUhgFO8LQdoMad0sPsV4vxS9SiHA8eduM5hCILUiJO5hOJmY4lqAykfmhR7VatC7CA==" saltValue="MahiMeUSd8xeaOMX10GN/Q=="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6" t="s">
        <v>50</v>
      </c>
      <c r="I3" s="87"/>
      <c r="J3" s="87"/>
      <c r="K3" s="87"/>
      <c r="L3" s="87"/>
      <c r="M3" s="87"/>
      <c r="N3" s="87"/>
      <c r="O3" s="87"/>
      <c r="P3" s="87"/>
      <c r="Q3" s="87"/>
      <c r="R3" s="87"/>
      <c r="S3" s="87"/>
      <c r="T3" s="87"/>
      <c r="U3" s="87"/>
      <c r="V3" s="87"/>
      <c r="W3" s="88"/>
      <c r="X3" s="92" t="s">
        <v>51</v>
      </c>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c r="DH3" s="85" t="s">
        <v>52</v>
      </c>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c r="EN3" s="85"/>
    </row>
    <row r="4" spans="1:144" x14ac:dyDescent="0.2">
      <c r="A4" s="15" t="s">
        <v>53</v>
      </c>
      <c r="B4" s="17"/>
      <c r="C4" s="17"/>
      <c r="D4" s="17"/>
      <c r="E4" s="17"/>
      <c r="F4" s="17"/>
      <c r="G4" s="17"/>
      <c r="H4" s="89"/>
      <c r="I4" s="90"/>
      <c r="J4" s="90"/>
      <c r="K4" s="90"/>
      <c r="L4" s="90"/>
      <c r="M4" s="90"/>
      <c r="N4" s="90"/>
      <c r="O4" s="90"/>
      <c r="P4" s="90"/>
      <c r="Q4" s="90"/>
      <c r="R4" s="90"/>
      <c r="S4" s="90"/>
      <c r="T4" s="90"/>
      <c r="U4" s="90"/>
      <c r="V4" s="90"/>
      <c r="W4" s="91"/>
      <c r="X4" s="85" t="s">
        <v>54</v>
      </c>
      <c r="Y4" s="85"/>
      <c r="Z4" s="85"/>
      <c r="AA4" s="85"/>
      <c r="AB4" s="85"/>
      <c r="AC4" s="85"/>
      <c r="AD4" s="85"/>
      <c r="AE4" s="85"/>
      <c r="AF4" s="85"/>
      <c r="AG4" s="85"/>
      <c r="AH4" s="85"/>
      <c r="AI4" s="85" t="s">
        <v>55</v>
      </c>
      <c r="AJ4" s="85"/>
      <c r="AK4" s="85"/>
      <c r="AL4" s="85"/>
      <c r="AM4" s="85"/>
      <c r="AN4" s="85"/>
      <c r="AO4" s="85"/>
      <c r="AP4" s="85"/>
      <c r="AQ4" s="85"/>
      <c r="AR4" s="85"/>
      <c r="AS4" s="85"/>
      <c r="AT4" s="85" t="s">
        <v>56</v>
      </c>
      <c r="AU4" s="85"/>
      <c r="AV4" s="85"/>
      <c r="AW4" s="85"/>
      <c r="AX4" s="85"/>
      <c r="AY4" s="85"/>
      <c r="AZ4" s="85"/>
      <c r="BA4" s="85"/>
      <c r="BB4" s="85"/>
      <c r="BC4" s="85"/>
      <c r="BD4" s="85"/>
      <c r="BE4" s="85" t="s">
        <v>57</v>
      </c>
      <c r="BF4" s="85"/>
      <c r="BG4" s="85"/>
      <c r="BH4" s="85"/>
      <c r="BI4" s="85"/>
      <c r="BJ4" s="85"/>
      <c r="BK4" s="85"/>
      <c r="BL4" s="85"/>
      <c r="BM4" s="85"/>
      <c r="BN4" s="85"/>
      <c r="BO4" s="85"/>
      <c r="BP4" s="85" t="s">
        <v>58</v>
      </c>
      <c r="BQ4" s="85"/>
      <c r="BR4" s="85"/>
      <c r="BS4" s="85"/>
      <c r="BT4" s="85"/>
      <c r="BU4" s="85"/>
      <c r="BV4" s="85"/>
      <c r="BW4" s="85"/>
      <c r="BX4" s="85"/>
      <c r="BY4" s="85"/>
      <c r="BZ4" s="85"/>
      <c r="CA4" s="85" t="s">
        <v>59</v>
      </c>
      <c r="CB4" s="85"/>
      <c r="CC4" s="85"/>
      <c r="CD4" s="85"/>
      <c r="CE4" s="85"/>
      <c r="CF4" s="85"/>
      <c r="CG4" s="85"/>
      <c r="CH4" s="85"/>
      <c r="CI4" s="85"/>
      <c r="CJ4" s="85"/>
      <c r="CK4" s="85"/>
      <c r="CL4" s="85" t="s">
        <v>60</v>
      </c>
      <c r="CM4" s="85"/>
      <c r="CN4" s="85"/>
      <c r="CO4" s="85"/>
      <c r="CP4" s="85"/>
      <c r="CQ4" s="85"/>
      <c r="CR4" s="85"/>
      <c r="CS4" s="85"/>
      <c r="CT4" s="85"/>
      <c r="CU4" s="85"/>
      <c r="CV4" s="85"/>
      <c r="CW4" s="85" t="s">
        <v>61</v>
      </c>
      <c r="CX4" s="85"/>
      <c r="CY4" s="85"/>
      <c r="CZ4" s="85"/>
      <c r="DA4" s="85"/>
      <c r="DB4" s="85"/>
      <c r="DC4" s="85"/>
      <c r="DD4" s="85"/>
      <c r="DE4" s="85"/>
      <c r="DF4" s="85"/>
      <c r="DG4" s="85"/>
      <c r="DH4" s="85" t="s">
        <v>62</v>
      </c>
      <c r="DI4" s="85"/>
      <c r="DJ4" s="85"/>
      <c r="DK4" s="85"/>
      <c r="DL4" s="85"/>
      <c r="DM4" s="85"/>
      <c r="DN4" s="85"/>
      <c r="DO4" s="85"/>
      <c r="DP4" s="85"/>
      <c r="DQ4" s="85"/>
      <c r="DR4" s="85"/>
      <c r="DS4" s="85" t="s">
        <v>63</v>
      </c>
      <c r="DT4" s="85"/>
      <c r="DU4" s="85"/>
      <c r="DV4" s="85"/>
      <c r="DW4" s="85"/>
      <c r="DX4" s="85"/>
      <c r="DY4" s="85"/>
      <c r="DZ4" s="85"/>
      <c r="EA4" s="85"/>
      <c r="EB4" s="85"/>
      <c r="EC4" s="85"/>
      <c r="ED4" s="85" t="s">
        <v>64</v>
      </c>
      <c r="EE4" s="85"/>
      <c r="EF4" s="85"/>
      <c r="EG4" s="85"/>
      <c r="EH4" s="85"/>
      <c r="EI4" s="85"/>
      <c r="EJ4" s="85"/>
      <c r="EK4" s="85"/>
      <c r="EL4" s="85"/>
      <c r="EM4" s="85"/>
      <c r="EN4" s="85"/>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2022</v>
      </c>
      <c r="C6" s="20">
        <f t="shared" ref="C6:W6" si="3">C7</f>
        <v>273228</v>
      </c>
      <c r="D6" s="20">
        <f t="shared" si="3"/>
        <v>46</v>
      </c>
      <c r="E6" s="20">
        <f t="shared" si="3"/>
        <v>1</v>
      </c>
      <c r="F6" s="20">
        <f t="shared" si="3"/>
        <v>0</v>
      </c>
      <c r="G6" s="20">
        <f t="shared" si="3"/>
        <v>1</v>
      </c>
      <c r="H6" s="20" t="str">
        <f t="shared" si="3"/>
        <v>大阪府　能勢町</v>
      </c>
      <c r="I6" s="20" t="str">
        <f t="shared" si="3"/>
        <v>法適用</v>
      </c>
      <c r="J6" s="20" t="str">
        <f t="shared" si="3"/>
        <v>水道事業</v>
      </c>
      <c r="K6" s="20" t="str">
        <f t="shared" si="3"/>
        <v>末端給水事業</v>
      </c>
      <c r="L6" s="20" t="str">
        <f t="shared" si="3"/>
        <v>A8</v>
      </c>
      <c r="M6" s="20" t="str">
        <f t="shared" si="3"/>
        <v>非設置</v>
      </c>
      <c r="N6" s="21" t="str">
        <f t="shared" si="3"/>
        <v>-</v>
      </c>
      <c r="O6" s="21">
        <f t="shared" si="3"/>
        <v>65.08</v>
      </c>
      <c r="P6" s="21">
        <f t="shared" si="3"/>
        <v>99</v>
      </c>
      <c r="Q6" s="21">
        <f t="shared" si="3"/>
        <v>4769</v>
      </c>
      <c r="R6" s="21">
        <f t="shared" si="3"/>
        <v>9267</v>
      </c>
      <c r="S6" s="21">
        <f t="shared" si="3"/>
        <v>98.75</v>
      </c>
      <c r="T6" s="21">
        <f t="shared" si="3"/>
        <v>93.84</v>
      </c>
      <c r="U6" s="21">
        <f t="shared" si="3"/>
        <v>9113</v>
      </c>
      <c r="V6" s="21">
        <f t="shared" si="3"/>
        <v>28.71</v>
      </c>
      <c r="W6" s="21">
        <f t="shared" si="3"/>
        <v>317.42</v>
      </c>
      <c r="X6" s="22">
        <f>IF(X7="",NA(),X7)</f>
        <v>92.69</v>
      </c>
      <c r="Y6" s="22">
        <f t="shared" ref="Y6:AG6" si="4">IF(Y7="",NA(),Y7)</f>
        <v>101.13</v>
      </c>
      <c r="Z6" s="22">
        <f t="shared" si="4"/>
        <v>101.45</v>
      </c>
      <c r="AA6" s="22">
        <f t="shared" si="4"/>
        <v>98.95</v>
      </c>
      <c r="AB6" s="22">
        <f t="shared" si="4"/>
        <v>93.9</v>
      </c>
      <c r="AC6" s="22">
        <f t="shared" si="4"/>
        <v>103.81</v>
      </c>
      <c r="AD6" s="22">
        <f t="shared" si="4"/>
        <v>104.35</v>
      </c>
      <c r="AE6" s="22">
        <f t="shared" si="4"/>
        <v>105.34</v>
      </c>
      <c r="AF6" s="22">
        <f t="shared" si="4"/>
        <v>105.77</v>
      </c>
      <c r="AG6" s="22">
        <f t="shared" si="4"/>
        <v>104.82</v>
      </c>
      <c r="AH6" s="21" t="str">
        <f>IF(AH7="","",IF(AH7="-","【-】","【"&amp;SUBSTITUTE(TEXT(AH7,"#,##0.00"),"-","△")&amp;"】"))</f>
        <v>【108.70】</v>
      </c>
      <c r="AI6" s="22">
        <f>IF(AI7="",NA(),AI7)</f>
        <v>16.260000000000002</v>
      </c>
      <c r="AJ6" s="22">
        <f t="shared" ref="AJ6:AR6" si="5">IF(AJ7="",NA(),AJ7)</f>
        <v>14.01</v>
      </c>
      <c r="AK6" s="22">
        <f t="shared" si="5"/>
        <v>13.04</v>
      </c>
      <c r="AL6" s="22">
        <f t="shared" si="5"/>
        <v>13.56</v>
      </c>
      <c r="AM6" s="22">
        <f t="shared" si="5"/>
        <v>26.41</v>
      </c>
      <c r="AN6" s="22">
        <f t="shared" si="5"/>
        <v>25.66</v>
      </c>
      <c r="AO6" s="22">
        <f t="shared" si="5"/>
        <v>21.69</v>
      </c>
      <c r="AP6" s="22">
        <f t="shared" si="5"/>
        <v>24.04</v>
      </c>
      <c r="AQ6" s="22">
        <f t="shared" si="5"/>
        <v>28.03</v>
      </c>
      <c r="AR6" s="22">
        <f t="shared" si="5"/>
        <v>26.73</v>
      </c>
      <c r="AS6" s="21" t="str">
        <f>IF(AS7="","",IF(AS7="-","【-】","【"&amp;SUBSTITUTE(TEXT(AS7,"#,##0.00"),"-","△")&amp;"】"))</f>
        <v>【1.34】</v>
      </c>
      <c r="AT6" s="22">
        <f>IF(AT7="",NA(),AT7)</f>
        <v>456.17</v>
      </c>
      <c r="AU6" s="22">
        <f t="shared" ref="AU6:BC6" si="6">IF(AU7="",NA(),AU7)</f>
        <v>515.17999999999995</v>
      </c>
      <c r="AV6" s="22">
        <f t="shared" si="6"/>
        <v>488.87</v>
      </c>
      <c r="AW6" s="22">
        <f t="shared" si="6"/>
        <v>450.4</v>
      </c>
      <c r="AX6" s="22">
        <f t="shared" si="6"/>
        <v>523.73</v>
      </c>
      <c r="AY6" s="22">
        <f t="shared" si="6"/>
        <v>300.14</v>
      </c>
      <c r="AZ6" s="22">
        <f t="shared" si="6"/>
        <v>301.04000000000002</v>
      </c>
      <c r="BA6" s="22">
        <f t="shared" si="6"/>
        <v>305.08</v>
      </c>
      <c r="BB6" s="22">
        <f t="shared" si="6"/>
        <v>305.33999999999997</v>
      </c>
      <c r="BC6" s="22">
        <f t="shared" si="6"/>
        <v>310.01</v>
      </c>
      <c r="BD6" s="21" t="str">
        <f>IF(BD7="","",IF(BD7="-","【-】","【"&amp;SUBSTITUTE(TEXT(BD7,"#,##0.00"),"-","△")&amp;"】"))</f>
        <v>【252.29】</v>
      </c>
      <c r="BE6" s="22">
        <f>IF(BE7="",NA(),BE7)</f>
        <v>1128.28</v>
      </c>
      <c r="BF6" s="22">
        <f t="shared" ref="BF6:BN6" si="7">IF(BF7="",NA(),BF7)</f>
        <v>1077.58</v>
      </c>
      <c r="BG6" s="22">
        <f t="shared" si="7"/>
        <v>1183.47</v>
      </c>
      <c r="BH6" s="22">
        <f t="shared" si="7"/>
        <v>974.84</v>
      </c>
      <c r="BI6" s="22">
        <f t="shared" si="7"/>
        <v>913.79</v>
      </c>
      <c r="BJ6" s="22">
        <f t="shared" si="7"/>
        <v>566.65</v>
      </c>
      <c r="BK6" s="22">
        <f t="shared" si="7"/>
        <v>551.62</v>
      </c>
      <c r="BL6" s="22">
        <f t="shared" si="7"/>
        <v>585.59</v>
      </c>
      <c r="BM6" s="22">
        <f t="shared" si="7"/>
        <v>561.34</v>
      </c>
      <c r="BN6" s="22">
        <f t="shared" si="7"/>
        <v>538.33000000000004</v>
      </c>
      <c r="BO6" s="21" t="str">
        <f>IF(BO7="","",IF(BO7="-","【-】","【"&amp;SUBSTITUTE(TEXT(BO7,"#,##0.00"),"-","△")&amp;"】"))</f>
        <v>【268.07】</v>
      </c>
      <c r="BP6" s="22">
        <f>IF(BP7="",NA(),BP7)</f>
        <v>54.74</v>
      </c>
      <c r="BQ6" s="22">
        <f t="shared" ref="BQ6:BY6" si="8">IF(BQ7="",NA(),BQ7)</f>
        <v>57.52</v>
      </c>
      <c r="BR6" s="22">
        <f t="shared" si="8"/>
        <v>50.63</v>
      </c>
      <c r="BS6" s="22">
        <f t="shared" si="8"/>
        <v>56.59</v>
      </c>
      <c r="BT6" s="22">
        <f t="shared" si="8"/>
        <v>55.16</v>
      </c>
      <c r="BU6" s="22">
        <f t="shared" si="8"/>
        <v>84.77</v>
      </c>
      <c r="BV6" s="22">
        <f t="shared" si="8"/>
        <v>87.11</v>
      </c>
      <c r="BW6" s="22">
        <f t="shared" si="8"/>
        <v>82.78</v>
      </c>
      <c r="BX6" s="22">
        <f t="shared" si="8"/>
        <v>84.82</v>
      </c>
      <c r="BY6" s="22">
        <f t="shared" si="8"/>
        <v>82.29</v>
      </c>
      <c r="BZ6" s="21" t="str">
        <f>IF(BZ7="","",IF(BZ7="-","【-】","【"&amp;SUBSTITUTE(TEXT(BZ7,"#,##0.00"),"-","△")&amp;"】"))</f>
        <v>【97.47】</v>
      </c>
      <c r="CA6" s="22">
        <f>IF(CA7="",NA(),CA7)</f>
        <v>484.2</v>
      </c>
      <c r="CB6" s="22">
        <f t="shared" ref="CB6:CJ6" si="9">IF(CB7="",NA(),CB7)</f>
        <v>463.99</v>
      </c>
      <c r="CC6" s="22">
        <f t="shared" si="9"/>
        <v>444.09</v>
      </c>
      <c r="CD6" s="22">
        <f t="shared" si="9"/>
        <v>469.04</v>
      </c>
      <c r="CE6" s="22">
        <f t="shared" si="9"/>
        <v>483.86</v>
      </c>
      <c r="CF6" s="22">
        <f t="shared" si="9"/>
        <v>227.27</v>
      </c>
      <c r="CG6" s="22">
        <f t="shared" si="9"/>
        <v>223.98</v>
      </c>
      <c r="CH6" s="22">
        <f t="shared" si="9"/>
        <v>225.09</v>
      </c>
      <c r="CI6" s="22">
        <f t="shared" si="9"/>
        <v>224.82</v>
      </c>
      <c r="CJ6" s="22">
        <f t="shared" si="9"/>
        <v>230.85</v>
      </c>
      <c r="CK6" s="21" t="str">
        <f>IF(CK7="","",IF(CK7="-","【-】","【"&amp;SUBSTITUTE(TEXT(CK7,"#,##0.00"),"-","△")&amp;"】"))</f>
        <v>【174.75】</v>
      </c>
      <c r="CL6" s="22">
        <f>IF(CL7="",NA(),CL7)</f>
        <v>79.12</v>
      </c>
      <c r="CM6" s="22">
        <f t="shared" ref="CM6:CU6" si="10">IF(CM7="",NA(),CM7)</f>
        <v>74.06</v>
      </c>
      <c r="CN6" s="22">
        <f t="shared" si="10"/>
        <v>73.62</v>
      </c>
      <c r="CO6" s="22">
        <f t="shared" si="10"/>
        <v>72.56</v>
      </c>
      <c r="CP6" s="22">
        <f t="shared" si="10"/>
        <v>74.290000000000006</v>
      </c>
      <c r="CQ6" s="22">
        <f t="shared" si="10"/>
        <v>50.29</v>
      </c>
      <c r="CR6" s="22">
        <f t="shared" si="10"/>
        <v>49.64</v>
      </c>
      <c r="CS6" s="22">
        <f t="shared" si="10"/>
        <v>49.38</v>
      </c>
      <c r="CT6" s="22">
        <f t="shared" si="10"/>
        <v>50.09</v>
      </c>
      <c r="CU6" s="22">
        <f t="shared" si="10"/>
        <v>50.1</v>
      </c>
      <c r="CV6" s="21" t="str">
        <f>IF(CV7="","",IF(CV7="-","【-】","【"&amp;SUBSTITUTE(TEXT(CV7,"#,##0.00"),"-","△")&amp;"】"))</f>
        <v>【59.97】</v>
      </c>
      <c r="CW6" s="22">
        <f>IF(CW7="",NA(),CW7)</f>
        <v>75.760000000000005</v>
      </c>
      <c r="CX6" s="22">
        <f t="shared" ref="CX6:DF6" si="11">IF(CX7="",NA(),CX7)</f>
        <v>79.540000000000006</v>
      </c>
      <c r="CY6" s="22">
        <f t="shared" si="11"/>
        <v>81.81</v>
      </c>
      <c r="CZ6" s="22">
        <f t="shared" si="11"/>
        <v>80.14</v>
      </c>
      <c r="DA6" s="22">
        <f t="shared" si="11"/>
        <v>77.47</v>
      </c>
      <c r="DB6" s="22">
        <f t="shared" si="11"/>
        <v>77.73</v>
      </c>
      <c r="DC6" s="22">
        <f t="shared" si="11"/>
        <v>78.09</v>
      </c>
      <c r="DD6" s="22">
        <f t="shared" si="11"/>
        <v>78.010000000000005</v>
      </c>
      <c r="DE6" s="22">
        <f t="shared" si="11"/>
        <v>77.599999999999994</v>
      </c>
      <c r="DF6" s="22">
        <f t="shared" si="11"/>
        <v>77.3</v>
      </c>
      <c r="DG6" s="21" t="str">
        <f>IF(DG7="","",IF(DG7="-","【-】","【"&amp;SUBSTITUTE(TEXT(DG7,"#,##0.00"),"-","△")&amp;"】"))</f>
        <v>【89.76】</v>
      </c>
      <c r="DH6" s="22">
        <f>IF(DH7="",NA(),DH7)</f>
        <v>39.33</v>
      </c>
      <c r="DI6" s="22">
        <f t="shared" ref="DI6:DQ6" si="12">IF(DI7="",NA(),DI7)</f>
        <v>41.95</v>
      </c>
      <c r="DJ6" s="22">
        <f t="shared" si="12"/>
        <v>44.34</v>
      </c>
      <c r="DK6" s="22">
        <f t="shared" si="12"/>
        <v>46.64</v>
      </c>
      <c r="DL6" s="22">
        <f t="shared" si="12"/>
        <v>48.96</v>
      </c>
      <c r="DM6" s="22">
        <f t="shared" si="12"/>
        <v>45.85</v>
      </c>
      <c r="DN6" s="22">
        <f t="shared" si="12"/>
        <v>47.31</v>
      </c>
      <c r="DO6" s="22">
        <f t="shared" si="12"/>
        <v>47.5</v>
      </c>
      <c r="DP6" s="22">
        <f t="shared" si="12"/>
        <v>48.41</v>
      </c>
      <c r="DQ6" s="22">
        <f t="shared" si="12"/>
        <v>50.02</v>
      </c>
      <c r="DR6" s="21" t="str">
        <f>IF(DR7="","",IF(DR7="-","【-】","【"&amp;SUBSTITUTE(TEXT(DR7,"#,##0.00"),"-","△")&amp;"】"))</f>
        <v>【51.51】</v>
      </c>
      <c r="DS6" s="22">
        <f>IF(DS7="",NA(),DS7)</f>
        <v>8.7100000000000009</v>
      </c>
      <c r="DT6" s="22">
        <f t="shared" ref="DT6:EB6" si="13">IF(DT7="",NA(),DT7)</f>
        <v>8.64</v>
      </c>
      <c r="DU6" s="22">
        <f t="shared" si="13"/>
        <v>8.57</v>
      </c>
      <c r="DV6" s="22">
        <f t="shared" si="13"/>
        <v>10.94</v>
      </c>
      <c r="DW6" s="22">
        <f t="shared" si="13"/>
        <v>11</v>
      </c>
      <c r="DX6" s="22">
        <f t="shared" si="13"/>
        <v>14.13</v>
      </c>
      <c r="DY6" s="22">
        <f t="shared" si="13"/>
        <v>16.77</v>
      </c>
      <c r="DZ6" s="22">
        <f t="shared" si="13"/>
        <v>17.399999999999999</v>
      </c>
      <c r="EA6" s="22">
        <f t="shared" si="13"/>
        <v>18.64</v>
      </c>
      <c r="EB6" s="22">
        <f t="shared" si="13"/>
        <v>19.510000000000002</v>
      </c>
      <c r="EC6" s="21" t="str">
        <f>IF(EC7="","",IF(EC7="-","【-】","【"&amp;SUBSTITUTE(TEXT(EC7,"#,##0.00"),"-","△")&amp;"】"))</f>
        <v>【23.75】</v>
      </c>
      <c r="ED6" s="22">
        <f>IF(ED7="",NA(),ED7)</f>
        <v>0.52</v>
      </c>
      <c r="EE6" s="22">
        <f t="shared" ref="EE6:EM6" si="14">IF(EE7="",NA(),EE7)</f>
        <v>0.12</v>
      </c>
      <c r="EF6" s="22">
        <f t="shared" si="14"/>
        <v>0.52</v>
      </c>
      <c r="EG6" s="22">
        <f t="shared" si="14"/>
        <v>0.66</v>
      </c>
      <c r="EH6" s="22">
        <f t="shared" si="14"/>
        <v>0.32</v>
      </c>
      <c r="EI6" s="22">
        <f t="shared" si="14"/>
        <v>0.52</v>
      </c>
      <c r="EJ6" s="22">
        <f t="shared" si="14"/>
        <v>0.47</v>
      </c>
      <c r="EK6" s="22">
        <f t="shared" si="14"/>
        <v>0.4</v>
      </c>
      <c r="EL6" s="22">
        <f t="shared" si="14"/>
        <v>0.36</v>
      </c>
      <c r="EM6" s="22">
        <f t="shared" si="14"/>
        <v>0.56999999999999995</v>
      </c>
      <c r="EN6" s="21" t="str">
        <f>IF(EN7="","",IF(EN7="-","【-】","【"&amp;SUBSTITUTE(TEXT(EN7,"#,##0.00"),"-","△")&amp;"】"))</f>
        <v>【0.67】</v>
      </c>
    </row>
    <row r="7" spans="1:144" s="23" customFormat="1" x14ac:dyDescent="0.2">
      <c r="A7" s="15"/>
      <c r="B7" s="24">
        <v>2022</v>
      </c>
      <c r="C7" s="24">
        <v>273228</v>
      </c>
      <c r="D7" s="24">
        <v>46</v>
      </c>
      <c r="E7" s="24">
        <v>1</v>
      </c>
      <c r="F7" s="24">
        <v>0</v>
      </c>
      <c r="G7" s="24">
        <v>1</v>
      </c>
      <c r="H7" s="24" t="s">
        <v>93</v>
      </c>
      <c r="I7" s="24" t="s">
        <v>94</v>
      </c>
      <c r="J7" s="24" t="s">
        <v>95</v>
      </c>
      <c r="K7" s="24" t="s">
        <v>96</v>
      </c>
      <c r="L7" s="24" t="s">
        <v>97</v>
      </c>
      <c r="M7" s="24" t="s">
        <v>98</v>
      </c>
      <c r="N7" s="25" t="s">
        <v>99</v>
      </c>
      <c r="O7" s="25">
        <v>65.08</v>
      </c>
      <c r="P7" s="25">
        <v>99</v>
      </c>
      <c r="Q7" s="25">
        <v>4769</v>
      </c>
      <c r="R7" s="25">
        <v>9267</v>
      </c>
      <c r="S7" s="25">
        <v>98.75</v>
      </c>
      <c r="T7" s="25">
        <v>93.84</v>
      </c>
      <c r="U7" s="25">
        <v>9113</v>
      </c>
      <c r="V7" s="25">
        <v>28.71</v>
      </c>
      <c r="W7" s="25">
        <v>317.42</v>
      </c>
      <c r="X7" s="25">
        <v>92.69</v>
      </c>
      <c r="Y7" s="25">
        <v>101.13</v>
      </c>
      <c r="Z7" s="25">
        <v>101.45</v>
      </c>
      <c r="AA7" s="25">
        <v>98.95</v>
      </c>
      <c r="AB7" s="25">
        <v>93.9</v>
      </c>
      <c r="AC7" s="25">
        <v>103.81</v>
      </c>
      <c r="AD7" s="25">
        <v>104.35</v>
      </c>
      <c r="AE7" s="25">
        <v>105.34</v>
      </c>
      <c r="AF7" s="25">
        <v>105.77</v>
      </c>
      <c r="AG7" s="25">
        <v>104.82</v>
      </c>
      <c r="AH7" s="25">
        <v>108.7</v>
      </c>
      <c r="AI7" s="25">
        <v>16.260000000000002</v>
      </c>
      <c r="AJ7" s="25">
        <v>14.01</v>
      </c>
      <c r="AK7" s="25">
        <v>13.04</v>
      </c>
      <c r="AL7" s="25">
        <v>13.56</v>
      </c>
      <c r="AM7" s="25">
        <v>26.41</v>
      </c>
      <c r="AN7" s="25">
        <v>25.66</v>
      </c>
      <c r="AO7" s="25">
        <v>21.69</v>
      </c>
      <c r="AP7" s="25">
        <v>24.04</v>
      </c>
      <c r="AQ7" s="25">
        <v>28.03</v>
      </c>
      <c r="AR7" s="25">
        <v>26.73</v>
      </c>
      <c r="AS7" s="25">
        <v>1.34</v>
      </c>
      <c r="AT7" s="25">
        <v>456.17</v>
      </c>
      <c r="AU7" s="25">
        <v>515.17999999999995</v>
      </c>
      <c r="AV7" s="25">
        <v>488.87</v>
      </c>
      <c r="AW7" s="25">
        <v>450.4</v>
      </c>
      <c r="AX7" s="25">
        <v>523.73</v>
      </c>
      <c r="AY7" s="25">
        <v>300.14</v>
      </c>
      <c r="AZ7" s="25">
        <v>301.04000000000002</v>
      </c>
      <c r="BA7" s="25">
        <v>305.08</v>
      </c>
      <c r="BB7" s="25">
        <v>305.33999999999997</v>
      </c>
      <c r="BC7" s="25">
        <v>310.01</v>
      </c>
      <c r="BD7" s="25">
        <v>252.29</v>
      </c>
      <c r="BE7" s="25">
        <v>1128.28</v>
      </c>
      <c r="BF7" s="25">
        <v>1077.58</v>
      </c>
      <c r="BG7" s="25">
        <v>1183.47</v>
      </c>
      <c r="BH7" s="25">
        <v>974.84</v>
      </c>
      <c r="BI7" s="25">
        <v>913.79</v>
      </c>
      <c r="BJ7" s="25">
        <v>566.65</v>
      </c>
      <c r="BK7" s="25">
        <v>551.62</v>
      </c>
      <c r="BL7" s="25">
        <v>585.59</v>
      </c>
      <c r="BM7" s="25">
        <v>561.34</v>
      </c>
      <c r="BN7" s="25">
        <v>538.33000000000004</v>
      </c>
      <c r="BO7" s="25">
        <v>268.07</v>
      </c>
      <c r="BP7" s="25">
        <v>54.74</v>
      </c>
      <c r="BQ7" s="25">
        <v>57.52</v>
      </c>
      <c r="BR7" s="25">
        <v>50.63</v>
      </c>
      <c r="BS7" s="25">
        <v>56.59</v>
      </c>
      <c r="BT7" s="25">
        <v>55.16</v>
      </c>
      <c r="BU7" s="25">
        <v>84.77</v>
      </c>
      <c r="BV7" s="25">
        <v>87.11</v>
      </c>
      <c r="BW7" s="25">
        <v>82.78</v>
      </c>
      <c r="BX7" s="25">
        <v>84.82</v>
      </c>
      <c r="BY7" s="25">
        <v>82.29</v>
      </c>
      <c r="BZ7" s="25">
        <v>97.47</v>
      </c>
      <c r="CA7" s="25">
        <v>484.2</v>
      </c>
      <c r="CB7" s="25">
        <v>463.99</v>
      </c>
      <c r="CC7" s="25">
        <v>444.09</v>
      </c>
      <c r="CD7" s="25">
        <v>469.04</v>
      </c>
      <c r="CE7" s="25">
        <v>483.86</v>
      </c>
      <c r="CF7" s="25">
        <v>227.27</v>
      </c>
      <c r="CG7" s="25">
        <v>223.98</v>
      </c>
      <c r="CH7" s="25">
        <v>225.09</v>
      </c>
      <c r="CI7" s="25">
        <v>224.82</v>
      </c>
      <c r="CJ7" s="25">
        <v>230.85</v>
      </c>
      <c r="CK7" s="25">
        <v>174.75</v>
      </c>
      <c r="CL7" s="25">
        <v>79.12</v>
      </c>
      <c r="CM7" s="25">
        <v>74.06</v>
      </c>
      <c r="CN7" s="25">
        <v>73.62</v>
      </c>
      <c r="CO7" s="25">
        <v>72.56</v>
      </c>
      <c r="CP7" s="25">
        <v>74.290000000000006</v>
      </c>
      <c r="CQ7" s="25">
        <v>50.29</v>
      </c>
      <c r="CR7" s="25">
        <v>49.64</v>
      </c>
      <c r="CS7" s="25">
        <v>49.38</v>
      </c>
      <c r="CT7" s="25">
        <v>50.09</v>
      </c>
      <c r="CU7" s="25">
        <v>50.1</v>
      </c>
      <c r="CV7" s="25">
        <v>59.97</v>
      </c>
      <c r="CW7" s="25">
        <v>75.760000000000005</v>
      </c>
      <c r="CX7" s="25">
        <v>79.540000000000006</v>
      </c>
      <c r="CY7" s="25">
        <v>81.81</v>
      </c>
      <c r="CZ7" s="25">
        <v>80.14</v>
      </c>
      <c r="DA7" s="25">
        <v>77.47</v>
      </c>
      <c r="DB7" s="25">
        <v>77.73</v>
      </c>
      <c r="DC7" s="25">
        <v>78.09</v>
      </c>
      <c r="DD7" s="25">
        <v>78.010000000000005</v>
      </c>
      <c r="DE7" s="25">
        <v>77.599999999999994</v>
      </c>
      <c r="DF7" s="25">
        <v>77.3</v>
      </c>
      <c r="DG7" s="25">
        <v>89.76</v>
      </c>
      <c r="DH7" s="25">
        <v>39.33</v>
      </c>
      <c r="DI7" s="25">
        <v>41.95</v>
      </c>
      <c r="DJ7" s="25">
        <v>44.34</v>
      </c>
      <c r="DK7" s="25">
        <v>46.64</v>
      </c>
      <c r="DL7" s="25">
        <v>48.96</v>
      </c>
      <c r="DM7" s="25">
        <v>45.85</v>
      </c>
      <c r="DN7" s="25">
        <v>47.31</v>
      </c>
      <c r="DO7" s="25">
        <v>47.5</v>
      </c>
      <c r="DP7" s="25">
        <v>48.41</v>
      </c>
      <c r="DQ7" s="25">
        <v>50.02</v>
      </c>
      <c r="DR7" s="25">
        <v>51.51</v>
      </c>
      <c r="DS7" s="25">
        <v>8.7100000000000009</v>
      </c>
      <c r="DT7" s="25">
        <v>8.64</v>
      </c>
      <c r="DU7" s="25">
        <v>8.57</v>
      </c>
      <c r="DV7" s="25">
        <v>10.94</v>
      </c>
      <c r="DW7" s="25">
        <v>11</v>
      </c>
      <c r="DX7" s="25">
        <v>14.13</v>
      </c>
      <c r="DY7" s="25">
        <v>16.77</v>
      </c>
      <c r="DZ7" s="25">
        <v>17.399999999999999</v>
      </c>
      <c r="EA7" s="25">
        <v>18.64</v>
      </c>
      <c r="EB7" s="25">
        <v>19.510000000000002</v>
      </c>
      <c r="EC7" s="25">
        <v>23.75</v>
      </c>
      <c r="ED7" s="25">
        <v>0.52</v>
      </c>
      <c r="EE7" s="25">
        <v>0.12</v>
      </c>
      <c r="EF7" s="25">
        <v>0.52</v>
      </c>
      <c r="EG7" s="25">
        <v>0.66</v>
      </c>
      <c r="EH7" s="25">
        <v>0.32</v>
      </c>
      <c r="EI7" s="25">
        <v>0.52</v>
      </c>
      <c r="EJ7" s="25">
        <v>0.47</v>
      </c>
      <c r="EK7" s="25">
        <v>0.4</v>
      </c>
      <c r="EL7" s="25">
        <v>0.36</v>
      </c>
      <c r="EM7" s="25">
        <v>0.56999999999999995</v>
      </c>
      <c r="EN7" s="25">
        <v>0.67</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2">
      <c r="B11">
        <v>4</v>
      </c>
      <c r="C11">
        <v>3</v>
      </c>
      <c r="D11">
        <v>2</v>
      </c>
      <c r="E11">
        <v>1</v>
      </c>
      <c r="F11">
        <v>0</v>
      </c>
      <c r="G11" t="s">
        <v>105</v>
      </c>
    </row>
    <row r="12" spans="1:144" x14ac:dyDescent="0.2">
      <c r="B12">
        <v>1</v>
      </c>
      <c r="C12">
        <v>1</v>
      </c>
      <c r="D12">
        <v>2</v>
      </c>
      <c r="E12">
        <v>3</v>
      </c>
      <c r="F12">
        <v>4</v>
      </c>
      <c r="G12" t="s">
        <v>106</v>
      </c>
    </row>
    <row r="13" spans="1:144" x14ac:dyDescent="0.2">
      <c r="B13" t="s">
        <v>107</v>
      </c>
      <c r="C13" t="s">
        <v>108</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大浦　郁実</cp:lastModifiedBy>
  <dcterms:created xsi:type="dcterms:W3CDTF">2023-12-05T00:57:19Z</dcterms:created>
  <dcterms:modified xsi:type="dcterms:W3CDTF">2024-02-15T00:28:28Z</dcterms:modified>
  <cp:category/>
</cp:coreProperties>
</file>