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35 豊能町○\"/>
    </mc:Choice>
  </mc:AlternateContent>
  <xr:revisionPtr revIDLastSave="0" documentId="13_ncr:1_{CF0F0D14-6DC3-4F1E-BF50-8B376B0EDE75}" xr6:coauthVersionLast="47" xr6:coauthVersionMax="47" xr10:uidLastSave="{00000000-0000-0000-0000-000000000000}"/>
  <workbookProtection workbookAlgorithmName="SHA-512" workbookHashValue="uo8wP6773X/UA1O2WO24gE2tNn9r+JH/4mhHT5zz7/xMjend9dgVv6nQh4pzKlHn7h0j0PC26USdOadBbXYlYA==" workbookSaltValue="J2AH1gIjHHYg42fJcUDcEQ==" workbookSpinCount="100000" lockStructure="1"/>
  <bookViews>
    <workbookView xWindow="-108" yWindow="-108" windowWidth="23256" windowHeight="14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P10" i="4"/>
  <c r="I10" i="4"/>
  <c r="B10" i="4"/>
  <c r="AT8" i="4"/>
  <c r="AL8" i="4"/>
  <c r="P8" i="4"/>
</calcChain>
</file>

<file path=xl/sharedStrings.xml><?xml version="1.0" encoding="utf-8"?>
<sst xmlns="http://schemas.openxmlformats.org/spreadsheetml/2006/main" count="241" uniqueCount="119">
  <si>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</si>
  <si>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</si>
  <si>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</si>
  <si>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</si>
  <si>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</si>
  <si>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</si>
  <si>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</si>
  <si>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</si>
  <si>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</si>
  <si>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</si>
  <si>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</si>
  <si>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</si>
  <si>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</si>
  <si>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</si>
  <si>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</si>
  <si>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</si>
  <si>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</si>
  <si>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</si>
  <si>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</si>
  <si>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</si>
  <si>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</si>
  <si>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</si>
  <si>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</si>
  <si>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</si>
  <si>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</si>
  <si>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</si>
  <si>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</si>
  <si>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</si>
  <si>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</si>
  <si>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</si>
  <si>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</si>
  <si>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</si>
  <si>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</si>
  <si>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</si>
  <si>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</si>
  <si>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</si>
  <si>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</si>
  <si>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</si>
  <si>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</si>
  <si>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</si>
  <si>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</si>
  <si>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</si>
  <si>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</si>
  <si>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</si>
  <si>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</si>
  <si>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</si>
  <si>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</si>
  <si>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</si>
  <si>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</si>
  <si>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</si>
  <si>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</si>
  <si>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</si>
  <si>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</si>
  <si>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</si>
  <si>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</si>
  <si>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</si>
  <si>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</si>
  <si>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</si>
  <si>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</si>
  <si>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</si>
  <si>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</si>
  <si>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</si>
  <si>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</si>
  <si>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</si>
  <si>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</si>
  <si>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</si>
  <si>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</si>
  <si>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</si>
  <si>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</si>
  <si>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</si>
  <si>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</si>
  <si>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</si>
  <si>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</si>
  <si>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</si>
  <si>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</si>
  <si>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</si>
  <si>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</si>
  <si>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</si>
  <si>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</si>
  <si>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</si>
  <si>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</si>
  <si>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</si>
  <si>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</si>
  <si>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</si>
  <si>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</si>
  <si>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</si>
  <si>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</si>
  <si>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</si>
  <si>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</si>
  <si>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</si>
  <si>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</si>
  <si>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</si>
  <si>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</si>
  <si>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</si>
  <si>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</si>
  <si>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</si>
  <si>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</si>
  <si>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</si>
  <si>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</si>
  <si>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</si>
  <si>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</si>
  <si>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</si>
  <si>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</si>
  <si>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</si>
  <si>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</si>
  <si>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</si>
  <si>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</si>
  <si>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</si>
  <si>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</si>
  <si>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</si>
  <si>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</si>
  <si>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</si>
  <si>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</si>
  <si>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</si>
  <si>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</si>
  <si>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</si>
  <si>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特定環境保全公共下水道事業は市街化調整区域内に整備された下水道であることから、処理区域内人口が少ないことに加え、人口減少が続いているため、平成27年4月1日に料金改定を実施したにもかかわらず、料金収入の増加にはならず、全国平均値や類似団体平均値と比べ、汚水処理原価は高く、経費回収率は低い。
　平成26年度以降の収益的収支比率は、100％を下回っている。これは、事業開始当初に借り入れた起債の償還金が多額となっているためである。
　水洗化率は、全国平均値や類似団体平均値と比較すると高い。
　なお、施設利用率については、単独処理場を設置していないため、当該数値を計上していない。</t>
    <phoneticPr fontId="4"/>
  </si>
  <si>
    <t>　平成元年の供用開始のため、管渠の老朽化はそれほど進んでいない。</t>
    <phoneticPr fontId="4"/>
  </si>
  <si>
    <t>　平成27年4月1日に料金改定をしているが、市街化調整区域内で処理区域内人口も更に減少していることから、料金収入も減少しており、経費回収率も低い。ただし、公共下水道事業と同一の会計で事業経営をしており、全体でみると当分の間は黒字経営になる見込みである。
　老朽化対策については、管渠が比較的新しいため実施していない。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</si>
</sst>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EA-41BC-9FA9-A804DF9988C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0.04</c:v>
                </c:pt>
                <c:pt idx="2">
                  <c:v>0.06</c:v>
                </c:pt>
                <c:pt idx="3">
                  <c:v>0.27</c:v>
                </c:pt>
                <c:pt idx="4">
                  <c:v>0.22</c:v>
                </c:pt>
              </c:numCache>
            </c:numRef>
          </c:val>
          <c:smooth val="0"/>
          <c:extLst>
            <c:ext xmlns:c16="http://schemas.microsoft.com/office/drawing/2014/chart" uri="{C3380CC4-5D6E-409C-BE32-E72D297353CC}">
              <c16:uniqueId val="{00000001-72EA-41BC-9FA9-A804DF9988C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2-4D06-B2DD-D2945895AB6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45.68</c:v>
                </c:pt>
                <c:pt idx="2">
                  <c:v>45.87</c:v>
                </c:pt>
                <c:pt idx="3">
                  <c:v>44.24</c:v>
                </c:pt>
                <c:pt idx="4">
                  <c:v>45.3</c:v>
                </c:pt>
              </c:numCache>
            </c:numRef>
          </c:val>
          <c:smooth val="0"/>
          <c:extLst>
            <c:ext xmlns:c16="http://schemas.microsoft.com/office/drawing/2014/chart" uri="{C3380CC4-5D6E-409C-BE32-E72D297353CC}">
              <c16:uniqueId val="{00000001-A7D2-4D06-B2DD-D2945895AB6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92.36</c:v>
                </c:pt>
                <c:pt idx="1">
                  <c:v>92.96</c:v>
                </c:pt>
                <c:pt idx="2">
                  <c:v>93.05</c:v>
                </c:pt>
                <c:pt idx="3">
                  <c:v>92.83</c:v>
                </c:pt>
                <c:pt idx="4">
                  <c:v>93.02</c:v>
                </c:pt>
              </c:numCache>
            </c:numRef>
          </c:val>
          <c:extLst>
            <c:ext xmlns:c16="http://schemas.microsoft.com/office/drawing/2014/chart" uri="{C3380CC4-5D6E-409C-BE32-E72D297353CC}">
              <c16:uniqueId val="{00000000-5B71-4289-8FA4-73A642385B3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87.96</c:v>
                </c:pt>
                <c:pt idx="2">
                  <c:v>87.65</c:v>
                </c:pt>
                <c:pt idx="3">
                  <c:v>88.15</c:v>
                </c:pt>
                <c:pt idx="4">
                  <c:v>88.37</c:v>
                </c:pt>
              </c:numCache>
            </c:numRef>
          </c:val>
          <c:smooth val="0"/>
          <c:extLst>
            <c:ext xmlns:c16="http://schemas.microsoft.com/office/drawing/2014/chart" uri="{C3380CC4-5D6E-409C-BE32-E72D297353CC}">
              <c16:uniqueId val="{00000001-5B71-4289-8FA4-73A642385B3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66.05</c:v>
                </c:pt>
                <c:pt idx="1">
                  <c:v>59.74</c:v>
                </c:pt>
                <c:pt idx="2">
                  <c:v>55.59</c:v>
                </c:pt>
                <c:pt idx="3">
                  <c:v>60.43</c:v>
                </c:pt>
                <c:pt idx="4">
                  <c:v>56.15</c:v>
                </c:pt>
              </c:numCache>
            </c:numRef>
          </c:val>
          <c:extLst>
            <c:ext xmlns:c16="http://schemas.microsoft.com/office/drawing/2014/chart" uri="{C3380CC4-5D6E-409C-BE32-E72D297353CC}">
              <c16:uniqueId val="{00000000-0EB8-4123-9EFC-F9DE41F8C43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B8-4123-9EFC-F9DE41F8C43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3-4451-8926-1BE1274933A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3-4451-8926-1BE1274933A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F-4F2B-8080-DE920154C29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F-4F2B-8080-DE920154C29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AC-4C42-9610-64E4AF0B2A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AC-4C42-9610-64E4AF0B2A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B2-4DD1-84DF-9FA0AD276C7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B2-4DD1-84DF-9FA0AD276C7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748.34</c:v>
                </c:pt>
                <c:pt idx="1">
                  <c:v>762.74</c:v>
                </c:pt>
                <c:pt idx="2">
                  <c:v>626.84</c:v>
                </c:pt>
                <c:pt idx="3">
                  <c:v>445.68</c:v>
                </c:pt>
                <c:pt idx="4">
                  <c:v>328.97</c:v>
                </c:pt>
              </c:numCache>
            </c:numRef>
          </c:val>
          <c:extLst>
            <c:ext xmlns:c16="http://schemas.microsoft.com/office/drawing/2014/chart" uri="{C3380CC4-5D6E-409C-BE32-E72D297353CC}">
              <c16:uniqueId val="{00000000-B668-462C-802A-87FCFC251E6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1267.3900000000001</c:v>
                </c:pt>
                <c:pt idx="2">
                  <c:v>1268.6300000000001</c:v>
                </c:pt>
                <c:pt idx="3">
                  <c:v>1283.69</c:v>
                </c:pt>
                <c:pt idx="4">
                  <c:v>1160.22</c:v>
                </c:pt>
              </c:numCache>
            </c:numRef>
          </c:val>
          <c:smooth val="0"/>
          <c:extLst>
            <c:ext xmlns:c16="http://schemas.microsoft.com/office/drawing/2014/chart" uri="{C3380CC4-5D6E-409C-BE32-E72D297353CC}">
              <c16:uniqueId val="{00000001-B668-462C-802A-87FCFC251E6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43.17</c:v>
                </c:pt>
                <c:pt idx="1">
                  <c:v>41.11</c:v>
                </c:pt>
                <c:pt idx="2">
                  <c:v>39.26</c:v>
                </c:pt>
                <c:pt idx="3">
                  <c:v>45.05</c:v>
                </c:pt>
                <c:pt idx="4">
                  <c:v>40.39</c:v>
                </c:pt>
              </c:numCache>
            </c:numRef>
          </c:val>
          <c:extLst>
            <c:ext xmlns:c16="http://schemas.microsoft.com/office/drawing/2014/chart" uri="{C3380CC4-5D6E-409C-BE32-E72D297353CC}">
              <c16:uniqueId val="{00000000-2E5F-4EA4-A7B9-D0E3E53377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84.3</c:v>
                </c:pt>
                <c:pt idx="2">
                  <c:v>82.88</c:v>
                </c:pt>
                <c:pt idx="3">
                  <c:v>82.53</c:v>
                </c:pt>
                <c:pt idx="4">
                  <c:v>81.81</c:v>
                </c:pt>
              </c:numCache>
            </c:numRef>
          </c:val>
          <c:smooth val="0"/>
          <c:extLst>
            <c:ext xmlns:c16="http://schemas.microsoft.com/office/drawing/2014/chart" uri="{C3380CC4-5D6E-409C-BE32-E72D297353CC}">
              <c16:uniqueId val="{00000001-2E5F-4EA4-A7B9-D0E3E53377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388.02</c:v>
                </c:pt>
                <c:pt idx="1">
                  <c:v>421.86</c:v>
                </c:pt>
                <c:pt idx="2">
                  <c:v>484.46</c:v>
                </c:pt>
                <c:pt idx="3">
                  <c:v>403.49</c:v>
                </c:pt>
                <c:pt idx="4">
                  <c:v>425.65</c:v>
                </c:pt>
              </c:numCache>
            </c:numRef>
          </c:val>
          <c:extLst>
            <c:ext xmlns:c16="http://schemas.microsoft.com/office/drawing/2014/chart" uri="{C3380CC4-5D6E-409C-BE32-E72D297353CC}">
              <c16:uniqueId val="{00000000-DCD2-4A0F-A438-6599E7AB65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185.47</c:v>
                </c:pt>
                <c:pt idx="2">
                  <c:v>187.76</c:v>
                </c:pt>
                <c:pt idx="3">
                  <c:v>190.48</c:v>
                </c:pt>
                <c:pt idx="4">
                  <c:v>193.59</c:v>
                </c:pt>
              </c:numCache>
            </c:numRef>
          </c:val>
          <c:smooth val="0"/>
          <c:extLst>
            <c:ext xmlns:c16="http://schemas.microsoft.com/office/drawing/2014/chart" uri="{C3380CC4-5D6E-409C-BE32-E72D297353CC}">
              <c16:uniqueId val="{00000001-DCD2-4A0F-A438-6599E7AB65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7" zoomScaleNormal="100" workbookViewId="0">
      <selection activeCell="BL83" sqref="BL83"/>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豊能町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18526</v>
      </c>
      <c r="AM8" s="37"/>
      <c r="AN8" s="37"/>
      <c r="AO8" s="37"/>
      <c r="AP8" s="37"/>
      <c r="AQ8" s="37"/>
      <c r="AR8" s="37"/>
      <c r="AS8" s="37"/>
      <c r="AT8" s="38">
        <f>データ!T6</f>
        <v>34.340000000000003</v>
      </c>
      <c r="AU8" s="38"/>
      <c r="AV8" s="38"/>
      <c r="AW8" s="38"/>
      <c r="AX8" s="38"/>
      <c r="AY8" s="38"/>
      <c r="AZ8" s="38"/>
      <c r="BA8" s="38"/>
      <c r="BB8" s="38">
        <f>データ!U6</f>
        <v>539.49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8.8000000000000007</v>
      </c>
      <c r="Q10" s="38"/>
      <c r="R10" s="38"/>
      <c r="S10" s="38"/>
      <c r="T10" s="38"/>
      <c r="U10" s="38"/>
      <c r="V10" s="38"/>
      <c r="W10" s="38">
        <f>データ!Q6</f>
        <v>79.33</v>
      </c>
      <c r="X10" s="38"/>
      <c r="Y10" s="38"/>
      <c r="Z10" s="38"/>
      <c r="AA10" s="38"/>
      <c r="AB10" s="38"/>
      <c r="AC10" s="38"/>
      <c r="AD10" s="37">
        <f>データ!R6</f>
        <v>2530</v>
      </c>
      <c r="AE10" s="37"/>
      <c r="AF10" s="37"/>
      <c r="AG10" s="37"/>
      <c r="AH10" s="37"/>
      <c r="AI10" s="37"/>
      <c r="AJ10" s="37"/>
      <c r="AK10" s="2"/>
      <c r="AL10" s="37">
        <f>データ!V6</f>
        <v>1618</v>
      </c>
      <c r="AM10" s="37"/>
      <c r="AN10" s="37"/>
      <c r="AO10" s="37"/>
      <c r="AP10" s="37"/>
      <c r="AQ10" s="37"/>
      <c r="AR10" s="37"/>
      <c r="AS10" s="37"/>
      <c r="AT10" s="38">
        <f>データ!W6</f>
        <v>1.61</v>
      </c>
      <c r="AU10" s="38"/>
      <c r="AV10" s="38"/>
      <c r="AW10" s="38"/>
      <c r="AX10" s="38"/>
      <c r="AY10" s="38"/>
      <c r="AZ10" s="38"/>
      <c r="BA10" s="38"/>
      <c r="BB10" s="38">
        <f>データ!X6</f>
        <v>1004.97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117</v>
      </c>
      <c r="BM47" s="66"/>
      <c r="BN47" s="66"/>
      <c r="BO47" s="66"/>
      <c r="BP47" s="66"/>
      <c r="BQ47" s="66"/>
      <c r="BR47" s="66"/>
      <c r="BS47" s="66"/>
      <c r="BT47" s="66"/>
      <c r="BU47" s="66"/>
      <c r="BV47" s="66"/>
      <c r="BW47" s="66"/>
      <c r="BX47" s="66"/>
      <c r="BY47" s="66"/>
      <c r="BZ47" s="6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2">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118</v>
      </c>
      <c r="BM66" s="66"/>
      <c r="BN66" s="66"/>
      <c r="BO66" s="66"/>
      <c r="BP66" s="66"/>
      <c r="BQ66" s="66"/>
      <c r="BR66" s="66"/>
      <c r="BS66" s="66"/>
      <c r="BT66" s="66"/>
      <c r="BU66" s="66"/>
      <c r="BV66" s="66"/>
      <c r="BW66" s="66"/>
      <c r="BX66" s="66"/>
      <c r="BY66" s="66"/>
      <c r="BZ66" s="6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6fGtOFV5ECL+hi9yTVqXHPE7CDJyao1dQZMUdysCMIMGwvRX6E+szeHMtYEwC9pB++XWnBRj8FspRBY1dtCHVg==" saltValue="TUhNC5esEJc7ofHx1Wtw6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2022</v>
      </c>
      <c r="C6" s="19">
        <f t="shared" ref="C6:X6" si="3">C7</f>
        <v>273210</v>
      </c>
      <c r="D6" s="19">
        <f t="shared" si="3"/>
        <v>47</v>
      </c>
      <c r="E6" s="19">
        <f t="shared" si="3"/>
        <v>17</v>
      </c>
      <c r="F6" s="19">
        <f t="shared" si="3"/>
        <v>4</v>
      </c>
      <c r="G6" s="19">
        <f t="shared" si="3"/>
        <v>0</v>
      </c>
      <c r="H6" s="19" t="str">
        <f t="shared" si="3"/>
        <v>大阪府　豊能町</v>
      </c>
      <c r="I6" s="19" t="str">
        <f t="shared" si="3"/>
        <v>法非適用</v>
      </c>
      <c r="J6" s="19" t="str">
        <f t="shared" si="3"/>
        <v>下水道事業</v>
      </c>
      <c r="K6" s="19" t="str">
        <f t="shared" si="3"/>
        <v>特定環境保全公共下水道</v>
      </c>
      <c r="L6" s="19" t="str">
        <f t="shared" si="3"/>
        <v>D1</v>
      </c>
      <c r="M6" s="19" t="str">
        <f t="shared" si="3"/>
        <v>非設置</v>
      </c>
      <c r="N6" s="20" t="str">
        <f t="shared" si="3"/>
        <v>-</v>
      </c>
      <c r="O6" s="20" t="str">
        <f t="shared" si="3"/>
        <v>該当数値なし</v>
      </c>
      <c r="P6" s="20">
        <f t="shared" si="3"/>
        <v>8.8000000000000007</v>
      </c>
      <c r="Q6" s="20">
        <f t="shared" si="3"/>
        <v>79.33</v>
      </c>
      <c r="R6" s="20">
        <f t="shared" si="3"/>
        <v>2530</v>
      </c>
      <c r="S6" s="20">
        <f t="shared" si="3"/>
        <v>18526</v>
      </c>
      <c r="T6" s="20">
        <f t="shared" si="3"/>
        <v>34.340000000000003</v>
      </c>
      <c r="U6" s="20">
        <f t="shared" si="3"/>
        <v>539.49</v>
      </c>
      <c r="V6" s="20">
        <f t="shared" si="3"/>
        <v>1618</v>
      </c>
      <c r="W6" s="20">
        <f t="shared" si="3"/>
        <v>1.61</v>
      </c>
      <c r="X6" s="20">
        <f t="shared" si="3"/>
        <v>1004.97</v>
      </c>
      <c r="Y6" s="21">
        <f>IF(Y7="",NA(),Y7)</f>
        <v>66.05</v>
      </c>
      <c r="Z6" s="21">
        <f t="shared" ref="Z6:AH6" si="4">IF(Z7="",NA(),Z7)</f>
        <v>59.74</v>
      </c>
      <c r="AA6" s="21">
        <f t="shared" si="4"/>
        <v>55.59</v>
      </c>
      <c r="AB6" s="21">
        <f t="shared" si="4"/>
        <v>60.43</v>
      </c>
      <c r="AC6" s="21">
        <f t="shared" si="4"/>
        <v>56.15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748.34</v>
      </c>
      <c r="BG6" s="21">
        <f t="shared" ref="BG6:BO6" si="7">IF(BG7="",NA(),BG7)</f>
        <v>762.74</v>
      </c>
      <c r="BH6" s="21">
        <f t="shared" si="7"/>
        <v>626.84</v>
      </c>
      <c r="BI6" s="21">
        <f t="shared" si="7"/>
        <v>445.68</v>
      </c>
      <c r="BJ6" s="21">
        <f t="shared" si="7"/>
        <v>328.97</v>
      </c>
      <c r="BK6" s="21">
        <f t="shared" si="7"/>
        <v>1194.1500000000001</v>
      </c>
      <c r="BL6" s="21">
        <f t="shared" si="7"/>
        <v>1267.3900000000001</v>
      </c>
      <c r="BM6" s="21">
        <f t="shared" si="7"/>
        <v>1268.6300000000001</v>
      </c>
      <c r="BN6" s="21">
        <f t="shared" si="7"/>
        <v>1283.69</v>
      </c>
      <c r="BO6" s="21">
        <f t="shared" si="7"/>
        <v>1160.22</v>
      </c>
      <c r="BP6" s="20" t="str">
        <f>IF(BP7="","",IF(BP7="-","【-】","【"&amp;SUBSTITUTE(TEXT(BP7,"#,##0.00"),"-","△")&amp;"】"))</f>
        <v>【1,182.11】</v>
      </c>
      <c r="BQ6" s="21">
        <f>IF(BQ7="",NA(),BQ7)</f>
        <v>43.17</v>
      </c>
      <c r="BR6" s="21">
        <f t="shared" ref="BR6:BZ6" si="8">IF(BR7="",NA(),BR7)</f>
        <v>41.11</v>
      </c>
      <c r="BS6" s="21">
        <f t="shared" si="8"/>
        <v>39.26</v>
      </c>
      <c r="BT6" s="21">
        <f t="shared" si="8"/>
        <v>45.05</v>
      </c>
      <c r="BU6" s="21">
        <f t="shared" si="8"/>
        <v>40.39</v>
      </c>
      <c r="BV6" s="21">
        <f t="shared" si="8"/>
        <v>72.260000000000005</v>
      </c>
      <c r="BW6" s="21">
        <f t="shared" si="8"/>
        <v>84.3</v>
      </c>
      <c r="BX6" s="21">
        <f t="shared" si="8"/>
        <v>82.88</v>
      </c>
      <c r="BY6" s="21">
        <f t="shared" si="8"/>
        <v>82.53</v>
      </c>
      <c r="BZ6" s="21">
        <f t="shared" si="8"/>
        <v>81.81</v>
      </c>
      <c r="CA6" s="20" t="str">
        <f>IF(CA7="","",IF(CA7="-","【-】","【"&amp;SUBSTITUTE(TEXT(CA7,"#,##0.00"),"-","△")&amp;"】"))</f>
        <v>【73.78】</v>
      </c>
      <c r="CB6" s="21">
        <f>IF(CB7="",NA(),CB7)</f>
        <v>388.02</v>
      </c>
      <c r="CC6" s="21">
        <f t="shared" ref="CC6:CK6" si="9">IF(CC7="",NA(),CC7)</f>
        <v>421.86</v>
      </c>
      <c r="CD6" s="21">
        <f t="shared" si="9"/>
        <v>484.46</v>
      </c>
      <c r="CE6" s="21">
        <f t="shared" si="9"/>
        <v>403.49</v>
      </c>
      <c r="CF6" s="21">
        <f t="shared" si="9"/>
        <v>425.65</v>
      </c>
      <c r="CG6" s="21">
        <f t="shared" si="9"/>
        <v>230.02</v>
      </c>
      <c r="CH6" s="21">
        <f t="shared" si="9"/>
        <v>185.47</v>
      </c>
      <c r="CI6" s="21">
        <f t="shared" si="9"/>
        <v>187.76</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45.68</v>
      </c>
      <c r="CT6" s="21">
        <f t="shared" si="10"/>
        <v>45.87</v>
      </c>
      <c r="CU6" s="21">
        <f t="shared" si="10"/>
        <v>44.24</v>
      </c>
      <c r="CV6" s="21">
        <f t="shared" si="10"/>
        <v>45.3</v>
      </c>
      <c r="CW6" s="20" t="str">
        <f>IF(CW7="","",IF(CW7="-","【-】","【"&amp;SUBSTITUTE(TEXT(CW7,"#,##0.00"),"-","△")&amp;"】"))</f>
        <v>【42.22】</v>
      </c>
      <c r="CX6" s="21">
        <f>IF(CX7="",NA(),CX7)</f>
        <v>92.36</v>
      </c>
      <c r="CY6" s="21">
        <f t="shared" ref="CY6:DG6" si="11">IF(CY7="",NA(),CY7)</f>
        <v>92.96</v>
      </c>
      <c r="CZ6" s="21">
        <f t="shared" si="11"/>
        <v>93.05</v>
      </c>
      <c r="DA6" s="21">
        <f t="shared" si="11"/>
        <v>92.83</v>
      </c>
      <c r="DB6" s="21">
        <f t="shared" si="11"/>
        <v>93.02</v>
      </c>
      <c r="DC6" s="21">
        <f t="shared" si="11"/>
        <v>83.32</v>
      </c>
      <c r="DD6" s="21">
        <f t="shared" si="11"/>
        <v>87.96</v>
      </c>
      <c r="DE6" s="21">
        <f t="shared" si="11"/>
        <v>87.65</v>
      </c>
      <c r="DF6" s="21">
        <f t="shared" si="11"/>
        <v>88.15</v>
      </c>
      <c r="DG6" s="21">
        <f t="shared" si="11"/>
        <v>88.37</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0.04</v>
      </c>
      <c r="EL6" s="21">
        <f t="shared" si="14"/>
        <v>0.06</v>
      </c>
      <c r="EM6" s="21">
        <f t="shared" si="14"/>
        <v>0.27</v>
      </c>
      <c r="EN6" s="21">
        <f t="shared" si="14"/>
        <v>0.22</v>
      </c>
      <c r="EO6" s="20" t="str">
        <f>IF(EO7="","",IF(EO7="-","【-】","【"&amp;SUBSTITUTE(TEXT(EO7,"#,##0.00"),"-","△")&amp;"】"))</f>
        <v>【0.13】</v>
      </c>
    </row>
    <row r="7" spans="1:145" s="22" customFormat="1" x14ac:dyDescent="0.2">
      <c r="A7" s="14"/>
      <c r="B7" s="23">
        <v>2022</v>
      </c>
      <c r="C7" s="23">
        <v>273210</v>
      </c>
      <c r="D7" s="23">
        <v>47</v>
      </c>
      <c r="E7" s="23">
        <v>17</v>
      </c>
      <c r="F7" s="23">
        <v>4</v>
      </c>
      <c r="G7" s="23">
        <v>0</v>
      </c>
      <c r="H7" s="23" t="s">
        <v>97</v>
      </c>
      <c r="I7" s="23" t="s">
        <v>98</v>
      </c>
      <c r="J7" s="23" t="s">
        <v>99</v>
      </c>
      <c r="K7" s="23" t="s">
        <v>100</v>
      </c>
      <c r="L7" s="23" t="s">
        <v>101</v>
      </c>
      <c r="M7" s="23" t="s">
        <v>102</v>
      </c>
      <c r="N7" s="24" t="s">
        <v>103</v>
      </c>
      <c r="O7" s="24" t="s">
        <v>104</v>
      </c>
      <c r="P7" s="24">
        <v>8.8000000000000007</v>
      </c>
      <c r="Q7" s="24">
        <v>79.33</v>
      </c>
      <c r="R7" s="24">
        <v>2530</v>
      </c>
      <c r="S7" s="24">
        <v>18526</v>
      </c>
      <c r="T7" s="24">
        <v>34.340000000000003</v>
      </c>
      <c r="U7" s="24">
        <v>539.49</v>
      </c>
      <c r="V7" s="24">
        <v>1618</v>
      </c>
      <c r="W7" s="24">
        <v>1.61</v>
      </c>
      <c r="X7" s="24">
        <v>1004.97</v>
      </c>
      <c r="Y7" s="24">
        <v>66.05</v>
      </c>
      <c r="Z7" s="24">
        <v>59.74</v>
      </c>
      <c r="AA7" s="24">
        <v>55.59</v>
      </c>
      <c r="AB7" s="24">
        <v>60.43</v>
      </c>
      <c r="AC7" s="24">
        <v>56.15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748.34</v>
      </c>
      <c r="BG7" s="24">
        <v>762.74</v>
      </c>
      <c r="BH7" s="24">
        <v>626.84</v>
      </c>
      <c r="BI7" s="24">
        <v>445.68</v>
      </c>
      <c r="BJ7" s="24">
        <v>328.97</v>
      </c>
      <c r="BK7" s="24">
        <v>1194.1500000000001</v>
      </c>
      <c r="BL7" s="24">
        <v>1267.3900000000001</v>
      </c>
      <c r="BM7" s="24">
        <v>1268.6300000000001</v>
      </c>
      <c r="BN7" s="24">
        <v>1283.69</v>
      </c>
      <c r="BO7" s="24">
        <v>1160.22</v>
      </c>
      <c r="BP7" s="24">
        <v>1182.1099999999999</v>
      </c>
      <c r="BQ7" s="24">
        <v>43.17</v>
      </c>
      <c r="BR7" s="24">
        <v>41.11</v>
      </c>
      <c r="BS7" s="24">
        <v>39.26</v>
      </c>
      <c r="BT7" s="24">
        <v>45.05</v>
      </c>
      <c r="BU7" s="24">
        <v>40.39</v>
      </c>
      <c r="BV7" s="24">
        <v>72.260000000000005</v>
      </c>
      <c r="BW7" s="24">
        <v>84.3</v>
      </c>
      <c r="BX7" s="24">
        <v>82.88</v>
      </c>
      <c r="BY7" s="24">
        <v>82.53</v>
      </c>
      <c r="BZ7" s="24">
        <v>81.81</v>
      </c>
      <c r="CA7" s="24">
        <v>73.78</v>
      </c>
      <c r="CB7" s="24">
        <v>388.02</v>
      </c>
      <c r="CC7" s="24">
        <v>421.86</v>
      </c>
      <c r="CD7" s="24">
        <v>484.46</v>
      </c>
      <c r="CE7" s="24">
        <v>403.49</v>
      </c>
      <c r="CF7" s="24">
        <v>425.65</v>
      </c>
      <c r="CG7" s="24">
        <v>230.02</v>
      </c>
      <c r="CH7" s="24">
        <v>185.47</v>
      </c>
      <c r="CI7" s="24">
        <v>187.76</v>
      </c>
      <c r="CJ7" s="24">
        <v>190.48</v>
      </c>
      <c r="CK7" s="24">
        <v>193.59</v>
      </c>
      <c r="CL7" s="24">
        <v>220.62</v>
      </c>
      <c r="CM7" s="24" t="s">
        <v>103</v>
      </c>
      <c r="CN7" s="24" t="s">
        <v>103</v>
      </c>
      <c r="CO7" s="24" t="s">
        <v>103</v>
      </c>
      <c r="CP7" s="24" t="s">
        <v>103</v>
      </c>
      <c r="CQ7" s="24" t="s">
        <v>103</v>
      </c>
      <c r="CR7" s="24">
        <v>42.56</v>
      </c>
      <c r="CS7" s="24">
        <v>45.68</v>
      </c>
      <c r="CT7" s="24">
        <v>45.87</v>
      </c>
      <c r="CU7" s="24">
        <v>44.24</v>
      </c>
      <c r="CV7" s="24">
        <v>45.3</v>
      </c>
      <c r="CW7" s="24">
        <v>42.22</v>
      </c>
      <c r="CX7" s="24">
        <v>92.36</v>
      </c>
      <c r="CY7" s="24">
        <v>92.96</v>
      </c>
      <c r="CZ7" s="24">
        <v>93.05</v>
      </c>
      <c r="DA7" s="24">
        <v>92.83</v>
      </c>
      <c r="DB7" s="24">
        <v>93.02</v>
      </c>
      <c r="DC7" s="24">
        <v>83.32</v>
      </c>
      <c r="DD7" s="24">
        <v>87.96</v>
      </c>
      <c r="DE7" s="24">
        <v>87.65</v>
      </c>
      <c r="DF7" s="24">
        <v>88.15</v>
      </c>
      <c r="DG7" s="24">
        <v>88.37</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0.04</v>
      </c>
      <c r="EL7" s="24">
        <v>0.06</v>
      </c>
      <c r="EM7" s="24">
        <v>0.27</v>
      </c>
      <c r="EN7" s="24">
        <v>0.22</v>
      </c>
      <c r="EO7" s="24">
        <v>0.13</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110</v>
      </c>
    </row>
    <row r="12" spans="1:145" x14ac:dyDescent="0.2">
      <c r="B12">
        <v>1</v>
      </c>
      <c r="C12">
        <v>1</v>
      </c>
      <c r="D12">
        <v>2</v>
      </c>
      <c r="E12">
        <v>3</v>
      </c>
      <c r="F12">
        <v>4</v>
      </c>
      <c r="G12" t="s">
        <v>111</v>
      </c>
    </row>
    <row r="13" spans="1:145" x14ac:dyDescent="0.2">
      <c r="B13" t="s">
        <v>112</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阪上夏希</cp:lastModifiedBy>
  <dcterms:created xsi:type="dcterms:W3CDTF">2023-12-12T02:50:34Z</dcterms:created>
  <dcterms:modified xsi:type="dcterms:W3CDTF">2024-02-19T01:26:52Z</dcterms:modified>
  <cp:category/>
</cp:coreProperties>
</file>