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G0000sv0ns101\d11757$\doc\財政\04公営企業\01.決算統計\R5年度（R4決算）\22_経営比較分析表\03_団体回答【2.7〆】\34 島本町○【下江】修正依頼中\"/>
    </mc:Choice>
  </mc:AlternateContent>
  <xr:revisionPtr revIDLastSave="0" documentId="13_ncr:1_{100F0FCE-C0BF-4993-B592-E6CFB31B521B}" xr6:coauthVersionLast="47" xr6:coauthVersionMax="47" xr10:uidLastSave="{00000000-0000-0000-0000-000000000000}"/>
  <workbookProtection workbookAlgorithmName="SHA-512" workbookHashValue="vyKrIPUscvee3gBrreKhxqZKdYzME+/P/P/HhWx828stxkCRX+ZAYmufPxkdGWydOWT2I8tFbXMMlFU3kHuD2Q==" workbookSaltValue="R4jA8S6uPfVkl4MScoRm3w==" workbookSpinCount="100000" lockStructure="1"/>
  <bookViews>
    <workbookView xWindow="-108" yWindow="-108" windowWidth="23256" windowHeight="1416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BB10" i="4" s="1"/>
  <c r="W6" i="5"/>
  <c r="AT10" i="4" s="1"/>
  <c r="V6" i="5"/>
  <c r="AL10" i="4" s="1"/>
  <c r="U6" i="5"/>
  <c r="BB8" i="4" s="1"/>
  <c r="T6" i="5"/>
  <c r="S6" i="5"/>
  <c r="AL8" i="4" s="1"/>
  <c r="R6" i="5"/>
  <c r="AD10" i="4" s="1"/>
  <c r="Q6" i="5"/>
  <c r="P6" i="5"/>
  <c r="P10" i="4" s="1"/>
  <c r="O6" i="5"/>
  <c r="I10" i="4" s="1"/>
  <c r="N6" i="5"/>
  <c r="B10" i="4" s="1"/>
  <c r="M6" i="5"/>
  <c r="AD8" i="4" s="1"/>
  <c r="L6" i="5"/>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H85" i="4"/>
  <c r="W10" i="4"/>
  <c r="AT8" i="4"/>
  <c r="W8" i="4"/>
</calcChain>
</file>

<file path=xl/sharedStrings.xml><?xml version="1.0" encoding="utf-8"?>
<sst xmlns="http://schemas.openxmlformats.org/spreadsheetml/2006/main" count="260" uniqueCount="117">
  <si>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</si>
  <si>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</si>
  <si>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</si>
  <si>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</si>
  <si>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</si>
  <si>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</si>
  <si>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</si>
  <si>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</si>
  <si>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</si>
  <si>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</si>
  <si>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</si>
  <si>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</si>
  <si>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</si>
  <si>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</si>
  <si>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</si>
  <si>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</si>
  <si>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</si>
  <si>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</si>
  <si>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</si>
  <si>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</si>
  <si>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</si>
  <si>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</si>
  <si>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</si>
  <si>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</si>
  <si>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</si>
  <si>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</si>
  <si>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</si>
  <si>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</si>
  <si>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</si>
  <si>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</si>
  <si>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</si>
  <si>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</si>
  <si>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</si>
  <si>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</si>
  <si>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</si>
  <si>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</si>
  <si>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</si>
  <si>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</si>
  <si>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</si>
  <si>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</si>
  <si>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</si>
  <si>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</si>
  <si>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</si>
  <si>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</si>
  <si>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</si>
  <si>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</si>
  <si>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</si>
  <si>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</si>
  <si>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</si>
  <si>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</si>
  <si>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</si>
  <si>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</si>
  <si>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</si>
  <si>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</si>
  <si>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</si>
  <si>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</si>
  <si>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</si>
  <si>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</si>
  <si>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</si>
  <si>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</si>
  <si>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</si>
  <si>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</si>
  <si>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</si>
  <si>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</si>
  <si>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</si>
  <si>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</si>
  <si>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</si>
  <si>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</si>
  <si>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</si>
  <si>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</si>
  <si>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</si>
  <si>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</si>
  <si>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</si>
  <si>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</si>
  <si>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</si>
  <si>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</si>
  <si>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</si>
  <si>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</si>
  <si>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</si>
  <si>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</si>
  <si>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</si>
  <si>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</si>
  <si>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</si>
  <si>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</si>
  <si>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</si>
  <si>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</si>
  <si>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</si>
  <si>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</si>
  <si>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</si>
  <si>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</si>
  <si>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</si>
  <si>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</si>
  <si>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</si>
  <si>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</si>
  <si>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</si>
  <si>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</si>
  <si>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大阪府　島本町</t>
  </si>
  <si>
    <t>法適用</t>
  </si>
  <si>
    <t>下水道事業</t>
  </si>
  <si>
    <t>公共下水道</t>
  </si>
  <si>
    <t>Bb1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</si>
  <si>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</si>
  <si>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</si>
  <si>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</si>
  <si>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</si>
  <si>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</si>
  <si>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</si>
  <si>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</si>
  <si>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</si>
  <si>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</si>
  <si>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</si>
  <si>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</si>
  <si>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</si>
  <si>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</si>
  <si>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平成24年度から平成27年度まで山崎ポンプ場の雨水関係設備について長寿命化及び更新工事を実施し、平成30年度にストックマネジメント計画を作成しました。令和3年度から山崎ポンプ場の改築更新計画を策定、更新を図っております。
　また、管渠につきましては、耐震診断した結果、修繕の必要はありませんでした。
　①有形固定資産減価償却率、②管渠老朽化率、③管渠改善率が、類似団体平均値と比較して低いのは、管渠等の下水道事業施設が更新時期に到達していないためです。</t>
    <rPh sb="76" eb="78">
      <t>レイワ</t>
    </rPh>
    <rPh sb="79" eb="81">
      <t>ネンド</t>
    </rPh>
    <rPh sb="83" eb="85">
      <t>ヤマザキ</t>
    </rPh>
    <rPh sb="88" eb="89">
      <t>ジョウ</t>
    </rPh>
    <rPh sb="90" eb="92">
      <t>カイチク</t>
    </rPh>
    <rPh sb="92" eb="94">
      <t>コウシン</t>
    </rPh>
    <rPh sb="94" eb="96">
      <t>ケイカク</t>
    </rPh>
    <rPh sb="97" eb="99">
      <t>サクテイ</t>
    </rPh>
    <rPh sb="100" eb="102">
      <t>コウシン</t>
    </rPh>
    <rPh sb="103" eb="104">
      <t>ハカ</t>
    </rPh>
    <phoneticPr fontId="4"/>
  </si>
  <si>
    <t xml:space="preserve">　平成23年1月検針分から下水道使用料の改定を行い、経費回収率もおおむね70％を超えるようになり、令和3年度、令和4年度は100％になりました。
　現在は建設後50年を超える管渠は無いものの、10年後には約4.0％の管渠が建設後50年を超えることから、老朽化対策が必要になります。
　そのため、令和2年度に策定した下水道事業経営戦略に基づいて、下水道事業の財政状況を注視し、企業債の発行抑制や経費削減に努めて経営基盤の強化を図ることで、雨水整備事業や今後課題となる管渠の老朽化対策等を着実に推進していきます。
</t>
    <rPh sb="55" eb="57">
      <t>レイワ</t>
    </rPh>
    <rPh sb="58" eb="60">
      <t>ネンド</t>
    </rPh>
    <rPh sb="147" eb="149">
      <t>レイワ</t>
    </rPh>
    <rPh sb="150" eb="151">
      <t>ネン</t>
    </rPh>
    <rPh sb="151" eb="152">
      <t>ド</t>
    </rPh>
    <rPh sb="153" eb="155">
      <t>サクテイ</t>
    </rPh>
    <rPh sb="157" eb="160">
      <t>ゲスイドウ</t>
    </rPh>
    <rPh sb="160" eb="162">
      <t>ジギョウ</t>
    </rPh>
    <rPh sb="162" eb="164">
      <t>ケイエイ</t>
    </rPh>
    <rPh sb="164" eb="166">
      <t>センリャク</t>
    </rPh>
    <rPh sb="167" eb="168">
      <t>モト</t>
    </rPh>
    <rPh sb="172" eb="175">
      <t>ゲスイドウ</t>
    </rPh>
    <rPh sb="175" eb="177">
      <t>ジギョウ</t>
    </rPh>
    <rPh sb="178" eb="180">
      <t>ザイセイ</t>
    </rPh>
    <rPh sb="180" eb="182">
      <t>ジョウキョウ</t>
    </rPh>
    <rPh sb="183" eb="185">
      <t>チュウシ</t>
    </rPh>
    <rPh sb="187" eb="189">
      <t>キギョウ</t>
    </rPh>
    <rPh sb="189" eb="190">
      <t>サイ</t>
    </rPh>
    <rPh sb="191" eb="193">
      <t>ハッコウ</t>
    </rPh>
    <rPh sb="193" eb="195">
      <t>ヨクセイ</t>
    </rPh>
    <rPh sb="196" eb="198">
      <t>ケイヒ</t>
    </rPh>
    <rPh sb="198" eb="200">
      <t>サクゲン</t>
    </rPh>
    <rPh sb="201" eb="202">
      <t>ツト</t>
    </rPh>
    <rPh sb="204" eb="206">
      <t>ケイエイ</t>
    </rPh>
    <rPh sb="206" eb="208">
      <t>キバン</t>
    </rPh>
    <rPh sb="209" eb="211">
      <t>キョウカ</t>
    </rPh>
    <rPh sb="212" eb="213">
      <t>ハカ</t>
    </rPh>
    <rPh sb="218" eb="220">
      <t>ウスイ</t>
    </rPh>
    <rPh sb="220" eb="222">
      <t>セイビ</t>
    </rPh>
    <rPh sb="222" eb="224">
      <t>ジギョウ</t>
    </rPh>
    <rPh sb="225" eb="227">
      <t>コンゴ</t>
    </rPh>
    <rPh sb="227" eb="229">
      <t>カダイ</t>
    </rPh>
    <rPh sb="232" eb="234">
      <t>カンキョ</t>
    </rPh>
    <rPh sb="235" eb="238">
      <t>ロウキュウカ</t>
    </rPh>
    <rPh sb="238" eb="240">
      <t>タイサク</t>
    </rPh>
    <rPh sb="240" eb="241">
      <t>ナド</t>
    </rPh>
    <rPh sb="242" eb="244">
      <t>チャクジツ</t>
    </rPh>
    <rPh sb="245" eb="247">
      <t>スイシン</t>
    </rPh>
    <phoneticPr fontId="4"/>
  </si>
  <si>
    <t>　令和元年度から消費税及び地方消費税を10％外税で転嫁しています。
　③流動比率は、令和4年度82.34％と、100％を下回っていて1年以内に支払うべき債務に対して支払い可能な現金等が不足していることになりますが、流動負債には企業債が含まれており、返済の原資として使用料や繰入金から得ることを予定しているので、負債超過という状態ではありません。
　④企業債残高対事業規模比率は、631.06％で、類似団体平均値772.15％と比較して約0.82倍と低い状態にあるということになります。ただし、近年の集中豪雨に対応するため、雨水整備事業を積極的に行っていること、市街化調整区域に下水道整備を予定していることで事業の拡大が予定されています。企業債残高に対して注視が必要です。
　⑥汚水処理原価は、124.39％と、令和3年度124.00％と同水準を保っています。
　①経常収支比率、⑤経費回収率、⑧水洗化率は、類似団体平均値並みです。</t>
    <rPh sb="224" eb="225">
      <t>ヒク</t>
    </rPh>
    <rPh sb="226" eb="228">
      <t>ジョウタイ</t>
    </rPh>
    <rPh sb="280" eb="283">
      <t>シガイカ</t>
    </rPh>
    <rPh sb="283" eb="285">
      <t>チョウセイ</t>
    </rPh>
    <rPh sb="285" eb="287">
      <t>クイキ</t>
    </rPh>
    <rPh sb="288" eb="291">
      <t>ゲスイドウ</t>
    </rPh>
    <rPh sb="291" eb="293">
      <t>セイビ</t>
    </rPh>
    <rPh sb="294" eb="296">
      <t>ヨテイ</t>
    </rPh>
    <rPh sb="303" eb="305">
      <t>ジギョウ</t>
    </rPh>
    <rPh sb="306" eb="308">
      <t>カクダイ</t>
    </rPh>
    <rPh sb="309" eb="311">
      <t>ヨテイ</t>
    </rPh>
    <rPh sb="324" eb="325">
      <t>タイ</t>
    </rPh>
    <rPh sb="327" eb="329">
      <t>チュウシ</t>
    </rPh>
    <rPh sb="330" eb="332">
      <t>ヒツヨウ</t>
    </rPh>
    <rPh sb="355" eb="357">
      <t>レイワ</t>
    </rPh>
    <rPh sb="358" eb="360">
      <t>ネンド</t>
    </rPh>
    <rPh sb="368" eb="371">
      <t>ドウスイジュン</t>
    </rPh>
    <rPh sb="372" eb="373">
      <t>タモ</t>
    </rPh>
    <rPh sb="390" eb="392">
      <t>ケイヒ</t>
    </rPh>
    <rPh sb="392" eb="394">
      <t>カイシュウ</t>
    </rPh>
    <rPh sb="394" eb="395">
      <t>リツ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</si>
</sst>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3764-4A93-883E-A9A434B5F1C1}"/>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0.06</c:v>
                </c:pt>
                <c:pt idx="2">
                  <c:v>0.02</c:v>
                </c:pt>
                <c:pt idx="3">
                  <c:v>0.11</c:v>
                </c:pt>
                <c:pt idx="4">
                  <c:v>0.1</c:v>
                </c:pt>
              </c:numCache>
            </c:numRef>
          </c:val>
          <c:smooth val="0"/>
          <c:extLst>
            <c:ext xmlns:c16="http://schemas.microsoft.com/office/drawing/2014/chart" uri="{C3380CC4-5D6E-409C-BE32-E72D297353CC}">
              <c16:uniqueId val="{00000001-3764-4A93-883E-A9A434B5F1C1}"/>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F84-4529-A01B-5B55DFDC049F}"/>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69.38</c:v>
                </c:pt>
              </c:numCache>
            </c:numRef>
          </c:val>
          <c:smooth val="0"/>
          <c:extLst>
            <c:ext xmlns:c16="http://schemas.microsoft.com/office/drawing/2014/chart" uri="{C3380CC4-5D6E-409C-BE32-E72D297353CC}">
              <c16:uniqueId val="{00000001-AF84-4529-A01B-5B55DFDC049F}"/>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98.95</c:v>
                </c:pt>
                <c:pt idx="2">
                  <c:v>98.98</c:v>
                </c:pt>
                <c:pt idx="3">
                  <c:v>98.56</c:v>
                </c:pt>
                <c:pt idx="4">
                  <c:v>98.6</c:v>
                </c:pt>
              </c:numCache>
            </c:numRef>
          </c:val>
          <c:extLst>
            <c:ext xmlns:c16="http://schemas.microsoft.com/office/drawing/2014/chart" uri="{C3380CC4-5D6E-409C-BE32-E72D297353CC}">
              <c16:uniqueId val="{00000000-0A60-41DF-B8B5-BCFF0965D074}"/>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96.8</c:v>
                </c:pt>
                <c:pt idx="2">
                  <c:v>97.53</c:v>
                </c:pt>
                <c:pt idx="3">
                  <c:v>98.14</c:v>
                </c:pt>
                <c:pt idx="4">
                  <c:v>96.1</c:v>
                </c:pt>
              </c:numCache>
            </c:numRef>
          </c:val>
          <c:smooth val="0"/>
          <c:extLst>
            <c:ext xmlns:c16="http://schemas.microsoft.com/office/drawing/2014/chart" uri="{C3380CC4-5D6E-409C-BE32-E72D297353CC}">
              <c16:uniqueId val="{00000001-0A60-41DF-B8B5-BCFF0965D074}"/>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100.44</c:v>
                </c:pt>
                <c:pt idx="2">
                  <c:v>106.29</c:v>
                </c:pt>
                <c:pt idx="3">
                  <c:v>115.07</c:v>
                </c:pt>
                <c:pt idx="4">
                  <c:v>116.09</c:v>
                </c:pt>
              </c:numCache>
            </c:numRef>
          </c:val>
          <c:extLst>
            <c:ext xmlns:c16="http://schemas.microsoft.com/office/drawing/2014/chart" uri="{C3380CC4-5D6E-409C-BE32-E72D297353CC}">
              <c16:uniqueId val="{00000000-6FE7-4223-B958-6574E4B0A8CA}"/>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104.85</c:v>
                </c:pt>
                <c:pt idx="2">
                  <c:v>107.21</c:v>
                </c:pt>
                <c:pt idx="3">
                  <c:v>108.18</c:v>
                </c:pt>
                <c:pt idx="4">
                  <c:v>109.96</c:v>
                </c:pt>
              </c:numCache>
            </c:numRef>
          </c:val>
          <c:smooth val="0"/>
          <c:extLst>
            <c:ext xmlns:c16="http://schemas.microsoft.com/office/drawing/2014/chart" uri="{C3380CC4-5D6E-409C-BE32-E72D297353CC}">
              <c16:uniqueId val="{00000001-6FE7-4223-B958-6574E4B0A8CA}"/>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3.26</c:v>
                </c:pt>
                <c:pt idx="2">
                  <c:v>6.32</c:v>
                </c:pt>
                <c:pt idx="3">
                  <c:v>9.24</c:v>
                </c:pt>
                <c:pt idx="4">
                  <c:v>12.01</c:v>
                </c:pt>
              </c:numCache>
            </c:numRef>
          </c:val>
          <c:extLst>
            <c:ext xmlns:c16="http://schemas.microsoft.com/office/drawing/2014/chart" uri="{C3380CC4-5D6E-409C-BE32-E72D297353CC}">
              <c16:uniqueId val="{00000000-0BBD-43E2-9600-D99A033E73F4}"/>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14.72</c:v>
                </c:pt>
                <c:pt idx="2">
                  <c:v>11.11</c:v>
                </c:pt>
                <c:pt idx="3">
                  <c:v>23.49</c:v>
                </c:pt>
                <c:pt idx="4">
                  <c:v>24.65</c:v>
                </c:pt>
              </c:numCache>
            </c:numRef>
          </c:val>
          <c:smooth val="0"/>
          <c:extLst>
            <c:ext xmlns:c16="http://schemas.microsoft.com/office/drawing/2014/chart" uri="{C3380CC4-5D6E-409C-BE32-E72D297353CC}">
              <c16:uniqueId val="{00000001-0BBD-43E2-9600-D99A033E73F4}"/>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39AE-4535-A49D-D696C53089D6}"/>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1.01</c:v>
                </c:pt>
                <c:pt idx="2">
                  <c:v>1.6</c:v>
                </c:pt>
                <c:pt idx="3">
                  <c:v>8.67</c:v>
                </c:pt>
                <c:pt idx="4">
                  <c:v>2.42</c:v>
                </c:pt>
              </c:numCache>
            </c:numRef>
          </c:val>
          <c:smooth val="0"/>
          <c:extLst>
            <c:ext xmlns:c16="http://schemas.microsoft.com/office/drawing/2014/chart" uri="{C3380CC4-5D6E-409C-BE32-E72D297353CC}">
              <c16:uniqueId val="{00000001-39AE-4535-A49D-D696C53089D6}"/>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FD14-44EC-9A8D-DE26432423A4}"/>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formatCode="#,##0.00;&quot;△&quot;#,##0.00;&quot;-&quot;">
                  <c:v>0</c:v>
                </c:pt>
                <c:pt idx="1">
                  <c:v>0</c:v>
                </c:pt>
                <c:pt idx="2" formatCode="#,##0.00;&quot;△&quot;#,##0.00;&quot;-&quot;">
                  <c:v>1.31</c:v>
                </c:pt>
                <c:pt idx="3" formatCode="#,##0.00;&quot;△&quot;#,##0.00;&quot;-&quot;">
                  <c:v>3.66</c:v>
                </c:pt>
                <c:pt idx="4" formatCode="#,##0.00;&quot;△&quot;#,##0.00;&quot;-&quot;">
                  <c:v>7.56</c:v>
                </c:pt>
              </c:numCache>
            </c:numRef>
          </c:val>
          <c:smooth val="0"/>
          <c:extLst>
            <c:ext xmlns:c16="http://schemas.microsoft.com/office/drawing/2014/chart" uri="{C3380CC4-5D6E-409C-BE32-E72D297353CC}">
              <c16:uniqueId val="{00000001-FD14-44EC-9A8D-DE26432423A4}"/>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52.12</c:v>
                </c:pt>
                <c:pt idx="2">
                  <c:v>54.55</c:v>
                </c:pt>
                <c:pt idx="3">
                  <c:v>57.47</c:v>
                </c:pt>
                <c:pt idx="4">
                  <c:v>82.34</c:v>
                </c:pt>
              </c:numCache>
            </c:numRef>
          </c:val>
          <c:extLst>
            <c:ext xmlns:c16="http://schemas.microsoft.com/office/drawing/2014/chart" uri="{C3380CC4-5D6E-409C-BE32-E72D297353CC}">
              <c16:uniqueId val="{00000000-5C36-4154-BF53-39653878DB5C}"/>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53.32</c:v>
                </c:pt>
                <c:pt idx="2">
                  <c:v>78.55</c:v>
                </c:pt>
                <c:pt idx="3">
                  <c:v>105.97</c:v>
                </c:pt>
                <c:pt idx="4">
                  <c:v>50.85</c:v>
                </c:pt>
              </c:numCache>
            </c:numRef>
          </c:val>
          <c:smooth val="0"/>
          <c:extLst>
            <c:ext xmlns:c16="http://schemas.microsoft.com/office/drawing/2014/chart" uri="{C3380CC4-5D6E-409C-BE32-E72D297353CC}">
              <c16:uniqueId val="{00000001-5C36-4154-BF53-39653878DB5C}"/>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1159.8</c:v>
                </c:pt>
                <c:pt idx="2">
                  <c:v>941.7</c:v>
                </c:pt>
                <c:pt idx="3">
                  <c:v>673.03</c:v>
                </c:pt>
                <c:pt idx="4">
                  <c:v>631.05999999999995</c:v>
                </c:pt>
              </c:numCache>
            </c:numRef>
          </c:val>
          <c:extLst>
            <c:ext xmlns:c16="http://schemas.microsoft.com/office/drawing/2014/chart" uri="{C3380CC4-5D6E-409C-BE32-E72D297353CC}">
              <c16:uniqueId val="{00000000-9A17-4D61-AFE4-E9967DBF9C53}"/>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719.63</c:v>
                </c:pt>
                <c:pt idx="2">
                  <c:v>479.51</c:v>
                </c:pt>
                <c:pt idx="3">
                  <c:v>498.02</c:v>
                </c:pt>
                <c:pt idx="4">
                  <c:v>772.15</c:v>
                </c:pt>
              </c:numCache>
            </c:numRef>
          </c:val>
          <c:smooth val="0"/>
          <c:extLst>
            <c:ext xmlns:c16="http://schemas.microsoft.com/office/drawing/2014/chart" uri="{C3380CC4-5D6E-409C-BE32-E72D297353CC}">
              <c16:uniqueId val="{00000001-9A17-4D61-AFE4-E9967DBF9C53}"/>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91.27</c:v>
                </c:pt>
                <c:pt idx="2">
                  <c:v>85.95</c:v>
                </c:pt>
                <c:pt idx="3">
                  <c:v>100</c:v>
                </c:pt>
                <c:pt idx="4">
                  <c:v>100</c:v>
                </c:pt>
              </c:numCache>
            </c:numRef>
          </c:val>
          <c:extLst>
            <c:ext xmlns:c16="http://schemas.microsoft.com/office/drawing/2014/chart" uri="{C3380CC4-5D6E-409C-BE32-E72D297353CC}">
              <c16:uniqueId val="{00000000-1BAD-4111-97E5-F429186756E1}"/>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97.9</c:v>
                </c:pt>
                <c:pt idx="2">
                  <c:v>97.75</c:v>
                </c:pt>
                <c:pt idx="3">
                  <c:v>98.23</c:v>
                </c:pt>
                <c:pt idx="4">
                  <c:v>98.82</c:v>
                </c:pt>
              </c:numCache>
            </c:numRef>
          </c:val>
          <c:smooth val="0"/>
          <c:extLst>
            <c:ext xmlns:c16="http://schemas.microsoft.com/office/drawing/2014/chart" uri="{C3380CC4-5D6E-409C-BE32-E72D297353CC}">
              <c16:uniqueId val="{00000001-1BAD-4111-97E5-F429186756E1}"/>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127.12</c:v>
                </c:pt>
                <c:pt idx="2">
                  <c:v>137.91</c:v>
                </c:pt>
                <c:pt idx="3">
                  <c:v>124</c:v>
                </c:pt>
                <c:pt idx="4">
                  <c:v>124.39</c:v>
                </c:pt>
              </c:numCache>
            </c:numRef>
          </c:val>
          <c:extLst>
            <c:ext xmlns:c16="http://schemas.microsoft.com/office/drawing/2014/chart" uri="{C3380CC4-5D6E-409C-BE32-E72D297353CC}">
              <c16:uniqueId val="{00000000-3FD4-47E7-9067-2357D55CCCE9}"/>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112.77</c:v>
                </c:pt>
                <c:pt idx="2">
                  <c:v>105.3</c:v>
                </c:pt>
                <c:pt idx="3">
                  <c:v>100.56</c:v>
                </c:pt>
                <c:pt idx="4">
                  <c:v>128.38999999999999</c:v>
                </c:pt>
              </c:numCache>
            </c:numRef>
          </c:val>
          <c:smooth val="0"/>
          <c:extLst>
            <c:ext xmlns:c16="http://schemas.microsoft.com/office/drawing/2014/chart" uri="{C3380CC4-5D6E-409C-BE32-E72D297353CC}">
              <c16:uniqueId val="{00000001-3FD4-47E7-9067-2357D55CCCE9}"/>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2">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2">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0" t="str">
        <f>データ!H6</f>
        <v>大阪府　島本町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2">
      <c r="A8" s="2"/>
      <c r="B8" s="40" t="str">
        <f>データ!I6</f>
        <v>法適用</v>
      </c>
      <c r="C8" s="40"/>
      <c r="D8" s="40"/>
      <c r="E8" s="40"/>
      <c r="F8" s="40"/>
      <c r="G8" s="40"/>
      <c r="H8" s="40"/>
      <c r="I8" s="40" t="str">
        <f>データ!J6</f>
        <v>下水道事業</v>
      </c>
      <c r="J8" s="40"/>
      <c r="K8" s="40"/>
      <c r="L8" s="40"/>
      <c r="M8" s="40"/>
      <c r="N8" s="40"/>
      <c r="O8" s="40"/>
      <c r="P8" s="40" t="str">
        <f>データ!K6</f>
        <v>公共下水道</v>
      </c>
      <c r="Q8" s="40"/>
      <c r="R8" s="40"/>
      <c r="S8" s="40"/>
      <c r="T8" s="40"/>
      <c r="U8" s="40"/>
      <c r="V8" s="40"/>
      <c r="W8" s="40" t="str">
        <f>データ!L6</f>
        <v>Bb1</v>
      </c>
      <c r="X8" s="40"/>
      <c r="Y8" s="40"/>
      <c r="Z8" s="40"/>
      <c r="AA8" s="40"/>
      <c r="AB8" s="40"/>
      <c r="AC8" s="40"/>
      <c r="AD8" s="41" t="str">
        <f>データ!$M$6</f>
        <v>非設置</v>
      </c>
      <c r="AE8" s="41"/>
      <c r="AF8" s="41"/>
      <c r="AG8" s="41"/>
      <c r="AH8" s="41"/>
      <c r="AI8" s="41"/>
      <c r="AJ8" s="41"/>
      <c r="AK8" s="3"/>
      <c r="AL8" s="42">
        <f>データ!S6</f>
        <v>31646</v>
      </c>
      <c r="AM8" s="42"/>
      <c r="AN8" s="42"/>
      <c r="AO8" s="42"/>
      <c r="AP8" s="42"/>
      <c r="AQ8" s="42"/>
      <c r="AR8" s="42"/>
      <c r="AS8" s="42"/>
      <c r="AT8" s="35">
        <f>データ!T6</f>
        <v>16.809999999999999</v>
      </c>
      <c r="AU8" s="35"/>
      <c r="AV8" s="35"/>
      <c r="AW8" s="35"/>
      <c r="AX8" s="35"/>
      <c r="AY8" s="35"/>
      <c r="AZ8" s="35"/>
      <c r="BA8" s="35"/>
      <c r="BB8" s="35">
        <f>データ!U6</f>
        <v>1882.57</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2">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2">
      <c r="A10" s="2"/>
      <c r="B10" s="35" t="str">
        <f>データ!N6</f>
        <v>-</v>
      </c>
      <c r="C10" s="35"/>
      <c r="D10" s="35"/>
      <c r="E10" s="35"/>
      <c r="F10" s="35"/>
      <c r="G10" s="35"/>
      <c r="H10" s="35"/>
      <c r="I10" s="35">
        <f>データ!O6</f>
        <v>61.54</v>
      </c>
      <c r="J10" s="35"/>
      <c r="K10" s="35"/>
      <c r="L10" s="35"/>
      <c r="M10" s="35"/>
      <c r="N10" s="35"/>
      <c r="O10" s="35"/>
      <c r="P10" s="35">
        <f>データ!P6</f>
        <v>96.31</v>
      </c>
      <c r="Q10" s="35"/>
      <c r="R10" s="35"/>
      <c r="S10" s="35"/>
      <c r="T10" s="35"/>
      <c r="U10" s="35"/>
      <c r="V10" s="35"/>
      <c r="W10" s="35">
        <f>データ!Q6</f>
        <v>80.84</v>
      </c>
      <c r="X10" s="35"/>
      <c r="Y10" s="35"/>
      <c r="Z10" s="35"/>
      <c r="AA10" s="35"/>
      <c r="AB10" s="35"/>
      <c r="AC10" s="35"/>
      <c r="AD10" s="42">
        <f>データ!R6</f>
        <v>2024</v>
      </c>
      <c r="AE10" s="42"/>
      <c r="AF10" s="42"/>
      <c r="AG10" s="42"/>
      <c r="AH10" s="42"/>
      <c r="AI10" s="42"/>
      <c r="AJ10" s="42"/>
      <c r="AK10" s="2"/>
      <c r="AL10" s="42">
        <f>データ!V6</f>
        <v>30436</v>
      </c>
      <c r="AM10" s="42"/>
      <c r="AN10" s="42"/>
      <c r="AO10" s="42"/>
      <c r="AP10" s="42"/>
      <c r="AQ10" s="42"/>
      <c r="AR10" s="42"/>
      <c r="AS10" s="42"/>
      <c r="AT10" s="35">
        <f>データ!W6</f>
        <v>3.13</v>
      </c>
      <c r="AU10" s="35"/>
      <c r="AV10" s="35"/>
      <c r="AW10" s="35"/>
      <c r="AX10" s="35"/>
      <c r="AY10" s="35"/>
      <c r="AZ10" s="35"/>
      <c r="BA10" s="35"/>
      <c r="BB10" s="35">
        <f>データ!X6</f>
        <v>9723.9599999999991</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2">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2">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116</v>
      </c>
      <c r="BM16" s="62"/>
      <c r="BN16" s="62"/>
      <c r="BO16" s="62"/>
      <c r="BP16" s="62"/>
      <c r="BQ16" s="62"/>
      <c r="BR16" s="62"/>
      <c r="BS16" s="62"/>
      <c r="BT16" s="62"/>
      <c r="BU16" s="62"/>
      <c r="BV16" s="62"/>
      <c r="BW16" s="62"/>
      <c r="BX16" s="62"/>
      <c r="BY16" s="62"/>
      <c r="BZ16" s="63"/>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1" t="s">
        <v>114</v>
      </c>
      <c r="BM47" s="62"/>
      <c r="BN47" s="62"/>
      <c r="BO47" s="62"/>
      <c r="BP47" s="62"/>
      <c r="BQ47" s="62"/>
      <c r="BR47" s="62"/>
      <c r="BS47" s="62"/>
      <c r="BT47" s="62"/>
      <c r="BU47" s="62"/>
      <c r="BV47" s="62"/>
      <c r="BW47" s="62"/>
      <c r="BX47" s="62"/>
      <c r="BY47" s="62"/>
      <c r="BZ47" s="63"/>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1"/>
      <c r="BM48" s="62"/>
      <c r="BN48" s="62"/>
      <c r="BO48" s="62"/>
      <c r="BP48" s="62"/>
      <c r="BQ48" s="62"/>
      <c r="BR48" s="62"/>
      <c r="BS48" s="62"/>
      <c r="BT48" s="62"/>
      <c r="BU48" s="62"/>
      <c r="BV48" s="62"/>
      <c r="BW48" s="62"/>
      <c r="BX48" s="62"/>
      <c r="BY48" s="62"/>
      <c r="BZ48" s="63"/>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1"/>
      <c r="BM49" s="62"/>
      <c r="BN49" s="62"/>
      <c r="BO49" s="62"/>
      <c r="BP49" s="62"/>
      <c r="BQ49" s="62"/>
      <c r="BR49" s="62"/>
      <c r="BS49" s="62"/>
      <c r="BT49" s="62"/>
      <c r="BU49" s="62"/>
      <c r="BV49" s="62"/>
      <c r="BW49" s="62"/>
      <c r="BX49" s="62"/>
      <c r="BY49" s="62"/>
      <c r="BZ49" s="63"/>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1"/>
      <c r="BM50" s="62"/>
      <c r="BN50" s="62"/>
      <c r="BO50" s="62"/>
      <c r="BP50" s="62"/>
      <c r="BQ50" s="62"/>
      <c r="BR50" s="62"/>
      <c r="BS50" s="62"/>
      <c r="BT50" s="62"/>
      <c r="BU50" s="62"/>
      <c r="BV50" s="62"/>
      <c r="BW50" s="62"/>
      <c r="BX50" s="62"/>
      <c r="BY50" s="62"/>
      <c r="BZ50" s="63"/>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1"/>
      <c r="BM51" s="62"/>
      <c r="BN51" s="62"/>
      <c r="BO51" s="62"/>
      <c r="BP51" s="62"/>
      <c r="BQ51" s="62"/>
      <c r="BR51" s="62"/>
      <c r="BS51" s="62"/>
      <c r="BT51" s="62"/>
      <c r="BU51" s="62"/>
      <c r="BV51" s="62"/>
      <c r="BW51" s="62"/>
      <c r="BX51" s="62"/>
      <c r="BY51" s="62"/>
      <c r="BZ51" s="63"/>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1"/>
      <c r="BM52" s="62"/>
      <c r="BN52" s="62"/>
      <c r="BO52" s="62"/>
      <c r="BP52" s="62"/>
      <c r="BQ52" s="62"/>
      <c r="BR52" s="62"/>
      <c r="BS52" s="62"/>
      <c r="BT52" s="62"/>
      <c r="BU52" s="62"/>
      <c r="BV52" s="62"/>
      <c r="BW52" s="62"/>
      <c r="BX52" s="62"/>
      <c r="BY52" s="62"/>
      <c r="BZ52" s="63"/>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1"/>
      <c r="BM53" s="62"/>
      <c r="BN53" s="62"/>
      <c r="BO53" s="62"/>
      <c r="BP53" s="62"/>
      <c r="BQ53" s="62"/>
      <c r="BR53" s="62"/>
      <c r="BS53" s="62"/>
      <c r="BT53" s="62"/>
      <c r="BU53" s="62"/>
      <c r="BV53" s="62"/>
      <c r="BW53" s="62"/>
      <c r="BX53" s="62"/>
      <c r="BY53" s="62"/>
      <c r="BZ53" s="63"/>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1"/>
      <c r="BM54" s="62"/>
      <c r="BN54" s="62"/>
      <c r="BO54" s="62"/>
      <c r="BP54" s="62"/>
      <c r="BQ54" s="62"/>
      <c r="BR54" s="62"/>
      <c r="BS54" s="62"/>
      <c r="BT54" s="62"/>
      <c r="BU54" s="62"/>
      <c r="BV54" s="62"/>
      <c r="BW54" s="62"/>
      <c r="BX54" s="62"/>
      <c r="BY54" s="62"/>
      <c r="BZ54" s="63"/>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1"/>
      <c r="BM55" s="62"/>
      <c r="BN55" s="62"/>
      <c r="BO55" s="62"/>
      <c r="BP55" s="62"/>
      <c r="BQ55" s="62"/>
      <c r="BR55" s="62"/>
      <c r="BS55" s="62"/>
      <c r="BT55" s="62"/>
      <c r="BU55" s="62"/>
      <c r="BV55" s="62"/>
      <c r="BW55" s="62"/>
      <c r="BX55" s="62"/>
      <c r="BY55" s="62"/>
      <c r="BZ55" s="63"/>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1"/>
      <c r="BM56" s="62"/>
      <c r="BN56" s="62"/>
      <c r="BO56" s="62"/>
      <c r="BP56" s="62"/>
      <c r="BQ56" s="62"/>
      <c r="BR56" s="62"/>
      <c r="BS56" s="62"/>
      <c r="BT56" s="62"/>
      <c r="BU56" s="62"/>
      <c r="BV56" s="62"/>
      <c r="BW56" s="62"/>
      <c r="BX56" s="62"/>
      <c r="BY56" s="62"/>
      <c r="BZ56" s="63"/>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1"/>
      <c r="BM57" s="62"/>
      <c r="BN57" s="62"/>
      <c r="BO57" s="62"/>
      <c r="BP57" s="62"/>
      <c r="BQ57" s="62"/>
      <c r="BR57" s="62"/>
      <c r="BS57" s="62"/>
      <c r="BT57" s="62"/>
      <c r="BU57" s="62"/>
      <c r="BV57" s="62"/>
      <c r="BW57" s="62"/>
      <c r="BX57" s="62"/>
      <c r="BY57" s="62"/>
      <c r="BZ57" s="63"/>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1"/>
      <c r="BM58" s="62"/>
      <c r="BN58" s="62"/>
      <c r="BO58" s="62"/>
      <c r="BP58" s="62"/>
      <c r="BQ58" s="62"/>
      <c r="BR58" s="62"/>
      <c r="BS58" s="62"/>
      <c r="BT58" s="62"/>
      <c r="BU58" s="62"/>
      <c r="BV58" s="62"/>
      <c r="BW58" s="62"/>
      <c r="BX58" s="62"/>
      <c r="BY58" s="62"/>
      <c r="BZ58" s="63"/>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1"/>
      <c r="BM59" s="62"/>
      <c r="BN59" s="62"/>
      <c r="BO59" s="62"/>
      <c r="BP59" s="62"/>
      <c r="BQ59" s="62"/>
      <c r="BR59" s="62"/>
      <c r="BS59" s="62"/>
      <c r="BT59" s="62"/>
      <c r="BU59" s="62"/>
      <c r="BV59" s="62"/>
      <c r="BW59" s="62"/>
      <c r="BX59" s="62"/>
      <c r="BY59" s="62"/>
      <c r="BZ59" s="63"/>
    </row>
    <row r="60" spans="1:78" ht="13.5" customHeight="1" x14ac:dyDescent="0.2">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61"/>
      <c r="BM60" s="62"/>
      <c r="BN60" s="62"/>
      <c r="BO60" s="62"/>
      <c r="BP60" s="62"/>
      <c r="BQ60" s="62"/>
      <c r="BR60" s="62"/>
      <c r="BS60" s="62"/>
      <c r="BT60" s="62"/>
      <c r="BU60" s="62"/>
      <c r="BV60" s="62"/>
      <c r="BW60" s="62"/>
      <c r="BX60" s="62"/>
      <c r="BY60" s="62"/>
      <c r="BZ60" s="63"/>
    </row>
    <row r="61" spans="1:78" ht="13.5" customHeight="1" x14ac:dyDescent="0.2">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61"/>
      <c r="BM61" s="62"/>
      <c r="BN61" s="62"/>
      <c r="BO61" s="62"/>
      <c r="BP61" s="62"/>
      <c r="BQ61" s="62"/>
      <c r="BR61" s="62"/>
      <c r="BS61" s="62"/>
      <c r="BT61" s="62"/>
      <c r="BU61" s="62"/>
      <c r="BV61" s="62"/>
      <c r="BW61" s="62"/>
      <c r="BX61" s="62"/>
      <c r="BY61" s="62"/>
      <c r="BZ61" s="63"/>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1"/>
      <c r="BM62" s="62"/>
      <c r="BN62" s="62"/>
      <c r="BO62" s="62"/>
      <c r="BP62" s="62"/>
      <c r="BQ62" s="62"/>
      <c r="BR62" s="62"/>
      <c r="BS62" s="62"/>
      <c r="BT62" s="62"/>
      <c r="BU62" s="62"/>
      <c r="BV62" s="62"/>
      <c r="BW62" s="62"/>
      <c r="BX62" s="62"/>
      <c r="BY62" s="62"/>
      <c r="BZ62" s="63"/>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4"/>
      <c r="BM63" s="65"/>
      <c r="BN63" s="65"/>
      <c r="BO63" s="65"/>
      <c r="BP63" s="65"/>
      <c r="BQ63" s="65"/>
      <c r="BR63" s="65"/>
      <c r="BS63" s="65"/>
      <c r="BT63" s="65"/>
      <c r="BU63" s="65"/>
      <c r="BV63" s="65"/>
      <c r="BW63" s="65"/>
      <c r="BX63" s="65"/>
      <c r="BY63" s="65"/>
      <c r="BZ63" s="66"/>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1" t="s">
        <v>115</v>
      </c>
      <c r="BM66" s="62"/>
      <c r="BN66" s="62"/>
      <c r="BO66" s="62"/>
      <c r="BP66" s="62"/>
      <c r="BQ66" s="62"/>
      <c r="BR66" s="62"/>
      <c r="BS66" s="62"/>
      <c r="BT66" s="62"/>
      <c r="BU66" s="62"/>
      <c r="BV66" s="62"/>
      <c r="BW66" s="62"/>
      <c r="BX66" s="62"/>
      <c r="BY66" s="62"/>
      <c r="BZ66" s="63"/>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1"/>
      <c r="BM67" s="62"/>
      <c r="BN67" s="62"/>
      <c r="BO67" s="62"/>
      <c r="BP67" s="62"/>
      <c r="BQ67" s="62"/>
      <c r="BR67" s="62"/>
      <c r="BS67" s="62"/>
      <c r="BT67" s="62"/>
      <c r="BU67" s="62"/>
      <c r="BV67" s="62"/>
      <c r="BW67" s="62"/>
      <c r="BX67" s="62"/>
      <c r="BY67" s="62"/>
      <c r="BZ67" s="63"/>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1"/>
      <c r="BM68" s="62"/>
      <c r="BN68" s="62"/>
      <c r="BO68" s="62"/>
      <c r="BP68" s="62"/>
      <c r="BQ68" s="62"/>
      <c r="BR68" s="62"/>
      <c r="BS68" s="62"/>
      <c r="BT68" s="62"/>
      <c r="BU68" s="62"/>
      <c r="BV68" s="62"/>
      <c r="BW68" s="62"/>
      <c r="BX68" s="62"/>
      <c r="BY68" s="62"/>
      <c r="BZ68" s="63"/>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1"/>
      <c r="BM69" s="62"/>
      <c r="BN69" s="62"/>
      <c r="BO69" s="62"/>
      <c r="BP69" s="62"/>
      <c r="BQ69" s="62"/>
      <c r="BR69" s="62"/>
      <c r="BS69" s="62"/>
      <c r="BT69" s="62"/>
      <c r="BU69" s="62"/>
      <c r="BV69" s="62"/>
      <c r="BW69" s="62"/>
      <c r="BX69" s="62"/>
      <c r="BY69" s="62"/>
      <c r="BZ69" s="63"/>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1"/>
      <c r="BM70" s="62"/>
      <c r="BN70" s="62"/>
      <c r="BO70" s="62"/>
      <c r="BP70" s="62"/>
      <c r="BQ70" s="62"/>
      <c r="BR70" s="62"/>
      <c r="BS70" s="62"/>
      <c r="BT70" s="62"/>
      <c r="BU70" s="62"/>
      <c r="BV70" s="62"/>
      <c r="BW70" s="62"/>
      <c r="BX70" s="62"/>
      <c r="BY70" s="62"/>
      <c r="BZ70" s="63"/>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1"/>
      <c r="BM71" s="62"/>
      <c r="BN71" s="62"/>
      <c r="BO71" s="62"/>
      <c r="BP71" s="62"/>
      <c r="BQ71" s="62"/>
      <c r="BR71" s="62"/>
      <c r="BS71" s="62"/>
      <c r="BT71" s="62"/>
      <c r="BU71" s="62"/>
      <c r="BV71" s="62"/>
      <c r="BW71" s="62"/>
      <c r="BX71" s="62"/>
      <c r="BY71" s="62"/>
      <c r="BZ71" s="63"/>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1"/>
      <c r="BM72" s="62"/>
      <c r="BN72" s="62"/>
      <c r="BO72" s="62"/>
      <c r="BP72" s="62"/>
      <c r="BQ72" s="62"/>
      <c r="BR72" s="62"/>
      <c r="BS72" s="62"/>
      <c r="BT72" s="62"/>
      <c r="BU72" s="62"/>
      <c r="BV72" s="62"/>
      <c r="BW72" s="62"/>
      <c r="BX72" s="62"/>
      <c r="BY72" s="62"/>
      <c r="BZ72" s="63"/>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1"/>
      <c r="BM73" s="62"/>
      <c r="BN73" s="62"/>
      <c r="BO73" s="62"/>
      <c r="BP73" s="62"/>
      <c r="BQ73" s="62"/>
      <c r="BR73" s="62"/>
      <c r="BS73" s="62"/>
      <c r="BT73" s="62"/>
      <c r="BU73" s="62"/>
      <c r="BV73" s="62"/>
      <c r="BW73" s="62"/>
      <c r="BX73" s="62"/>
      <c r="BY73" s="62"/>
      <c r="BZ73" s="63"/>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1"/>
      <c r="BM74" s="62"/>
      <c r="BN74" s="62"/>
      <c r="BO74" s="62"/>
      <c r="BP74" s="62"/>
      <c r="BQ74" s="62"/>
      <c r="BR74" s="62"/>
      <c r="BS74" s="62"/>
      <c r="BT74" s="62"/>
      <c r="BU74" s="62"/>
      <c r="BV74" s="62"/>
      <c r="BW74" s="62"/>
      <c r="BX74" s="62"/>
      <c r="BY74" s="62"/>
      <c r="BZ74" s="63"/>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1"/>
      <c r="BM75" s="62"/>
      <c r="BN75" s="62"/>
      <c r="BO75" s="62"/>
      <c r="BP75" s="62"/>
      <c r="BQ75" s="62"/>
      <c r="BR75" s="62"/>
      <c r="BS75" s="62"/>
      <c r="BT75" s="62"/>
      <c r="BU75" s="62"/>
      <c r="BV75" s="62"/>
      <c r="BW75" s="62"/>
      <c r="BX75" s="62"/>
      <c r="BY75" s="62"/>
      <c r="BZ75" s="63"/>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1"/>
      <c r="BM76" s="62"/>
      <c r="BN76" s="62"/>
      <c r="BO76" s="62"/>
      <c r="BP76" s="62"/>
      <c r="BQ76" s="62"/>
      <c r="BR76" s="62"/>
      <c r="BS76" s="62"/>
      <c r="BT76" s="62"/>
      <c r="BU76" s="62"/>
      <c r="BV76" s="62"/>
      <c r="BW76" s="62"/>
      <c r="BX76" s="62"/>
      <c r="BY76" s="62"/>
      <c r="BZ76" s="63"/>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1"/>
      <c r="BM77" s="62"/>
      <c r="BN77" s="62"/>
      <c r="BO77" s="62"/>
      <c r="BP77" s="62"/>
      <c r="BQ77" s="62"/>
      <c r="BR77" s="62"/>
      <c r="BS77" s="62"/>
      <c r="BT77" s="62"/>
      <c r="BU77" s="62"/>
      <c r="BV77" s="62"/>
      <c r="BW77" s="62"/>
      <c r="BX77" s="62"/>
      <c r="BY77" s="62"/>
      <c r="BZ77" s="63"/>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1"/>
      <c r="BM78" s="62"/>
      <c r="BN78" s="62"/>
      <c r="BO78" s="62"/>
      <c r="BP78" s="62"/>
      <c r="BQ78" s="62"/>
      <c r="BR78" s="62"/>
      <c r="BS78" s="62"/>
      <c r="BT78" s="62"/>
      <c r="BU78" s="62"/>
      <c r="BV78" s="62"/>
      <c r="BW78" s="62"/>
      <c r="BX78" s="62"/>
      <c r="BY78" s="62"/>
      <c r="BZ78" s="63"/>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1"/>
      <c r="BM79" s="62"/>
      <c r="BN79" s="62"/>
      <c r="BO79" s="62"/>
      <c r="BP79" s="62"/>
      <c r="BQ79" s="62"/>
      <c r="BR79" s="62"/>
      <c r="BS79" s="62"/>
      <c r="BT79" s="62"/>
      <c r="BU79" s="62"/>
      <c r="BV79" s="62"/>
      <c r="BW79" s="62"/>
      <c r="BX79" s="62"/>
      <c r="BY79" s="62"/>
      <c r="BZ79" s="63"/>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1"/>
      <c r="BM80" s="62"/>
      <c r="BN80" s="62"/>
      <c r="BO80" s="62"/>
      <c r="BP80" s="62"/>
      <c r="BQ80" s="62"/>
      <c r="BR80" s="62"/>
      <c r="BS80" s="62"/>
      <c r="BT80" s="62"/>
      <c r="BU80" s="62"/>
      <c r="BV80" s="62"/>
      <c r="BW80" s="62"/>
      <c r="BX80" s="62"/>
      <c r="BY80" s="62"/>
      <c r="BZ80" s="63"/>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1"/>
      <c r="BM81" s="62"/>
      <c r="BN81" s="62"/>
      <c r="BO81" s="62"/>
      <c r="BP81" s="62"/>
      <c r="BQ81" s="62"/>
      <c r="BR81" s="62"/>
      <c r="BS81" s="62"/>
      <c r="BT81" s="62"/>
      <c r="BU81" s="62"/>
      <c r="BV81" s="62"/>
      <c r="BW81" s="62"/>
      <c r="BX81" s="62"/>
      <c r="BY81" s="62"/>
      <c r="BZ81" s="63"/>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4"/>
      <c r="BM82" s="65"/>
      <c r="BN82" s="65"/>
      <c r="BO82" s="65"/>
      <c r="BP82" s="65"/>
      <c r="BQ82" s="65"/>
      <c r="BR82" s="65"/>
      <c r="BS82" s="65"/>
      <c r="BT82" s="65"/>
      <c r="BU82" s="65"/>
      <c r="BV82" s="65"/>
      <c r="BW82" s="65"/>
      <c r="BX82" s="65"/>
      <c r="BY82" s="65"/>
      <c r="BZ82" s="66"/>
    </row>
    <row r="83" spans="1:78" x14ac:dyDescent="0.2">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gZPElin2Zw07vum5DuOkYwSZKj2tQwxxGRCpF9WLP1JteJ7F5lFklAe8BIFjZt0Bp6+m/qJXS09q4Deb4GVr6Q==" saltValue="AUSmpo4K9JZUuAK/UVKzxQ=="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2">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2022</v>
      </c>
      <c r="C6" s="19">
        <f t="shared" ref="C6:X6" si="3">C7</f>
        <v>273015</v>
      </c>
      <c r="D6" s="19">
        <f t="shared" si="3"/>
        <v>46</v>
      </c>
      <c r="E6" s="19">
        <f t="shared" si="3"/>
        <v>17</v>
      </c>
      <c r="F6" s="19">
        <f t="shared" si="3"/>
        <v>1</v>
      </c>
      <c r="G6" s="19">
        <f t="shared" si="3"/>
        <v>0</v>
      </c>
      <c r="H6" s="19" t="str">
        <f t="shared" si="3"/>
        <v>大阪府　島本町</v>
      </c>
      <c r="I6" s="19" t="str">
        <f t="shared" si="3"/>
        <v>法適用</v>
      </c>
      <c r="J6" s="19" t="str">
        <f t="shared" si="3"/>
        <v>下水道事業</v>
      </c>
      <c r="K6" s="19" t="str">
        <f t="shared" si="3"/>
        <v>公共下水道</v>
      </c>
      <c r="L6" s="19" t="str">
        <f t="shared" si="3"/>
        <v>Bb1</v>
      </c>
      <c r="M6" s="19" t="str">
        <f t="shared" si="3"/>
        <v>非設置</v>
      </c>
      <c r="N6" s="20" t="str">
        <f t="shared" si="3"/>
        <v>-</v>
      </c>
      <c r="O6" s="20">
        <f t="shared" si="3"/>
        <v>61.54</v>
      </c>
      <c r="P6" s="20">
        <f t="shared" si="3"/>
        <v>96.31</v>
      </c>
      <c r="Q6" s="20">
        <f t="shared" si="3"/>
        <v>80.84</v>
      </c>
      <c r="R6" s="20">
        <f t="shared" si="3"/>
        <v>2024</v>
      </c>
      <c r="S6" s="20">
        <f t="shared" si="3"/>
        <v>31646</v>
      </c>
      <c r="T6" s="20">
        <f t="shared" si="3"/>
        <v>16.809999999999999</v>
      </c>
      <c r="U6" s="20">
        <f t="shared" si="3"/>
        <v>1882.57</v>
      </c>
      <c r="V6" s="20">
        <f t="shared" si="3"/>
        <v>30436</v>
      </c>
      <c r="W6" s="20">
        <f t="shared" si="3"/>
        <v>3.13</v>
      </c>
      <c r="X6" s="20">
        <f t="shared" si="3"/>
        <v>9723.9599999999991</v>
      </c>
      <c r="Y6" s="21" t="str">
        <f>IF(Y7="",NA(),Y7)</f>
        <v>-</v>
      </c>
      <c r="Z6" s="21">
        <f t="shared" ref="Z6:AH6" si="4">IF(Z7="",NA(),Z7)</f>
        <v>100.44</v>
      </c>
      <c r="AA6" s="21">
        <f t="shared" si="4"/>
        <v>106.29</v>
      </c>
      <c r="AB6" s="21">
        <f t="shared" si="4"/>
        <v>115.07</v>
      </c>
      <c r="AC6" s="21">
        <f t="shared" si="4"/>
        <v>116.09</v>
      </c>
      <c r="AD6" s="21" t="str">
        <f t="shared" si="4"/>
        <v>-</v>
      </c>
      <c r="AE6" s="21">
        <f t="shared" si="4"/>
        <v>104.85</v>
      </c>
      <c r="AF6" s="21">
        <f t="shared" si="4"/>
        <v>107.21</v>
      </c>
      <c r="AG6" s="21">
        <f t="shared" si="4"/>
        <v>108.18</v>
      </c>
      <c r="AH6" s="21">
        <f t="shared" si="4"/>
        <v>109.96</v>
      </c>
      <c r="AI6" s="20" t="str">
        <f>IF(AI7="","",IF(AI7="-","【-】","【"&amp;SUBSTITUTE(TEXT(AI7,"#,##0.00"),"-","△")&amp;"】"))</f>
        <v>【106.11】</v>
      </c>
      <c r="AJ6" s="21" t="str">
        <f>IF(AJ7="",NA(),AJ7)</f>
        <v>-</v>
      </c>
      <c r="AK6" s="20">
        <f t="shared" ref="AK6:AS6" si="5">IF(AK7="",NA(),AK7)</f>
        <v>0</v>
      </c>
      <c r="AL6" s="20">
        <f t="shared" si="5"/>
        <v>0</v>
      </c>
      <c r="AM6" s="20">
        <f t="shared" si="5"/>
        <v>0</v>
      </c>
      <c r="AN6" s="20">
        <f t="shared" si="5"/>
        <v>0</v>
      </c>
      <c r="AO6" s="21" t="str">
        <f t="shared" si="5"/>
        <v>-</v>
      </c>
      <c r="AP6" s="20">
        <f t="shared" si="5"/>
        <v>0</v>
      </c>
      <c r="AQ6" s="21">
        <f t="shared" si="5"/>
        <v>1.31</v>
      </c>
      <c r="AR6" s="21">
        <f t="shared" si="5"/>
        <v>3.66</v>
      </c>
      <c r="AS6" s="21">
        <f t="shared" si="5"/>
        <v>7.56</v>
      </c>
      <c r="AT6" s="20" t="str">
        <f>IF(AT7="","",IF(AT7="-","【-】","【"&amp;SUBSTITUTE(TEXT(AT7,"#,##0.00"),"-","△")&amp;"】"))</f>
        <v>【3.15】</v>
      </c>
      <c r="AU6" s="21" t="str">
        <f>IF(AU7="",NA(),AU7)</f>
        <v>-</v>
      </c>
      <c r="AV6" s="21">
        <f t="shared" ref="AV6:BD6" si="6">IF(AV7="",NA(),AV7)</f>
        <v>52.12</v>
      </c>
      <c r="AW6" s="21">
        <f t="shared" si="6"/>
        <v>54.55</v>
      </c>
      <c r="AX6" s="21">
        <f t="shared" si="6"/>
        <v>57.47</v>
      </c>
      <c r="AY6" s="21">
        <f t="shared" si="6"/>
        <v>82.34</v>
      </c>
      <c r="AZ6" s="21" t="str">
        <f t="shared" si="6"/>
        <v>-</v>
      </c>
      <c r="BA6" s="21">
        <f t="shared" si="6"/>
        <v>53.32</v>
      </c>
      <c r="BB6" s="21">
        <f t="shared" si="6"/>
        <v>78.55</v>
      </c>
      <c r="BC6" s="21">
        <f t="shared" si="6"/>
        <v>105.97</v>
      </c>
      <c r="BD6" s="21">
        <f t="shared" si="6"/>
        <v>50.85</v>
      </c>
      <c r="BE6" s="20" t="str">
        <f>IF(BE7="","",IF(BE7="-","【-】","【"&amp;SUBSTITUTE(TEXT(BE7,"#,##0.00"),"-","△")&amp;"】"))</f>
        <v>【73.44】</v>
      </c>
      <c r="BF6" s="21" t="str">
        <f>IF(BF7="",NA(),BF7)</f>
        <v>-</v>
      </c>
      <c r="BG6" s="21">
        <f t="shared" ref="BG6:BO6" si="7">IF(BG7="",NA(),BG7)</f>
        <v>1159.8</v>
      </c>
      <c r="BH6" s="21">
        <f t="shared" si="7"/>
        <v>941.7</v>
      </c>
      <c r="BI6" s="21">
        <f t="shared" si="7"/>
        <v>673.03</v>
      </c>
      <c r="BJ6" s="21">
        <f t="shared" si="7"/>
        <v>631.05999999999995</v>
      </c>
      <c r="BK6" s="21" t="str">
        <f t="shared" si="7"/>
        <v>-</v>
      </c>
      <c r="BL6" s="21">
        <f t="shared" si="7"/>
        <v>719.63</v>
      </c>
      <c r="BM6" s="21">
        <f t="shared" si="7"/>
        <v>479.51</v>
      </c>
      <c r="BN6" s="21">
        <f t="shared" si="7"/>
        <v>498.02</v>
      </c>
      <c r="BO6" s="21">
        <f t="shared" si="7"/>
        <v>772.15</v>
      </c>
      <c r="BP6" s="20" t="str">
        <f>IF(BP7="","",IF(BP7="-","【-】","【"&amp;SUBSTITUTE(TEXT(BP7,"#,##0.00"),"-","△")&amp;"】"))</f>
        <v>【652.82】</v>
      </c>
      <c r="BQ6" s="21" t="str">
        <f>IF(BQ7="",NA(),BQ7)</f>
        <v>-</v>
      </c>
      <c r="BR6" s="21">
        <f t="shared" ref="BR6:BZ6" si="8">IF(BR7="",NA(),BR7)</f>
        <v>91.27</v>
      </c>
      <c r="BS6" s="21">
        <f t="shared" si="8"/>
        <v>85.95</v>
      </c>
      <c r="BT6" s="21">
        <f t="shared" si="8"/>
        <v>100</v>
      </c>
      <c r="BU6" s="21">
        <f t="shared" si="8"/>
        <v>100</v>
      </c>
      <c r="BV6" s="21" t="str">
        <f t="shared" si="8"/>
        <v>-</v>
      </c>
      <c r="BW6" s="21">
        <f t="shared" si="8"/>
        <v>97.9</v>
      </c>
      <c r="BX6" s="21">
        <f t="shared" si="8"/>
        <v>97.75</v>
      </c>
      <c r="BY6" s="21">
        <f t="shared" si="8"/>
        <v>98.23</v>
      </c>
      <c r="BZ6" s="21">
        <f t="shared" si="8"/>
        <v>98.82</v>
      </c>
      <c r="CA6" s="20" t="str">
        <f>IF(CA7="","",IF(CA7="-","【-】","【"&amp;SUBSTITUTE(TEXT(CA7,"#,##0.00"),"-","△")&amp;"】"))</f>
        <v>【97.61】</v>
      </c>
      <c r="CB6" s="21" t="str">
        <f>IF(CB7="",NA(),CB7)</f>
        <v>-</v>
      </c>
      <c r="CC6" s="21">
        <f t="shared" ref="CC6:CK6" si="9">IF(CC7="",NA(),CC7)</f>
        <v>127.12</v>
      </c>
      <c r="CD6" s="21">
        <f t="shared" si="9"/>
        <v>137.91</v>
      </c>
      <c r="CE6" s="21">
        <f t="shared" si="9"/>
        <v>124</v>
      </c>
      <c r="CF6" s="21">
        <f t="shared" si="9"/>
        <v>124.39</v>
      </c>
      <c r="CG6" s="21" t="str">
        <f t="shared" si="9"/>
        <v>-</v>
      </c>
      <c r="CH6" s="21">
        <f t="shared" si="9"/>
        <v>112.77</v>
      </c>
      <c r="CI6" s="21">
        <f t="shared" si="9"/>
        <v>105.3</v>
      </c>
      <c r="CJ6" s="21">
        <f t="shared" si="9"/>
        <v>100.56</v>
      </c>
      <c r="CK6" s="21">
        <f t="shared" si="9"/>
        <v>128.38999999999999</v>
      </c>
      <c r="CL6" s="20" t="str">
        <f>IF(CL7="","",IF(CL7="-","【-】","【"&amp;SUBSTITUTE(TEXT(CL7,"#,##0.00"),"-","△")&amp;"】"))</f>
        <v>【138.29】</v>
      </c>
      <c r="CM6" s="21" t="str">
        <f>IF(CM7="",NA(),CM7)</f>
        <v>-</v>
      </c>
      <c r="CN6" s="21" t="str">
        <f t="shared" ref="CN6:CV6" si="10">IF(CN7="",NA(),CN7)</f>
        <v>-</v>
      </c>
      <c r="CO6" s="21" t="str">
        <f t="shared" si="10"/>
        <v>-</v>
      </c>
      <c r="CP6" s="21" t="str">
        <f t="shared" si="10"/>
        <v>-</v>
      </c>
      <c r="CQ6" s="21" t="str">
        <f t="shared" si="10"/>
        <v>-</v>
      </c>
      <c r="CR6" s="21" t="str">
        <f t="shared" si="10"/>
        <v>-</v>
      </c>
      <c r="CS6" s="21" t="str">
        <f t="shared" si="10"/>
        <v>-</v>
      </c>
      <c r="CT6" s="21" t="str">
        <f t="shared" si="10"/>
        <v>-</v>
      </c>
      <c r="CU6" s="21" t="str">
        <f t="shared" si="10"/>
        <v>-</v>
      </c>
      <c r="CV6" s="21">
        <f t="shared" si="10"/>
        <v>69.38</v>
      </c>
      <c r="CW6" s="20" t="str">
        <f>IF(CW7="","",IF(CW7="-","【-】","【"&amp;SUBSTITUTE(TEXT(CW7,"#,##0.00"),"-","△")&amp;"】"))</f>
        <v>【59.10】</v>
      </c>
      <c r="CX6" s="21" t="str">
        <f>IF(CX7="",NA(),CX7)</f>
        <v>-</v>
      </c>
      <c r="CY6" s="21">
        <f t="shared" ref="CY6:DG6" si="11">IF(CY7="",NA(),CY7)</f>
        <v>98.95</v>
      </c>
      <c r="CZ6" s="21">
        <f t="shared" si="11"/>
        <v>98.98</v>
      </c>
      <c r="DA6" s="21">
        <f t="shared" si="11"/>
        <v>98.56</v>
      </c>
      <c r="DB6" s="21">
        <f t="shared" si="11"/>
        <v>98.6</v>
      </c>
      <c r="DC6" s="21" t="str">
        <f t="shared" si="11"/>
        <v>-</v>
      </c>
      <c r="DD6" s="21">
        <f t="shared" si="11"/>
        <v>96.8</v>
      </c>
      <c r="DE6" s="21">
        <f t="shared" si="11"/>
        <v>97.53</v>
      </c>
      <c r="DF6" s="21">
        <f t="shared" si="11"/>
        <v>98.14</v>
      </c>
      <c r="DG6" s="21">
        <f t="shared" si="11"/>
        <v>96.1</v>
      </c>
      <c r="DH6" s="20" t="str">
        <f>IF(DH7="","",IF(DH7="-","【-】","【"&amp;SUBSTITUTE(TEXT(DH7,"#,##0.00"),"-","△")&amp;"】"))</f>
        <v>【95.82】</v>
      </c>
      <c r="DI6" s="21" t="str">
        <f>IF(DI7="",NA(),DI7)</f>
        <v>-</v>
      </c>
      <c r="DJ6" s="21">
        <f t="shared" ref="DJ6:DR6" si="12">IF(DJ7="",NA(),DJ7)</f>
        <v>3.26</v>
      </c>
      <c r="DK6" s="21">
        <f t="shared" si="12"/>
        <v>6.32</v>
      </c>
      <c r="DL6" s="21">
        <f t="shared" si="12"/>
        <v>9.24</v>
      </c>
      <c r="DM6" s="21">
        <f t="shared" si="12"/>
        <v>12.01</v>
      </c>
      <c r="DN6" s="21" t="str">
        <f t="shared" si="12"/>
        <v>-</v>
      </c>
      <c r="DO6" s="21">
        <f t="shared" si="12"/>
        <v>14.72</v>
      </c>
      <c r="DP6" s="21">
        <f t="shared" si="12"/>
        <v>11.11</v>
      </c>
      <c r="DQ6" s="21">
        <f t="shared" si="12"/>
        <v>23.49</v>
      </c>
      <c r="DR6" s="21">
        <f t="shared" si="12"/>
        <v>24.65</v>
      </c>
      <c r="DS6" s="20" t="str">
        <f>IF(DS7="","",IF(DS7="-","【-】","【"&amp;SUBSTITUTE(TEXT(DS7,"#,##0.00"),"-","△")&amp;"】"))</f>
        <v>【39.74】</v>
      </c>
      <c r="DT6" s="21" t="str">
        <f>IF(DT7="",NA(),DT7)</f>
        <v>-</v>
      </c>
      <c r="DU6" s="20">
        <f t="shared" ref="DU6:EC6" si="13">IF(DU7="",NA(),DU7)</f>
        <v>0</v>
      </c>
      <c r="DV6" s="20">
        <f t="shared" si="13"/>
        <v>0</v>
      </c>
      <c r="DW6" s="20">
        <f t="shared" si="13"/>
        <v>0</v>
      </c>
      <c r="DX6" s="20">
        <f t="shared" si="13"/>
        <v>0</v>
      </c>
      <c r="DY6" s="21" t="str">
        <f t="shared" si="13"/>
        <v>-</v>
      </c>
      <c r="DZ6" s="21">
        <f t="shared" si="13"/>
        <v>1.01</v>
      </c>
      <c r="EA6" s="21">
        <f t="shared" si="13"/>
        <v>1.6</v>
      </c>
      <c r="EB6" s="21">
        <f t="shared" si="13"/>
        <v>8.67</v>
      </c>
      <c r="EC6" s="21">
        <f t="shared" si="13"/>
        <v>2.42</v>
      </c>
      <c r="ED6" s="20" t="str">
        <f>IF(ED7="","",IF(ED7="-","【-】","【"&amp;SUBSTITUTE(TEXT(ED7,"#,##0.00"),"-","△")&amp;"】"))</f>
        <v>【7.62】</v>
      </c>
      <c r="EE6" s="21" t="str">
        <f>IF(EE7="",NA(),EE7)</f>
        <v>-</v>
      </c>
      <c r="EF6" s="20">
        <f t="shared" ref="EF6:EN6" si="14">IF(EF7="",NA(),EF7)</f>
        <v>0</v>
      </c>
      <c r="EG6" s="20">
        <f t="shared" si="14"/>
        <v>0</v>
      </c>
      <c r="EH6" s="20">
        <f t="shared" si="14"/>
        <v>0</v>
      </c>
      <c r="EI6" s="20">
        <f t="shared" si="14"/>
        <v>0</v>
      </c>
      <c r="EJ6" s="21" t="str">
        <f t="shared" si="14"/>
        <v>-</v>
      </c>
      <c r="EK6" s="21">
        <f t="shared" si="14"/>
        <v>0.06</v>
      </c>
      <c r="EL6" s="21">
        <f t="shared" si="14"/>
        <v>0.02</v>
      </c>
      <c r="EM6" s="21">
        <f t="shared" si="14"/>
        <v>0.11</v>
      </c>
      <c r="EN6" s="21">
        <f t="shared" si="14"/>
        <v>0.1</v>
      </c>
      <c r="EO6" s="20" t="str">
        <f>IF(EO7="","",IF(EO7="-","【-】","【"&amp;SUBSTITUTE(TEXT(EO7,"#,##0.00"),"-","△")&amp;"】"))</f>
        <v>【0.23】</v>
      </c>
    </row>
    <row r="7" spans="1:148" s="22" customFormat="1" x14ac:dyDescent="0.2">
      <c r="A7" s="14"/>
      <c r="B7" s="23">
        <v>2022</v>
      </c>
      <c r="C7" s="23">
        <v>273015</v>
      </c>
      <c r="D7" s="23">
        <v>46</v>
      </c>
      <c r="E7" s="23">
        <v>17</v>
      </c>
      <c r="F7" s="23">
        <v>1</v>
      </c>
      <c r="G7" s="23">
        <v>0</v>
      </c>
      <c r="H7" s="23" t="s">
        <v>96</v>
      </c>
      <c r="I7" s="23" t="s">
        <v>97</v>
      </c>
      <c r="J7" s="23" t="s">
        <v>98</v>
      </c>
      <c r="K7" s="23" t="s">
        <v>99</v>
      </c>
      <c r="L7" s="23" t="s">
        <v>100</v>
      </c>
      <c r="M7" s="23" t="s">
        <v>101</v>
      </c>
      <c r="N7" s="24" t="s">
        <v>102</v>
      </c>
      <c r="O7" s="24">
        <v>61.54</v>
      </c>
      <c r="P7" s="24">
        <v>96.31</v>
      </c>
      <c r="Q7" s="24">
        <v>80.84</v>
      </c>
      <c r="R7" s="24">
        <v>2024</v>
      </c>
      <c r="S7" s="24">
        <v>31646</v>
      </c>
      <c r="T7" s="24">
        <v>16.809999999999999</v>
      </c>
      <c r="U7" s="24">
        <v>1882.57</v>
      </c>
      <c r="V7" s="24">
        <v>30436</v>
      </c>
      <c r="W7" s="24">
        <v>3.13</v>
      </c>
      <c r="X7" s="24">
        <v>9723.9599999999991</v>
      </c>
      <c r="Y7" s="24" t="s">
        <v>102</v>
      </c>
      <c r="Z7" s="24">
        <v>100.44</v>
      </c>
      <c r="AA7" s="24">
        <v>106.29</v>
      </c>
      <c r="AB7" s="24">
        <v>115.07</v>
      </c>
      <c r="AC7" s="24">
        <v>116.09</v>
      </c>
      <c r="AD7" s="24" t="s">
        <v>102</v>
      </c>
      <c r="AE7" s="24">
        <v>104.85</v>
      </c>
      <c r="AF7" s="24">
        <v>107.21</v>
      </c>
      <c r="AG7" s="24">
        <v>108.18</v>
      </c>
      <c r="AH7" s="24">
        <v>109.96</v>
      </c>
      <c r="AI7" s="24">
        <v>106.11</v>
      </c>
      <c r="AJ7" s="24" t="s">
        <v>102</v>
      </c>
      <c r="AK7" s="24">
        <v>0</v>
      </c>
      <c r="AL7" s="24">
        <v>0</v>
      </c>
      <c r="AM7" s="24">
        <v>0</v>
      </c>
      <c r="AN7" s="24">
        <v>0</v>
      </c>
      <c r="AO7" s="24" t="s">
        <v>102</v>
      </c>
      <c r="AP7" s="24">
        <v>0</v>
      </c>
      <c r="AQ7" s="24">
        <v>1.31</v>
      </c>
      <c r="AR7" s="24">
        <v>3.66</v>
      </c>
      <c r="AS7" s="24">
        <v>7.56</v>
      </c>
      <c r="AT7" s="24">
        <v>3.15</v>
      </c>
      <c r="AU7" s="24" t="s">
        <v>102</v>
      </c>
      <c r="AV7" s="24">
        <v>52.12</v>
      </c>
      <c r="AW7" s="24">
        <v>54.55</v>
      </c>
      <c r="AX7" s="24">
        <v>57.47</v>
      </c>
      <c r="AY7" s="24">
        <v>82.34</v>
      </c>
      <c r="AZ7" s="24" t="s">
        <v>102</v>
      </c>
      <c r="BA7" s="24">
        <v>53.32</v>
      </c>
      <c r="BB7" s="24">
        <v>78.55</v>
      </c>
      <c r="BC7" s="24">
        <v>105.97</v>
      </c>
      <c r="BD7" s="24">
        <v>50.85</v>
      </c>
      <c r="BE7" s="24">
        <v>73.44</v>
      </c>
      <c r="BF7" s="24" t="s">
        <v>102</v>
      </c>
      <c r="BG7" s="24">
        <v>1159.8</v>
      </c>
      <c r="BH7" s="24">
        <v>941.7</v>
      </c>
      <c r="BI7" s="24">
        <v>673.03</v>
      </c>
      <c r="BJ7" s="24">
        <v>631.05999999999995</v>
      </c>
      <c r="BK7" s="24" t="s">
        <v>102</v>
      </c>
      <c r="BL7" s="24">
        <v>719.63</v>
      </c>
      <c r="BM7" s="24">
        <v>479.51</v>
      </c>
      <c r="BN7" s="24">
        <v>498.02</v>
      </c>
      <c r="BO7" s="24">
        <v>772.15</v>
      </c>
      <c r="BP7" s="24">
        <v>652.82000000000005</v>
      </c>
      <c r="BQ7" s="24" t="s">
        <v>102</v>
      </c>
      <c r="BR7" s="24">
        <v>91.27</v>
      </c>
      <c r="BS7" s="24">
        <v>85.95</v>
      </c>
      <c r="BT7" s="24">
        <v>100</v>
      </c>
      <c r="BU7" s="24">
        <v>100</v>
      </c>
      <c r="BV7" s="24" t="s">
        <v>102</v>
      </c>
      <c r="BW7" s="24">
        <v>97.9</v>
      </c>
      <c r="BX7" s="24">
        <v>97.75</v>
      </c>
      <c r="BY7" s="24">
        <v>98.23</v>
      </c>
      <c r="BZ7" s="24">
        <v>98.82</v>
      </c>
      <c r="CA7" s="24">
        <v>97.61</v>
      </c>
      <c r="CB7" s="24" t="s">
        <v>102</v>
      </c>
      <c r="CC7" s="24">
        <v>127.12</v>
      </c>
      <c r="CD7" s="24">
        <v>137.91</v>
      </c>
      <c r="CE7" s="24">
        <v>124</v>
      </c>
      <c r="CF7" s="24">
        <v>124.39</v>
      </c>
      <c r="CG7" s="24" t="s">
        <v>102</v>
      </c>
      <c r="CH7" s="24">
        <v>112.77</v>
      </c>
      <c r="CI7" s="24">
        <v>105.3</v>
      </c>
      <c r="CJ7" s="24">
        <v>100.56</v>
      </c>
      <c r="CK7" s="24">
        <v>128.38999999999999</v>
      </c>
      <c r="CL7" s="24">
        <v>138.29</v>
      </c>
      <c r="CM7" s="24" t="s">
        <v>102</v>
      </c>
      <c r="CN7" s="24" t="s">
        <v>102</v>
      </c>
      <c r="CO7" s="24" t="s">
        <v>102</v>
      </c>
      <c r="CP7" s="24" t="s">
        <v>102</v>
      </c>
      <c r="CQ7" s="24" t="s">
        <v>102</v>
      </c>
      <c r="CR7" s="24" t="s">
        <v>102</v>
      </c>
      <c r="CS7" s="24" t="s">
        <v>102</v>
      </c>
      <c r="CT7" s="24" t="s">
        <v>102</v>
      </c>
      <c r="CU7" s="24" t="s">
        <v>102</v>
      </c>
      <c r="CV7" s="24">
        <v>69.38</v>
      </c>
      <c r="CW7" s="24">
        <v>59.1</v>
      </c>
      <c r="CX7" s="24" t="s">
        <v>102</v>
      </c>
      <c r="CY7" s="24">
        <v>98.95</v>
      </c>
      <c r="CZ7" s="24">
        <v>98.98</v>
      </c>
      <c r="DA7" s="24">
        <v>98.56</v>
      </c>
      <c r="DB7" s="24">
        <v>98.6</v>
      </c>
      <c r="DC7" s="24" t="s">
        <v>102</v>
      </c>
      <c r="DD7" s="24">
        <v>96.8</v>
      </c>
      <c r="DE7" s="24">
        <v>97.53</v>
      </c>
      <c r="DF7" s="24">
        <v>98.14</v>
      </c>
      <c r="DG7" s="24">
        <v>96.1</v>
      </c>
      <c r="DH7" s="24">
        <v>95.82</v>
      </c>
      <c r="DI7" s="24" t="s">
        <v>102</v>
      </c>
      <c r="DJ7" s="24">
        <v>3.26</v>
      </c>
      <c r="DK7" s="24">
        <v>6.32</v>
      </c>
      <c r="DL7" s="24">
        <v>9.24</v>
      </c>
      <c r="DM7" s="24">
        <v>12.01</v>
      </c>
      <c r="DN7" s="24" t="s">
        <v>102</v>
      </c>
      <c r="DO7" s="24">
        <v>14.72</v>
      </c>
      <c r="DP7" s="24">
        <v>11.11</v>
      </c>
      <c r="DQ7" s="24">
        <v>23.49</v>
      </c>
      <c r="DR7" s="24">
        <v>24.65</v>
      </c>
      <c r="DS7" s="24">
        <v>39.74</v>
      </c>
      <c r="DT7" s="24" t="s">
        <v>102</v>
      </c>
      <c r="DU7" s="24">
        <v>0</v>
      </c>
      <c r="DV7" s="24">
        <v>0</v>
      </c>
      <c r="DW7" s="24">
        <v>0</v>
      </c>
      <c r="DX7" s="24">
        <v>0</v>
      </c>
      <c r="DY7" s="24" t="s">
        <v>102</v>
      </c>
      <c r="DZ7" s="24">
        <v>1.01</v>
      </c>
      <c r="EA7" s="24">
        <v>1.6</v>
      </c>
      <c r="EB7" s="24">
        <v>8.67</v>
      </c>
      <c r="EC7" s="24">
        <v>2.42</v>
      </c>
      <c r="ED7" s="24">
        <v>7.62</v>
      </c>
      <c r="EE7" s="24" t="s">
        <v>102</v>
      </c>
      <c r="EF7" s="24">
        <v>0</v>
      </c>
      <c r="EG7" s="24">
        <v>0</v>
      </c>
      <c r="EH7" s="24">
        <v>0</v>
      </c>
      <c r="EI7" s="24">
        <v>0</v>
      </c>
      <c r="EJ7" s="24" t="s">
        <v>102</v>
      </c>
      <c r="EK7" s="24">
        <v>0.06</v>
      </c>
      <c r="EL7" s="24">
        <v>0.02</v>
      </c>
      <c r="EM7" s="24">
        <v>0.11</v>
      </c>
      <c r="EN7" s="24">
        <v>0.1</v>
      </c>
      <c r="EO7" s="24">
        <v>0.23</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2">
      <c r="B11">
        <v>4</v>
      </c>
      <c r="C11">
        <v>3</v>
      </c>
      <c r="D11">
        <v>2</v>
      </c>
      <c r="E11">
        <v>1</v>
      </c>
      <c r="F11">
        <v>0</v>
      </c>
      <c r="G11" t="s">
        <v>108</v>
      </c>
    </row>
    <row r="12" spans="1:148" x14ac:dyDescent="0.2">
      <c r="B12">
        <v>1</v>
      </c>
      <c r="C12">
        <v>1</v>
      </c>
      <c r="D12">
        <v>2</v>
      </c>
      <c r="E12">
        <v>3</v>
      </c>
      <c r="F12">
        <v>4</v>
      </c>
      <c r="G12" t="s">
        <v>109</v>
      </c>
    </row>
    <row r="13" spans="1:148" x14ac:dyDescent="0.2">
      <c r="B13" t="s">
        <v>110</v>
      </c>
      <c r="C13" t="s">
        <v>111</v>
      </c>
      <c r="D13" t="s">
        <v>111</v>
      </c>
      <c r="E13" t="s">
        <v>112</v>
      </c>
      <c r="F13" t="s">
        <v>111</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下江　麗恵</cp:lastModifiedBy>
  <dcterms:modified xsi:type="dcterms:W3CDTF">2024-02-21T06:05:52Z</dcterms:modified>
</cp:coreProperties>
</file>