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7B7A9349-0C03-478E-ABBB-7BFB83FC222E}" xr6:coauthVersionLast="47" xr6:coauthVersionMax="47" xr10:uidLastSave="{00000000-0000-0000-0000-000000000000}"/>
  <workbookProtection workbookAlgorithmName="SHA-512" workbookHashValue="5Zi0dgW9uKHqzbujnQSfFbP+lfr2xhSAxiQ5ApA9GG/UB+vgQbBC8JorzC+MNQofWeQr8/U0qgvoKmfC6rf0iw==" workbookSaltValue="NRuIhoqMGoq+NsKokNhuR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I10" i="4"/>
  <c r="AT8" i="4"/>
  <c r="W8" i="4"/>
  <c r="P8" i="4"/>
  <c r="B6"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<sst xmlns="http://schemas.openxmlformats.org/spreadsheetml/2006/main" count="236" uniqueCount="116">
  <si>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</si>
  <si>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</si>
  <si>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</si>
  <si>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</si>
  <si>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</si>
  <si>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</si>
  <si>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</si>
  <si>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</si>
  <si>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</si>
  <si>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</si>
  <si>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</si>
  <si>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</si>
  <si>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</si>
  <si>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</si>
  <si>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</si>
  <si>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</si>
  <si>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</si>
  <si>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</si>
  <si>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</si>
  <si>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</si>
  <si>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</si>
  <si>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</si>
  <si>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</si>
  <si>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</si>
  <si>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</si>
  <si>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</si>
  <si>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</si>
  <si>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</si>
  <si>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</si>
  <si>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</si>
  <si>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</si>
  <si>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</si>
  <si>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</si>
  <si>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</si>
  <si>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</si>
  <si>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</si>
  <si>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</si>
  <si>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</si>
  <si>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</si>
  <si>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</si>
  <si>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</si>
  <si>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</si>
  <si>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</si>
  <si>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</si>
  <si>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</si>
  <si>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</si>
  <si>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</si>
  <si>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</si>
  <si>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</si>
  <si>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</si>
  <si>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</si>
  <si>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</si>
  <si>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</si>
  <si>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</si>
  <si>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</si>
  <si>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</si>
  <si>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</si>
  <si>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</si>
  <si>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</si>
  <si>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</si>
  <si>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</si>
  <si>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</si>
  <si>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</si>
  <si>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</si>
  <si>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</si>
  <si>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</si>
  <si>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</si>
  <si>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</si>
  <si>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</si>
  <si>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</si>
  <si>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</si>
  <si>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</si>
  <si>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</si>
  <si>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</si>
  <si>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</si>
  <si>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</si>
  <si>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</si>
  <si>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</si>
  <si>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</si>
  <si>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</si>
  <si>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</si>
  <si>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</si>
  <si>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</si>
  <si>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</si>
  <si>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</si>
  <si>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</si>
  <si>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</si>
  <si>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</si>
  <si>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</si>
  <si>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</si>
  <si>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</si>
  <si>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</si>
  <si>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</si>
  <si>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</si>
  <si>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</si>
  <si>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</si>
  <si>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大阪狭山市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</si>
  <si>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</si>
  <si>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</si>
  <si>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</si>
  <si>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</si>
  <si>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</si>
  <si>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</si>
  <si>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</si>
  <si>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</si>
  <si>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</si>
  <si>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</si>
  <si>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</si>
  <si>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</si>
  <si>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</si>
  <si>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</si>
  <si>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</si>
  <si>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</si>
  <si>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①経常収支比率は、類似団体平均値に比べ低くなっていますが、100％を超えています。
　②累積欠損金は、計上していません。
　③流動比率は、100％以上が望ましいとされていますが、過去の下水道整備のために借り入れた企業債の償還額が大きいことから100％を下回っており、前年度と比較すると、現金預金等が減少した結果、前年度より減少しています。
　④企業債残高対事業規模比率は、近年償還額より借入額が少なくなっているため、前年度より低下しています。
　⑤経費回収率は、前年度と比較すると、下水道使用料収入の減少と汚水処理費の増加により、減少しています。　　　　　　　　　　
　⑥汚水処理原価は、前年度より使用量が低下したこと、汚水処理に係る維持管理費用が増加したことにより1㎥あたりの汚水処理に要した費用が増加しています。
　⑦施設利用率は、単独処理場を設置していないため、当該値は計上していません。
　⑧水洗化率は、早期より下水道整備を始めたことから、類似団体平均値より高くなっています。</t>
    <rPh sb="107" eb="109">
      <t>キギョウ</t>
    </rPh>
    <rPh sb="109" eb="110">
      <t>サイ</t>
    </rPh>
    <rPh sb="127" eb="129">
      <t>シタマワ</t>
    </rPh>
    <rPh sb="134" eb="137">
      <t>ゼンネンド</t>
    </rPh>
    <rPh sb="138" eb="140">
      <t>ヒカク</t>
    </rPh>
    <rPh sb="144" eb="146">
      <t>ゲンキン</t>
    </rPh>
    <rPh sb="146" eb="148">
      <t>ヨキン</t>
    </rPh>
    <rPh sb="148" eb="149">
      <t>ナド</t>
    </rPh>
    <rPh sb="150" eb="152">
      <t>ゲンショウ</t>
    </rPh>
    <rPh sb="162" eb="164">
      <t>ゲンショウ</t>
    </rPh>
    <rPh sb="232" eb="235">
      <t>ゼンネンド</t>
    </rPh>
    <rPh sb="236" eb="238">
      <t>ヒカク</t>
    </rPh>
    <rPh sb="242" eb="244">
      <t>ゲスイ</t>
    </rPh>
    <rPh sb="244" eb="245">
      <t>ドウ</t>
    </rPh>
    <rPh sb="245" eb="248">
      <t>シヨウリョウ</t>
    </rPh>
    <rPh sb="248" eb="250">
      <t>シュウニュウ</t>
    </rPh>
    <rPh sb="251" eb="253">
      <t>ゲンショウ</t>
    </rPh>
    <rPh sb="254" eb="256">
      <t>オスイ</t>
    </rPh>
    <rPh sb="256" eb="258">
      <t>ショリ</t>
    </rPh>
    <rPh sb="258" eb="259">
      <t>ヒ</t>
    </rPh>
    <rPh sb="260" eb="262">
      <t>ゾウカ</t>
    </rPh>
    <rPh sb="267" eb="269">
      <t>ゲンショウ</t>
    </rPh>
    <rPh sb="305" eb="307">
      <t>テイカ</t>
    </rPh>
    <rPh sb="312" eb="314">
      <t>オスイ</t>
    </rPh>
    <rPh sb="314" eb="316">
      <t>ショリ</t>
    </rPh>
    <rPh sb="317" eb="318">
      <t>カカ</t>
    </rPh>
    <rPh sb="319" eb="321">
      <t>イジ</t>
    </rPh>
    <rPh sb="321" eb="323">
      <t>カンリ</t>
    </rPh>
    <rPh sb="323" eb="325">
      <t>ヒヨウ</t>
    </rPh>
    <rPh sb="326" eb="328">
      <t>ゾウカ</t>
    </rPh>
    <rPh sb="352" eb="354">
      <t>ゾウカ</t>
    </rPh>
    <phoneticPr fontId="4"/>
  </si>
  <si>
    <t>　①有形固定資産減価償却率は、減価償却の進行状況や資産の経過年数を知ることができる指標であり、数値が高いほど法定耐用年数に近い資産が多いことを示していますが、法定耐用年数に達する管渠が、まだ少ないことから類似団体平均値より低くなっています。
　②管渠老朽化率は、法定耐用年数を超えた管渠延長割合を示す指標で、令和元年度より耐用年数である50年を経過した管渠が発生したことにより類似団体平均より高くなっています。
　③管渠改善率は、当該年度に更新した管渠延長の割合を表した指標で、事業開始が古いことから順次更新を行っており、令和4年度は、類似団体平均より高い水準にあります。</t>
    <rPh sb="188" eb="190">
      <t>ルイジ</t>
    </rPh>
    <rPh sb="190" eb="192">
      <t>ダンタイ</t>
    </rPh>
    <rPh sb="192" eb="194">
      <t>ヘイキン</t>
    </rPh>
    <rPh sb="196" eb="197">
      <t>タカ</t>
    </rPh>
    <rPh sb="276" eb="277">
      <t>タカ</t>
    </rPh>
    <rPh sb="278" eb="280">
      <t>スイジュン</t>
    </rPh>
    <phoneticPr fontId="4"/>
  </si>
  <si>
    <t>　本市の汚水整備事業については、ほぼ100％完了していますが、事業開始から相当年数が経っており、今後は管渠の更新事業が増加していくことが見込まれます。
　現在のところ、経常収支比率は100％、経費回収率は95％程度で推移しており、起債残高も借入額を抑制することにより減少する見込みですが、既に水洗化率も高いことから使用料収入の増加が見込めない状況にあります。
　こうした状況においても安定的な経営を継続していくため、令和6年3月に経営戦略を改定し、更なる経営の効率化を進めてまいります。　</t>
    <rPh sb="208" eb="210">
      <t>レイワ</t>
    </rPh>
    <rPh sb="215" eb="219">
      <t>ケイエイセンリャク</t>
    </rPh>
    <rPh sb="220" eb="22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</si>
</sst>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0.19</c:v>
                </c:pt>
                <c:pt idx="1">
                  <c:v>0.12</c:v>
                </c:pt>
                <c:pt idx="2">
                  <c:v>0.11</c:v>
                </c:pt>
                <c:pt idx="3">
                  <c:v>0.1</c:v>
                </c:pt>
                <c:pt idx="4">
                  <c:v>0.16</c:v>
                </c:pt>
              </c:numCache>
            </c:numRef>
          </c:val>
          <c:extLst>
            <c:ext xmlns:c16="http://schemas.microsoft.com/office/drawing/2014/chart" uri="{C3380CC4-5D6E-409C-BE32-E72D297353CC}">
              <c16:uniqueId val="{00000000-0149-4F03-91CE-633614EBE3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0.08</c:v>
                </c:pt>
                <c:pt idx="3">
                  <c:v>0.24</c:v>
                </c:pt>
                <c:pt idx="4">
                  <c:v>0.14000000000000001</c:v>
                </c:pt>
              </c:numCache>
            </c:numRef>
          </c:val>
          <c:smooth val="0"/>
          <c:extLst>
            <c:ext xmlns:c16="http://schemas.microsoft.com/office/drawing/2014/chart" uri="{C3380CC4-5D6E-409C-BE32-E72D297353CC}">
              <c16:uniqueId val="{00000001-0149-4F03-91CE-633614EBE3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D-41A9-B32C-3A0534CDBB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56.51</c:v>
                </c:pt>
                <c:pt idx="1">
                  <c:v>57.04</c:v>
                </c:pt>
                <c:pt idx="2">
                  <c:v>60.78</c:v>
                </c:pt>
                <c:pt idx="3">
                  <c:v>59.96</c:v>
                </c:pt>
                <c:pt idx="4">
                  <c:v>59.9</c:v>
                </c:pt>
              </c:numCache>
            </c:numRef>
          </c:val>
          <c:smooth val="0"/>
          <c:extLst>
            <c:ext xmlns:c16="http://schemas.microsoft.com/office/drawing/2014/chart" uri="{C3380CC4-5D6E-409C-BE32-E72D297353CC}">
              <c16:uniqueId val="{00000001-433D-41A9-B32C-3A0534CDBB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97.08</c:v>
                </c:pt>
                <c:pt idx="1">
                  <c:v>97.14</c:v>
                </c:pt>
                <c:pt idx="2">
                  <c:v>97.15</c:v>
                </c:pt>
                <c:pt idx="3">
                  <c:v>97.14</c:v>
                </c:pt>
                <c:pt idx="4">
                  <c:v>97.13</c:v>
                </c:pt>
              </c:numCache>
            </c:numRef>
          </c:val>
          <c:extLst>
            <c:ext xmlns:c16="http://schemas.microsoft.com/office/drawing/2014/chart" uri="{C3380CC4-5D6E-409C-BE32-E72D297353CC}">
              <c16:uniqueId val="{00000000-74C6-43C3-8E63-6872A19BFB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93.91</c:v>
                </c:pt>
                <c:pt idx="1">
                  <c:v>93.73</c:v>
                </c:pt>
                <c:pt idx="2">
                  <c:v>94.17</c:v>
                </c:pt>
                <c:pt idx="3">
                  <c:v>94.27</c:v>
                </c:pt>
                <c:pt idx="4">
                  <c:v>94.46</c:v>
                </c:pt>
              </c:numCache>
            </c:numRef>
          </c:val>
          <c:smooth val="0"/>
          <c:extLst>
            <c:ext xmlns:c16="http://schemas.microsoft.com/office/drawing/2014/chart" uri="{C3380CC4-5D6E-409C-BE32-E72D297353CC}">
              <c16:uniqueId val="{00000001-74C6-43C3-8E63-6872A19BFB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103.17</c:v>
                </c:pt>
                <c:pt idx="1">
                  <c:v>102.31</c:v>
                </c:pt>
                <c:pt idx="2">
                  <c:v>100.68</c:v>
                </c:pt>
                <c:pt idx="3">
                  <c:v>101.36</c:v>
                </c:pt>
                <c:pt idx="4">
                  <c:v>103.27</c:v>
                </c:pt>
              </c:numCache>
            </c:numRef>
          </c:val>
          <c:extLst>
            <c:ext xmlns:c16="http://schemas.microsoft.com/office/drawing/2014/chart" uri="{C3380CC4-5D6E-409C-BE32-E72D297353CC}">
              <c16:uniqueId val="{00000000-E1A3-4D93-A616-8D7931F76F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107.95</c:v>
                </c:pt>
                <c:pt idx="1">
                  <c:v>106.32</c:v>
                </c:pt>
                <c:pt idx="2">
                  <c:v>106.67</c:v>
                </c:pt>
                <c:pt idx="3">
                  <c:v>106.9</c:v>
                </c:pt>
                <c:pt idx="4">
                  <c:v>106.74</c:v>
                </c:pt>
              </c:numCache>
            </c:numRef>
          </c:val>
          <c:smooth val="0"/>
          <c:extLst>
            <c:ext xmlns:c16="http://schemas.microsoft.com/office/drawing/2014/chart" uri="{C3380CC4-5D6E-409C-BE32-E72D297353CC}">
              <c16:uniqueId val="{00000001-E1A3-4D93-A616-8D7931F76F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11.09</c:v>
                </c:pt>
                <c:pt idx="1">
                  <c:v>14.5</c:v>
                </c:pt>
                <c:pt idx="2">
                  <c:v>17.71</c:v>
                </c:pt>
                <c:pt idx="3">
                  <c:v>20.7</c:v>
                </c:pt>
                <c:pt idx="4">
                  <c:v>23.83</c:v>
                </c:pt>
              </c:numCache>
            </c:numRef>
          </c:val>
          <c:extLst>
            <c:ext xmlns:c16="http://schemas.microsoft.com/office/drawing/2014/chart" uri="{C3380CC4-5D6E-409C-BE32-E72D297353CC}">
              <c16:uniqueId val="{00000000-0430-499E-8797-79446358FA4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22.74</c:v>
                </c:pt>
                <c:pt idx="1">
                  <c:v>21.22</c:v>
                </c:pt>
                <c:pt idx="2">
                  <c:v>23.25</c:v>
                </c:pt>
                <c:pt idx="3">
                  <c:v>25.2</c:v>
                </c:pt>
                <c:pt idx="4">
                  <c:v>27.42</c:v>
                </c:pt>
              </c:numCache>
            </c:numRef>
          </c:val>
          <c:smooth val="0"/>
          <c:extLst>
            <c:ext xmlns:c16="http://schemas.microsoft.com/office/drawing/2014/chart" uri="{C3380CC4-5D6E-409C-BE32-E72D297353CC}">
              <c16:uniqueId val="{00000001-0430-499E-8797-79446358FA4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
                  <c:v>0</c:v>
                </c:pt>
                <c:pt idx="1">
                  <c:v>1</c:v>
                </c:pt>
                <c:pt idx="2">
                  <c:v>16.059999999999999</c:v>
                </c:pt>
                <c:pt idx="3">
                  <c:v>16.38</c:v>
                </c:pt>
                <c:pt idx="4">
                  <c:v>16.350000000000001</c:v>
                </c:pt>
              </c:numCache>
            </c:numRef>
          </c:val>
          <c:extLst>
            <c:ext xmlns:c16="http://schemas.microsoft.com/office/drawing/2014/chart" uri="{C3380CC4-5D6E-409C-BE32-E72D297353CC}">
              <c16:uniqueId val="{00000000-5B2D-4587-9E71-5E6B904655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0.18</c:v>
                </c:pt>
                <c:pt idx="1">
                  <c:v>0.83</c:v>
                </c:pt>
                <c:pt idx="2">
                  <c:v>1.06</c:v>
                </c:pt>
                <c:pt idx="3">
                  <c:v>2.02</c:v>
                </c:pt>
                <c:pt idx="4">
                  <c:v>2.67</c:v>
                </c:pt>
              </c:numCache>
            </c:numRef>
          </c:val>
          <c:smooth val="0"/>
          <c:extLst>
            <c:ext xmlns:c16="http://schemas.microsoft.com/office/drawing/2014/chart" uri="{C3380CC4-5D6E-409C-BE32-E72D297353CC}">
              <c16:uniqueId val="{00000001-5B2D-4587-9E71-5E6B904655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F9-4B10-BD01-685270E243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c:v>
                </c:pt>
                <c:pt idx="1">
                  <c:v>1.35</c:v>
                </c:pt>
                <c:pt idx="2">
                  <c:v>3.68</c:v>
                </c:pt>
                <c:pt idx="3">
                  <c:v>5.3</c:v>
                </c:pt>
                <c:pt idx="4">
                  <c:v>6.49</c:v>
                </c:pt>
              </c:numCache>
            </c:numRef>
          </c:val>
          <c:smooth val="0"/>
          <c:extLst>
            <c:ext xmlns:c16="http://schemas.microsoft.com/office/drawing/2014/chart" uri="{C3380CC4-5D6E-409C-BE32-E72D297353CC}">
              <c16:uniqueId val="{00000001-32F9-4B10-BD01-685270E243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72.739999999999995</c:v>
                </c:pt>
                <c:pt idx="1">
                  <c:v>54.61</c:v>
                </c:pt>
                <c:pt idx="2">
                  <c:v>62.33</c:v>
                </c:pt>
                <c:pt idx="3">
                  <c:v>66.430000000000007</c:v>
                </c:pt>
                <c:pt idx="4">
                  <c:v>65.33</c:v>
                </c:pt>
              </c:numCache>
            </c:numRef>
          </c:val>
          <c:extLst>
            <c:ext xmlns:c16="http://schemas.microsoft.com/office/drawing/2014/chart" uri="{C3380CC4-5D6E-409C-BE32-E72D297353CC}">
              <c16:uniqueId val="{00000000-BEBC-4024-8236-5D5958B5B3E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80.5</c:v>
                </c:pt>
                <c:pt idx="1">
                  <c:v>71.540000000000006</c:v>
                </c:pt>
                <c:pt idx="2">
                  <c:v>67.86</c:v>
                </c:pt>
                <c:pt idx="3">
                  <c:v>72.92</c:v>
                </c:pt>
                <c:pt idx="4">
                  <c:v>81.19</c:v>
                </c:pt>
              </c:numCache>
            </c:numRef>
          </c:val>
          <c:smooth val="0"/>
          <c:extLst>
            <c:ext xmlns:c16="http://schemas.microsoft.com/office/drawing/2014/chart" uri="{C3380CC4-5D6E-409C-BE32-E72D297353CC}">
              <c16:uniqueId val="{00000001-BEBC-4024-8236-5D5958B5B3E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674.99</c:v>
                </c:pt>
                <c:pt idx="1">
                  <c:v>627.74</c:v>
                </c:pt>
                <c:pt idx="2">
                  <c:v>621.85</c:v>
                </c:pt>
                <c:pt idx="3">
                  <c:v>546.07000000000005</c:v>
                </c:pt>
                <c:pt idx="4">
                  <c:v>509.64</c:v>
                </c:pt>
              </c:numCache>
            </c:numRef>
          </c:val>
          <c:extLst>
            <c:ext xmlns:c16="http://schemas.microsoft.com/office/drawing/2014/chart" uri="{C3380CC4-5D6E-409C-BE32-E72D297353CC}">
              <c16:uniqueId val="{00000000-E53D-45B0-A14A-88E898D8E68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605.9</c:v>
                </c:pt>
                <c:pt idx="1">
                  <c:v>653.69000000000005</c:v>
                </c:pt>
                <c:pt idx="2">
                  <c:v>709.4</c:v>
                </c:pt>
                <c:pt idx="3">
                  <c:v>734.47</c:v>
                </c:pt>
                <c:pt idx="4">
                  <c:v>720.89</c:v>
                </c:pt>
              </c:numCache>
            </c:numRef>
          </c:val>
          <c:smooth val="0"/>
          <c:extLst>
            <c:ext xmlns:c16="http://schemas.microsoft.com/office/drawing/2014/chart" uri="{C3380CC4-5D6E-409C-BE32-E72D297353CC}">
              <c16:uniqueId val="{00000001-E53D-45B0-A14A-88E898D8E68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104.04</c:v>
                </c:pt>
                <c:pt idx="1">
                  <c:v>106.13</c:v>
                </c:pt>
                <c:pt idx="2">
                  <c:v>92.49</c:v>
                </c:pt>
                <c:pt idx="3">
                  <c:v>95.11</c:v>
                </c:pt>
                <c:pt idx="4">
                  <c:v>94.05</c:v>
                </c:pt>
              </c:numCache>
            </c:numRef>
          </c:val>
          <c:extLst>
            <c:ext xmlns:c16="http://schemas.microsoft.com/office/drawing/2014/chart" uri="{C3380CC4-5D6E-409C-BE32-E72D297353CC}">
              <c16:uniqueId val="{00000000-7BF6-4D6E-B57A-99C7E4ADA4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89.41</c:v>
                </c:pt>
                <c:pt idx="1">
                  <c:v>88.05</c:v>
                </c:pt>
                <c:pt idx="2">
                  <c:v>91.14</c:v>
                </c:pt>
                <c:pt idx="3">
                  <c:v>90.69</c:v>
                </c:pt>
                <c:pt idx="4">
                  <c:v>90.5</c:v>
                </c:pt>
              </c:numCache>
            </c:numRef>
          </c:val>
          <c:smooth val="0"/>
          <c:extLst>
            <c:ext xmlns:c16="http://schemas.microsoft.com/office/drawing/2014/chart" uri="{C3380CC4-5D6E-409C-BE32-E72D297353CC}">
              <c16:uniqueId val="{00000001-7BF6-4D6E-B57A-99C7E4ADA4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132.13999999999999</c:v>
                </c:pt>
                <c:pt idx="1">
                  <c:v>129.65</c:v>
                </c:pt>
                <c:pt idx="2">
                  <c:v>137.43</c:v>
                </c:pt>
                <c:pt idx="3">
                  <c:v>140.63999999999999</c:v>
                </c:pt>
                <c:pt idx="4">
                  <c:v>142.38999999999999</c:v>
                </c:pt>
              </c:numCache>
            </c:numRef>
          </c:val>
          <c:extLst>
            <c:ext xmlns:c16="http://schemas.microsoft.com/office/drawing/2014/chart" uri="{C3380CC4-5D6E-409C-BE32-E72D297353CC}">
              <c16:uniqueId val="{00000000-2B23-4520-8BE5-54DE8E0143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142.05000000000001</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2B23-4520-8BE5-54DE8E0143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大阪狭山市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58292</v>
      </c>
      <c r="AM8" s="42"/>
      <c r="AN8" s="42"/>
      <c r="AO8" s="42"/>
      <c r="AP8" s="42"/>
      <c r="AQ8" s="42"/>
      <c r="AR8" s="42"/>
      <c r="AS8" s="42"/>
      <c r="AT8" s="35">
        <f>データ!T6</f>
        <v>11.92</v>
      </c>
      <c r="AU8" s="35"/>
      <c r="AV8" s="35"/>
      <c r="AW8" s="35"/>
      <c r="AX8" s="35"/>
      <c r="AY8" s="35"/>
      <c r="AZ8" s="35"/>
      <c r="BA8" s="35"/>
      <c r="BB8" s="35">
        <f>データ!U6</f>
        <v>4890.2700000000004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74.25</v>
      </c>
      <c r="J10" s="35"/>
      <c r="K10" s="35"/>
      <c r="L10" s="35"/>
      <c r="M10" s="35"/>
      <c r="N10" s="35"/>
      <c r="O10" s="35"/>
      <c r="P10" s="35">
        <f>データ!P6</f>
        <v>99.98</v>
      </c>
      <c r="Q10" s="35"/>
      <c r="R10" s="35"/>
      <c r="S10" s="35"/>
      <c r="T10" s="35"/>
      <c r="U10" s="35"/>
      <c r="V10" s="35"/>
      <c r="W10" s="35">
        <f>データ!Q6</f>
        <v>89.68</v>
      </c>
      <c r="X10" s="35"/>
      <c r="Y10" s="35"/>
      <c r="Z10" s="35"/>
      <c r="AA10" s="35"/>
      <c r="AB10" s="35"/>
      <c r="AC10" s="35"/>
      <c r="AD10" s="42">
        <f>データ!R6</f>
        <v>2222</v>
      </c>
      <c r="AE10" s="42"/>
      <c r="AF10" s="42"/>
      <c r="AG10" s="42"/>
      <c r="AH10" s="42"/>
      <c r="AI10" s="42"/>
      <c r="AJ10" s="42"/>
      <c r="AK10" s="2"/>
      <c r="AL10" s="42">
        <f>データ!V6</f>
        <v>58105</v>
      </c>
      <c r="AM10" s="42"/>
      <c r="AN10" s="42"/>
      <c r="AO10" s="42"/>
      <c r="AP10" s="42"/>
      <c r="AQ10" s="42"/>
      <c r="AR10" s="42"/>
      <c r="AS10" s="42"/>
      <c r="AT10" s="35">
        <f>データ!W6</f>
        <v>8.8000000000000007</v>
      </c>
      <c r="AU10" s="35"/>
      <c r="AV10" s="35"/>
      <c r="AW10" s="35"/>
      <c r="AX10" s="35"/>
      <c r="AY10" s="35"/>
      <c r="AZ10" s="35"/>
      <c r="BA10" s="35"/>
      <c r="BB10" s="35">
        <f>データ!X6</f>
        <v>6602.84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1iA+z17dIV0Bv+kCWNDp0ZRUB1S5592VAOLu8Y/JVtsNAHGycVmcoYtdS46ye+L+bxmqIeKJB0Af8qXCJs+e6g==" saltValue="ZbvYtagaLNWyxxoF7/aXy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272311</v>
      </c>
      <c r="D6" s="19">
        <f t="shared" si="3"/>
        <v>46</v>
      </c>
      <c r="E6" s="19">
        <f t="shared" si="3"/>
        <v>17</v>
      </c>
      <c r="F6" s="19">
        <f t="shared" si="3"/>
        <v>1</v>
      </c>
      <c r="G6" s="19">
        <f t="shared" si="3"/>
        <v>0</v>
      </c>
      <c r="H6" s="19" t="str">
        <f t="shared" si="3"/>
        <v>大阪府　大阪狭山市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74.25</v>
      </c>
      <c r="P6" s="20">
        <f t="shared" si="3"/>
        <v>99.98</v>
      </c>
      <c r="Q6" s="20">
        <f t="shared" si="3"/>
        <v>89.68</v>
      </c>
      <c r="R6" s="20">
        <f t="shared" si="3"/>
        <v>2222</v>
      </c>
      <c r="S6" s="20">
        <f t="shared" si="3"/>
        <v>58292</v>
      </c>
      <c r="T6" s="20">
        <f t="shared" si="3"/>
        <v>11.92</v>
      </c>
      <c r="U6" s="20">
        <f t="shared" si="3"/>
        <v>4890.2700000000004</v>
      </c>
      <c r="V6" s="20">
        <f t="shared" si="3"/>
        <v>58105</v>
      </c>
      <c r="W6" s="20">
        <f t="shared" si="3"/>
        <v>8.8000000000000007</v>
      </c>
      <c r="X6" s="20">
        <f t="shared" si="3"/>
        <v>6602.84</v>
      </c>
      <c r="Y6" s="21">
        <f>IF(Y7="",NA(),Y7)</f>
        <v>103.17</v>
      </c>
      <c r="Z6" s="21">
        <f t="shared" ref="Z6:AH6" si="4">IF(Z7="",NA(),Z7)</f>
        <v>102.31</v>
      </c>
      <c r="AA6" s="21">
        <f t="shared" si="4"/>
        <v>100.68</v>
      </c>
      <c r="AB6" s="21">
        <f t="shared" si="4"/>
        <v>101.36</v>
      </c>
      <c r="AC6" s="21">
        <f t="shared" si="4"/>
        <v>103.27</v>
      </c>
      <c r="AD6" s="21">
        <f t="shared" si="4"/>
        <v>107.95</v>
      </c>
      <c r="AE6" s="21">
        <f t="shared" si="4"/>
        <v>106.32</v>
      </c>
      <c r="AF6" s="21">
        <f t="shared" si="4"/>
        <v>106.67</v>
      </c>
      <c r="AG6" s="21">
        <f t="shared" si="4"/>
        <v>106.9</v>
      </c>
      <c r="AH6" s="21">
        <f t="shared" si="4"/>
        <v>106.74</v>
      </c>
      <c r="AI6" s="20" t="str">
        <f>IF(AI7="","",IF(AI7="-","【-】","【"&amp;SUBSTITUTE(TEXT(AI7,"#,##0.00"),"-","△")&amp;"】"))</f>
        <v>【106.11】</v>
      </c>
      <c r="AJ6" s="20">
        <f>IF(AJ7="",NA(),AJ7)</f>
        <v>0</v>
      </c>
      <c r="AK6" s="20">
        <f t="shared" ref="AK6:AS6" si="5">IF(AK7="",NA(),AK7)</f>
        <v>0</v>
      </c>
      <c r="AL6" s="20">
        <f t="shared" si="5"/>
        <v>0</v>
      </c>
      <c r="AM6" s="20">
        <f t="shared" si="5"/>
        <v>0</v>
      </c>
      <c r="AN6" s="20">
        <f t="shared" si="5"/>
        <v>0</v>
      </c>
      <c r="AO6" s="21">
        <f t="shared" si="5"/>
        <v>1.03</v>
      </c>
      <c r="AP6" s="21">
        <f t="shared" si="5"/>
        <v>1.35</v>
      </c>
      <c r="AQ6" s="21">
        <f t="shared" si="5"/>
        <v>3.68</v>
      </c>
      <c r="AR6" s="21">
        <f t="shared" si="5"/>
        <v>5.3</v>
      </c>
      <c r="AS6" s="21">
        <f t="shared" si="5"/>
        <v>6.49</v>
      </c>
      <c r="AT6" s="20" t="str">
        <f>IF(AT7="","",IF(AT7="-","【-】","【"&amp;SUBSTITUTE(TEXT(AT7,"#,##0.00"),"-","△")&amp;"】"))</f>
        <v>【3.15】</v>
      </c>
      <c r="AU6" s="21">
        <f>IF(AU7="",NA(),AU7)</f>
        <v>72.739999999999995</v>
      </c>
      <c r="AV6" s="21">
        <f t="shared" ref="AV6:BD6" si="6">IF(AV7="",NA(),AV7)</f>
        <v>54.61</v>
      </c>
      <c r="AW6" s="21">
        <f t="shared" si="6"/>
        <v>62.33</v>
      </c>
      <c r="AX6" s="21">
        <f t="shared" si="6"/>
        <v>66.430000000000007</v>
      </c>
      <c r="AY6" s="21">
        <f t="shared" si="6"/>
        <v>65.33</v>
      </c>
      <c r="AZ6" s="21">
        <f t="shared" si="6"/>
        <v>80.5</v>
      </c>
      <c r="BA6" s="21">
        <f t="shared" si="6"/>
        <v>71.540000000000006</v>
      </c>
      <c r="BB6" s="21">
        <f t="shared" si="6"/>
        <v>67.86</v>
      </c>
      <c r="BC6" s="21">
        <f t="shared" si="6"/>
        <v>72.92</v>
      </c>
      <c r="BD6" s="21">
        <f t="shared" si="6"/>
        <v>81.19</v>
      </c>
      <c r="BE6" s="20" t="str">
        <f>IF(BE7="","",IF(BE7="-","【-】","【"&amp;SUBSTITUTE(TEXT(BE7,"#,##0.00"),"-","△")&amp;"】"))</f>
        <v>【73.44】</v>
      </c>
      <c r="BF6" s="21">
        <f>IF(BF7="",NA(),BF7)</f>
        <v>674.99</v>
      </c>
      <c r="BG6" s="21">
        <f t="shared" ref="BG6:BO6" si="7">IF(BG7="",NA(),BG7)</f>
        <v>627.74</v>
      </c>
      <c r="BH6" s="21">
        <f t="shared" si="7"/>
        <v>621.85</v>
      </c>
      <c r="BI6" s="21">
        <f t="shared" si="7"/>
        <v>546.07000000000005</v>
      </c>
      <c r="BJ6" s="21">
        <f t="shared" si="7"/>
        <v>509.64</v>
      </c>
      <c r="BK6" s="21">
        <f t="shared" si="7"/>
        <v>605.9</v>
      </c>
      <c r="BL6" s="21">
        <f t="shared" si="7"/>
        <v>653.69000000000005</v>
      </c>
      <c r="BM6" s="21">
        <f t="shared" si="7"/>
        <v>709.4</v>
      </c>
      <c r="BN6" s="21">
        <f t="shared" si="7"/>
        <v>734.47</v>
      </c>
      <c r="BO6" s="21">
        <f t="shared" si="7"/>
        <v>720.89</v>
      </c>
      <c r="BP6" s="20" t="str">
        <f>IF(BP7="","",IF(BP7="-","【-】","【"&amp;SUBSTITUTE(TEXT(BP7,"#,##0.00"),"-","△")&amp;"】"))</f>
        <v>【652.82】</v>
      </c>
      <c r="BQ6" s="21">
        <f>IF(BQ7="",NA(),BQ7)</f>
        <v>104.04</v>
      </c>
      <c r="BR6" s="21">
        <f t="shared" ref="BR6:BZ6" si="8">IF(BR7="",NA(),BR7)</f>
        <v>106.13</v>
      </c>
      <c r="BS6" s="21">
        <f t="shared" si="8"/>
        <v>92.49</v>
      </c>
      <c r="BT6" s="21">
        <f t="shared" si="8"/>
        <v>95.11</v>
      </c>
      <c r="BU6" s="21">
        <f t="shared" si="8"/>
        <v>94.05</v>
      </c>
      <c r="BV6" s="21">
        <f t="shared" si="8"/>
        <v>89.41</v>
      </c>
      <c r="BW6" s="21">
        <f t="shared" si="8"/>
        <v>88.05</v>
      </c>
      <c r="BX6" s="21">
        <f t="shared" si="8"/>
        <v>91.14</v>
      </c>
      <c r="BY6" s="21">
        <f t="shared" si="8"/>
        <v>90.69</v>
      </c>
      <c r="BZ6" s="21">
        <f t="shared" si="8"/>
        <v>90.5</v>
      </c>
      <c r="CA6" s="20" t="str">
        <f>IF(CA7="","",IF(CA7="-","【-】","【"&amp;SUBSTITUTE(TEXT(CA7,"#,##0.00"),"-","△")&amp;"】"))</f>
        <v>【97.61】</v>
      </c>
      <c r="CB6" s="21">
        <f>IF(CB7="",NA(),CB7)</f>
        <v>132.13999999999999</v>
      </c>
      <c r="CC6" s="21">
        <f t="shared" ref="CC6:CK6" si="9">IF(CC7="",NA(),CC7)</f>
        <v>129.65</v>
      </c>
      <c r="CD6" s="21">
        <f t="shared" si="9"/>
        <v>137.43</v>
      </c>
      <c r="CE6" s="21">
        <f t="shared" si="9"/>
        <v>140.63999999999999</v>
      </c>
      <c r="CF6" s="21">
        <f t="shared" si="9"/>
        <v>142.38999999999999</v>
      </c>
      <c r="CG6" s="21">
        <f t="shared" si="9"/>
        <v>142.05000000000001</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56.51</v>
      </c>
      <c r="CS6" s="21">
        <f t="shared" si="10"/>
        <v>57.04</v>
      </c>
      <c r="CT6" s="21">
        <f t="shared" si="10"/>
        <v>60.78</v>
      </c>
      <c r="CU6" s="21">
        <f t="shared" si="10"/>
        <v>59.96</v>
      </c>
      <c r="CV6" s="21">
        <f t="shared" si="10"/>
        <v>59.9</v>
      </c>
      <c r="CW6" s="20" t="str">
        <f>IF(CW7="","",IF(CW7="-","【-】","【"&amp;SUBSTITUTE(TEXT(CW7,"#,##0.00"),"-","△")&amp;"】"))</f>
        <v>【59.10】</v>
      </c>
      <c r="CX6" s="21">
        <f>IF(CX7="",NA(),CX7)</f>
        <v>97.08</v>
      </c>
      <c r="CY6" s="21">
        <f t="shared" ref="CY6:DG6" si="11">IF(CY7="",NA(),CY7)</f>
        <v>97.14</v>
      </c>
      <c r="CZ6" s="21">
        <f t="shared" si="11"/>
        <v>97.15</v>
      </c>
      <c r="DA6" s="21">
        <f t="shared" si="11"/>
        <v>97.14</v>
      </c>
      <c r="DB6" s="21">
        <f t="shared" si="11"/>
        <v>97.13</v>
      </c>
      <c r="DC6" s="21">
        <f t="shared" si="11"/>
        <v>93.91</v>
      </c>
      <c r="DD6" s="21">
        <f t="shared" si="11"/>
        <v>93.73</v>
      </c>
      <c r="DE6" s="21">
        <f t="shared" si="11"/>
        <v>94.17</v>
      </c>
      <c r="DF6" s="21">
        <f t="shared" si="11"/>
        <v>94.27</v>
      </c>
      <c r="DG6" s="21">
        <f t="shared" si="11"/>
        <v>94.46</v>
      </c>
      <c r="DH6" s="20" t="str">
        <f>IF(DH7="","",IF(DH7="-","【-】","【"&amp;SUBSTITUTE(TEXT(DH7,"#,##0.00"),"-","△")&amp;"】"))</f>
        <v>【95.82】</v>
      </c>
      <c r="DI6" s="21">
        <f>IF(DI7="",NA(),DI7)</f>
        <v>11.09</v>
      </c>
      <c r="DJ6" s="21">
        <f t="shared" ref="DJ6:DR6" si="12">IF(DJ7="",NA(),DJ7)</f>
        <v>14.5</v>
      </c>
      <c r="DK6" s="21">
        <f t="shared" si="12"/>
        <v>17.71</v>
      </c>
      <c r="DL6" s="21">
        <f t="shared" si="12"/>
        <v>20.7</v>
      </c>
      <c r="DM6" s="21">
        <f t="shared" si="12"/>
        <v>23.83</v>
      </c>
      <c r="DN6" s="21">
        <f t="shared" si="12"/>
        <v>22.74</v>
      </c>
      <c r="DO6" s="21">
        <f t="shared" si="12"/>
        <v>21.22</v>
      </c>
      <c r="DP6" s="21">
        <f t="shared" si="12"/>
        <v>23.25</v>
      </c>
      <c r="DQ6" s="21">
        <f t="shared" si="12"/>
        <v>25.2</v>
      </c>
      <c r="DR6" s="21">
        <f t="shared" si="12"/>
        <v>27.42</v>
      </c>
      <c r="DS6" s="20" t="str">
        <f>IF(DS7="","",IF(DS7="-","【-】","【"&amp;SUBSTITUTE(TEXT(DS7,"#,##0.00"),"-","△")&amp;"】"))</f>
        <v>【39.74】</v>
      </c>
      <c r="DT6" s="20">
        <f>IF(DT7="",NA(),DT7)</f>
        <v>0</v>
      </c>
      <c r="DU6" s="21">
        <f t="shared" ref="DU6:EC6" si="13">IF(DU7="",NA(),DU7)</f>
        <v>1</v>
      </c>
      <c r="DV6" s="21">
        <f t="shared" si="13"/>
        <v>16.059999999999999</v>
      </c>
      <c r="DW6" s="21">
        <f t="shared" si="13"/>
        <v>16.38</v>
      </c>
      <c r="DX6" s="21">
        <f t="shared" si="13"/>
        <v>16.350000000000001</v>
      </c>
      <c r="DY6" s="21">
        <f t="shared" si="13"/>
        <v>0.18</v>
      </c>
      <c r="DZ6" s="21">
        <f t="shared" si="13"/>
        <v>0.83</v>
      </c>
      <c r="EA6" s="21">
        <f t="shared" si="13"/>
        <v>1.06</v>
      </c>
      <c r="EB6" s="21">
        <f t="shared" si="13"/>
        <v>2.02</v>
      </c>
      <c r="EC6" s="21">
        <f t="shared" si="13"/>
        <v>2.67</v>
      </c>
      <c r="ED6" s="20" t="str">
        <f>IF(ED7="","",IF(ED7="-","【-】","【"&amp;SUBSTITUTE(TEXT(ED7,"#,##0.00"),"-","△")&amp;"】"))</f>
        <v>【7.62】</v>
      </c>
      <c r="EE6" s="21">
        <f>IF(EE7="",NA(),EE7)</f>
        <v>0.19</v>
      </c>
      <c r="EF6" s="21">
        <f t="shared" ref="EF6:EN6" si="14">IF(EF7="",NA(),EF7)</f>
        <v>0.12</v>
      </c>
      <c r="EG6" s="21">
        <f t="shared" si="14"/>
        <v>0.11</v>
      </c>
      <c r="EH6" s="21">
        <f t="shared" si="14"/>
        <v>0.1</v>
      </c>
      <c r="EI6" s="21">
        <f t="shared" si="14"/>
        <v>0.16</v>
      </c>
      <c r="EJ6" s="21">
        <f t="shared" si="14"/>
        <v>0.13</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272311</v>
      </c>
      <c r="D7" s="23">
        <v>46</v>
      </c>
      <c r="E7" s="23">
        <v>17</v>
      </c>
      <c r="F7" s="23">
        <v>1</v>
      </c>
      <c r="G7" s="23">
        <v>0</v>
      </c>
      <c r="H7" s="23" t="s">
        <v>96</v>
      </c>
      <c r="I7" s="23" t="s">
        <v>97</v>
      </c>
      <c r="J7" s="23" t="s">
        <v>98</v>
      </c>
      <c r="K7" s="23" t="s">
        <v>99</v>
      </c>
      <c r="L7" s="23" t="s">
        <v>100</v>
      </c>
      <c r="M7" s="23" t="s">
        <v>101</v>
      </c>
      <c r="N7" s="24" t="s">
        <v>102</v>
      </c>
      <c r="O7" s="24">
        <v>74.25</v>
      </c>
      <c r="P7" s="24">
        <v>99.98</v>
      </c>
      <c r="Q7" s="24">
        <v>89.68</v>
      </c>
      <c r="R7" s="24">
        <v>2222</v>
      </c>
      <c r="S7" s="24">
        <v>58292</v>
      </c>
      <c r="T7" s="24">
        <v>11.92</v>
      </c>
      <c r="U7" s="24">
        <v>4890.2700000000004</v>
      </c>
      <c r="V7" s="24">
        <v>58105</v>
      </c>
      <c r="W7" s="24">
        <v>8.8000000000000007</v>
      </c>
      <c r="X7" s="24">
        <v>6602.84</v>
      </c>
      <c r="Y7" s="24">
        <v>103.17</v>
      </c>
      <c r="Z7" s="24">
        <v>102.31</v>
      </c>
      <c r="AA7" s="24">
        <v>100.68</v>
      </c>
      <c r="AB7" s="24">
        <v>101.36</v>
      </c>
      <c r="AC7" s="24">
        <v>103.27</v>
      </c>
      <c r="AD7" s="24">
        <v>107.95</v>
      </c>
      <c r="AE7" s="24">
        <v>106.32</v>
      </c>
      <c r="AF7" s="24">
        <v>106.67</v>
      </c>
      <c r="AG7" s="24">
        <v>106.9</v>
      </c>
      <c r="AH7" s="24">
        <v>106.74</v>
      </c>
      <c r="AI7" s="24">
        <v>106.11</v>
      </c>
      <c r="AJ7" s="24">
        <v>0</v>
      </c>
      <c r="AK7" s="24">
        <v>0</v>
      </c>
      <c r="AL7" s="24">
        <v>0</v>
      </c>
      <c r="AM7" s="24">
        <v>0</v>
      </c>
      <c r="AN7" s="24">
        <v>0</v>
      </c>
      <c r="AO7" s="24">
        <v>1.03</v>
      </c>
      <c r="AP7" s="24">
        <v>1.35</v>
      </c>
      <c r="AQ7" s="24">
        <v>3.68</v>
      </c>
      <c r="AR7" s="24">
        <v>5.3</v>
      </c>
      <c r="AS7" s="24">
        <v>6.49</v>
      </c>
      <c r="AT7" s="24">
        <v>3.15</v>
      </c>
      <c r="AU7" s="24">
        <v>72.739999999999995</v>
      </c>
      <c r="AV7" s="24">
        <v>54.61</v>
      </c>
      <c r="AW7" s="24">
        <v>62.33</v>
      </c>
      <c r="AX7" s="24">
        <v>66.430000000000007</v>
      </c>
      <c r="AY7" s="24">
        <v>65.33</v>
      </c>
      <c r="AZ7" s="24">
        <v>80.5</v>
      </c>
      <c r="BA7" s="24">
        <v>71.540000000000006</v>
      </c>
      <c r="BB7" s="24">
        <v>67.86</v>
      </c>
      <c r="BC7" s="24">
        <v>72.92</v>
      </c>
      <c r="BD7" s="24">
        <v>81.19</v>
      </c>
      <c r="BE7" s="24">
        <v>73.44</v>
      </c>
      <c r="BF7" s="24">
        <v>674.99</v>
      </c>
      <c r="BG7" s="24">
        <v>627.74</v>
      </c>
      <c r="BH7" s="24">
        <v>621.85</v>
      </c>
      <c r="BI7" s="24">
        <v>546.07000000000005</v>
      </c>
      <c r="BJ7" s="24">
        <v>509.64</v>
      </c>
      <c r="BK7" s="24">
        <v>605.9</v>
      </c>
      <c r="BL7" s="24">
        <v>653.69000000000005</v>
      </c>
      <c r="BM7" s="24">
        <v>709.4</v>
      </c>
      <c r="BN7" s="24">
        <v>734.47</v>
      </c>
      <c r="BO7" s="24">
        <v>720.89</v>
      </c>
      <c r="BP7" s="24">
        <v>652.82000000000005</v>
      </c>
      <c r="BQ7" s="24">
        <v>104.04</v>
      </c>
      <c r="BR7" s="24">
        <v>106.13</v>
      </c>
      <c r="BS7" s="24">
        <v>92.49</v>
      </c>
      <c r="BT7" s="24">
        <v>95.11</v>
      </c>
      <c r="BU7" s="24">
        <v>94.05</v>
      </c>
      <c r="BV7" s="24">
        <v>89.41</v>
      </c>
      <c r="BW7" s="24">
        <v>88.05</v>
      </c>
      <c r="BX7" s="24">
        <v>91.14</v>
      </c>
      <c r="BY7" s="24">
        <v>90.69</v>
      </c>
      <c r="BZ7" s="24">
        <v>90.5</v>
      </c>
      <c r="CA7" s="24">
        <v>97.61</v>
      </c>
      <c r="CB7" s="24">
        <v>132.13999999999999</v>
      </c>
      <c r="CC7" s="24">
        <v>129.65</v>
      </c>
      <c r="CD7" s="24">
        <v>137.43</v>
      </c>
      <c r="CE7" s="24">
        <v>140.63999999999999</v>
      </c>
      <c r="CF7" s="24">
        <v>142.38999999999999</v>
      </c>
      <c r="CG7" s="24">
        <v>142.05000000000001</v>
      </c>
      <c r="CH7" s="24">
        <v>141.15</v>
      </c>
      <c r="CI7" s="24">
        <v>136.86000000000001</v>
      </c>
      <c r="CJ7" s="24">
        <v>138.52000000000001</v>
      </c>
      <c r="CK7" s="24">
        <v>138.66999999999999</v>
      </c>
      <c r="CL7" s="24">
        <v>138.29</v>
      </c>
      <c r="CM7" s="24" t="s">
        <v>102</v>
      </c>
      <c r="CN7" s="24" t="s">
        <v>102</v>
      </c>
      <c r="CO7" s="24" t="s">
        <v>102</v>
      </c>
      <c r="CP7" s="24" t="s">
        <v>102</v>
      </c>
      <c r="CQ7" s="24" t="s">
        <v>102</v>
      </c>
      <c r="CR7" s="24">
        <v>56.51</v>
      </c>
      <c r="CS7" s="24">
        <v>57.04</v>
      </c>
      <c r="CT7" s="24">
        <v>60.78</v>
      </c>
      <c r="CU7" s="24">
        <v>59.96</v>
      </c>
      <c r="CV7" s="24">
        <v>59.9</v>
      </c>
      <c r="CW7" s="24">
        <v>59.1</v>
      </c>
      <c r="CX7" s="24">
        <v>97.08</v>
      </c>
      <c r="CY7" s="24">
        <v>97.14</v>
      </c>
      <c r="CZ7" s="24">
        <v>97.15</v>
      </c>
      <c r="DA7" s="24">
        <v>97.14</v>
      </c>
      <c r="DB7" s="24">
        <v>97.13</v>
      </c>
      <c r="DC7" s="24">
        <v>93.91</v>
      </c>
      <c r="DD7" s="24">
        <v>93.73</v>
      </c>
      <c r="DE7" s="24">
        <v>94.17</v>
      </c>
      <c r="DF7" s="24">
        <v>94.27</v>
      </c>
      <c r="DG7" s="24">
        <v>94.46</v>
      </c>
      <c r="DH7" s="24">
        <v>95.82</v>
      </c>
      <c r="DI7" s="24">
        <v>11.09</v>
      </c>
      <c r="DJ7" s="24">
        <v>14.5</v>
      </c>
      <c r="DK7" s="24">
        <v>17.71</v>
      </c>
      <c r="DL7" s="24">
        <v>20.7</v>
      </c>
      <c r="DM7" s="24">
        <v>23.83</v>
      </c>
      <c r="DN7" s="24">
        <v>22.74</v>
      </c>
      <c r="DO7" s="24">
        <v>21.22</v>
      </c>
      <c r="DP7" s="24">
        <v>23.25</v>
      </c>
      <c r="DQ7" s="24">
        <v>25.2</v>
      </c>
      <c r="DR7" s="24">
        <v>27.42</v>
      </c>
      <c r="DS7" s="24">
        <v>39.74</v>
      </c>
      <c r="DT7" s="24">
        <v>0</v>
      </c>
      <c r="DU7" s="24">
        <v>1</v>
      </c>
      <c r="DV7" s="24">
        <v>16.059999999999999</v>
      </c>
      <c r="DW7" s="24">
        <v>16.38</v>
      </c>
      <c r="DX7" s="24">
        <v>16.350000000000001</v>
      </c>
      <c r="DY7" s="24">
        <v>0.18</v>
      </c>
      <c r="DZ7" s="24">
        <v>0.83</v>
      </c>
      <c r="EA7" s="24">
        <v>1.06</v>
      </c>
      <c r="EB7" s="24">
        <v>2.02</v>
      </c>
      <c r="EC7" s="24">
        <v>2.67</v>
      </c>
      <c r="ED7" s="24">
        <v>7.62</v>
      </c>
      <c r="EE7" s="24">
        <v>0.19</v>
      </c>
      <c r="EF7" s="24">
        <v>0.12</v>
      </c>
      <c r="EG7" s="24">
        <v>0.11</v>
      </c>
      <c r="EH7" s="24">
        <v>0.1</v>
      </c>
      <c r="EI7" s="24">
        <v>0.16</v>
      </c>
      <c r="EJ7" s="24">
        <v>0.13</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2024-02-21T06:28:36Z</cp:lastPrinted>
  <dcterms:created xsi:type="dcterms:W3CDTF">2023-12-12T00:49:04Z</dcterms:created>
  <dcterms:modified xsi:type="dcterms:W3CDTF">2024-02-21T06:28:42Z</dcterms:modified>
  <cp:category/>
</cp:coreProperties>
</file>