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4B9BDC94-9533-413F-9EAA-50B0D3172C45}" xr6:coauthVersionLast="47" xr6:coauthVersionMax="47" xr10:uidLastSave="{00000000-0000-0000-0000-000000000000}"/>
  <workbookProtection workbookAlgorithmName="SHA-512" workbookHashValue="KxGYbEe0/62TP272gCrAjjJPi7pil3lAH3fnZwgaqsdwUl3azMkZQUKI6gXShAkgsLplIZqYsGZ/prS4+v7T9Q==" workbookSaltValue="qwXzpdb9BGFAlIYVAcyh1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AT10" i="4"/>
  <c r="AL10" i="4"/>
  <c r="I10" i="4"/>
  <c r="BB8" i="4"/>
  <c r="AT8" i="4"/>
  <c r="AL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<sst xmlns="http://schemas.openxmlformats.org/spreadsheetml/2006/main" count="228" uniqueCount="113">
  <si>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</si>
  <si>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</si>
  <si>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</si>
  <si>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</si>
  <si>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</si>
  <si>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</si>
  <si>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</si>
  <si>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</si>
  <si>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</si>
  <si>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</si>
  <si>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</si>
  <si>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</si>
  <si>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</si>
  <si>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</si>
  <si>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</si>
  <si>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</si>
  <si>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</si>
  <si>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</si>
  <si>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</si>
  <si>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</si>
  <si>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</si>
  <si>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</si>
  <si>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</si>
  <si>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</si>
  <si>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</si>
  <si>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</si>
  <si>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</si>
  <si>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</si>
  <si>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</si>
  <si>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</si>
  <si>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</si>
  <si>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</si>
  <si>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</si>
  <si>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</si>
  <si>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</si>
  <si>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</si>
  <si>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</si>
  <si>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</si>
  <si>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</si>
  <si>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</si>
  <si>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</si>
  <si>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</si>
  <si>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</si>
  <si>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</si>
  <si>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</si>
  <si>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</si>
  <si>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</si>
  <si>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</si>
  <si>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</si>
  <si>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</si>
  <si>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</si>
  <si>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</si>
  <si>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</si>
  <si>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</si>
  <si>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</si>
  <si>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</si>
  <si>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</si>
  <si>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</si>
  <si>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</si>
  <si>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</si>
  <si>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</si>
  <si>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</si>
  <si>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</si>
  <si>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</si>
  <si>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</si>
  <si>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</si>
  <si>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</si>
  <si>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</si>
  <si>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</si>
  <si>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</si>
  <si>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</si>
  <si>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</si>
  <si>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</si>
  <si>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</si>
  <si>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</si>
  <si>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</si>
  <si>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</si>
  <si>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</si>
  <si>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</si>
  <si>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</si>
  <si>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</si>
  <si>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</si>
  <si>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</si>
  <si>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</si>
  <si>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</si>
  <si>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</si>
  <si>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</si>
  <si>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</si>
  <si>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</si>
  <si>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</si>
  <si>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</si>
  <si>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</si>
  <si>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</si>
  <si>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</si>
  <si>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</si>
  <si>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</si>
  <si>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</si>
  <si>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</si>
  <si>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</si>
  <si>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</si>
  <si>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</si>
  <si>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</si>
  <si>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</si>
  <si>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</si>
  <si>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</si>
  <si>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</si>
  <si>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</si>
  <si>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</si>
  <si>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</si>
  <si>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</si>
  <si>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は、全国平均・類似団体平均値を下回っている状況である。これは費用面での新ごみ処理施設に係る配水設備整備、新浄水場の整備、第6次拡張事業により、減価償却費が増加している影響と考える。令和4年度においては、退職給付費、減価償却費、動力費等の費用の増加により数値が減少した。
　②累積欠損金比率については、過年度から発生はなく健全経営を継続している。
　③流動比率については、全国平均・類似団体平均値を上回る水準であり、短期的な債務に対する支払い能力は十分と言えるが、現金の減少に伴い、徐々に数値が低下している。
　④企業債残高対給水収益比率については、全国平均・類似団体平均値と比較して高く、新浄水場の整備、第6次拡張事業などに伴う企業債残高の増加により、高い水準で推移している。
　⑤料金回収率については、新型コロナウイルス感染症対策として、水道料金の減免を実施したため、給水収益が減少した影響により、前年度より数値が低下した。
　⑥給水原価については、有収水量が減少し、退職給付費、減価償却費、動力費等の費用が増加したことにより、給水原価が増加した。
　⑦施設利用率については、全国平均・類似団体平均値と比べてやや低い水準となっているが、自己水と大阪広域水道企業団水の2系統を有していることが影響していると考える。
　⑧有収率については、全国平均・類似団体平均値より、一定程度高く、施設の稼働が十分に収益につながっていると言える。</t>
    <rPh sb="14" eb="16">
      <t>ゼンコク</t>
    </rPh>
    <rPh sb="16" eb="18">
      <t>ヘイキン</t>
    </rPh>
    <rPh sb="113" eb="115">
      <t>タイショク</t>
    </rPh>
    <rPh sb="115" eb="117">
      <t>キュウフ</t>
    </rPh>
    <rPh sb="117" eb="118">
      <t>ヒ</t>
    </rPh>
    <rPh sb="119" eb="121">
      <t>ゲンカ</t>
    </rPh>
    <rPh sb="121" eb="123">
      <t>ショウキャク</t>
    </rPh>
    <rPh sb="123" eb="124">
      <t>ヒ</t>
    </rPh>
    <rPh sb="125" eb="127">
      <t>ドウリョク</t>
    </rPh>
    <rPh sb="127" eb="128">
      <t>ヒ</t>
    </rPh>
    <rPh sb="128" eb="129">
      <t>トウ</t>
    </rPh>
    <rPh sb="130" eb="132">
      <t>ヒヨウ</t>
    </rPh>
    <rPh sb="133" eb="135">
      <t>ゾウカ</t>
    </rPh>
    <rPh sb="138" eb="140">
      <t>スウチ</t>
    </rPh>
    <rPh sb="141" eb="143">
      <t>ゲンショウ</t>
    </rPh>
    <rPh sb="197" eb="199">
      <t>ゼンコク</t>
    </rPh>
    <rPh sb="199" eb="201">
      <t>ヘイキン</t>
    </rPh>
    <rPh sb="210" eb="212">
      <t>ウワマワ</t>
    </rPh>
    <rPh sb="213" eb="215">
      <t>スイジュン</t>
    </rPh>
    <rPh sb="243" eb="245">
      <t>ゲンキン</t>
    </rPh>
    <rPh sb="246" eb="248">
      <t>ゲンショウ</t>
    </rPh>
    <rPh sb="249" eb="250">
      <t>トモナ</t>
    </rPh>
    <rPh sb="252" eb="254">
      <t>ジョジョ</t>
    </rPh>
    <rPh sb="255" eb="257">
      <t>スウチ</t>
    </rPh>
    <rPh sb="258" eb="260">
      <t>テイカ</t>
    </rPh>
    <rPh sb="286" eb="288">
      <t>ゼンコク</t>
    </rPh>
    <rPh sb="288" eb="290">
      <t>ヘイキン</t>
    </rPh>
    <rPh sb="324" eb="325">
      <t>トモナ</t>
    </rPh>
    <rPh sb="326" eb="328">
      <t>キギョウ</t>
    </rPh>
    <rPh sb="328" eb="329">
      <t>サイ</t>
    </rPh>
    <rPh sb="329" eb="331">
      <t>ザンダカ</t>
    </rPh>
    <rPh sb="332" eb="334">
      <t>ゾウカ</t>
    </rPh>
    <rPh sb="364" eb="366">
      <t>シンガタ</t>
    </rPh>
    <rPh sb="373" eb="376">
      <t>カンセンショウ</t>
    </rPh>
    <rPh sb="376" eb="378">
      <t>タイサク</t>
    </rPh>
    <rPh sb="438" eb="440">
      <t>ユウシュウ</t>
    </rPh>
    <rPh sb="440" eb="442">
      <t>スイリョウ</t>
    </rPh>
    <rPh sb="443" eb="445">
      <t>ゲンショウ</t>
    </rPh>
    <rPh sb="467" eb="469">
      <t>ゾウカ</t>
    </rPh>
    <rPh sb="482" eb="484">
      <t>ゾウカ</t>
    </rPh>
    <rPh sb="581" eb="583">
      <t>ゼンコク</t>
    </rPh>
    <rPh sb="583" eb="585">
      <t>ヘイキン</t>
    </rPh>
    <phoneticPr fontId="4"/>
  </si>
  <si>
    <t>　①有形固定資産減価償却率については、全国平均・類似団体平均値と比べ低いものとなっている。これは新浄水場の整備、第6次拡張事業などにより、比較的新しい資産が増加している影響によるものと考える。
　②管路経年化率については、昭和40年半ば頃から上水道を普及する目的で急速に布設工事を進めてきたことから、本市の上水道管に占める経年管の割合が高く、全国平均・類似団体平均値と比較しても高い傾向にある。これは予算や管路工事に携わる職員数の減少の影響によるものと考える。　
　③管路更新率については、前年度に比べ、少し減少しており、全国平均・類似団体平均値と比べ低い水準となっている。これは管路経年化率の問題と同様に、予算や管路工事に携わる職員数の減少の影響によるものと考える。</t>
    <rPh sb="69" eb="72">
      <t>ヒカクテキ</t>
    </rPh>
    <rPh sb="72" eb="73">
      <t>アタラ</t>
    </rPh>
    <rPh sb="75" eb="77">
      <t>シサン</t>
    </rPh>
    <rPh sb="78" eb="80">
      <t>ゾウカ</t>
    </rPh>
    <rPh sb="84" eb="86">
      <t>エイキョウ</t>
    </rPh>
    <rPh sb="171" eb="173">
      <t>ゼンコク</t>
    </rPh>
    <rPh sb="173" eb="175">
      <t>ヘイキン</t>
    </rPh>
    <rPh sb="218" eb="220">
      <t>エイキョウ</t>
    </rPh>
    <rPh sb="226" eb="227">
      <t>カンガ</t>
    </rPh>
    <rPh sb="254" eb="256">
      <t>ゲンショウ</t>
    </rPh>
    <rPh sb="261" eb="263">
      <t>ゼンコク</t>
    </rPh>
    <rPh sb="263" eb="265">
      <t>ヘイキン</t>
    </rPh>
    <rPh sb="290" eb="292">
      <t>カンロ</t>
    </rPh>
    <rPh sb="292" eb="295">
      <t>ケイネンカ</t>
    </rPh>
    <rPh sb="295" eb="296">
      <t>リツ</t>
    </rPh>
    <rPh sb="297" eb="299">
      <t>モンダイ</t>
    </rPh>
    <rPh sb="300" eb="302">
      <t>ドウヨウ</t>
    </rPh>
    <rPh sb="304" eb="306">
      <t>ヨサン</t>
    </rPh>
    <rPh sb="307" eb="309">
      <t>カンロ</t>
    </rPh>
    <rPh sb="309" eb="311">
      <t>コウジ</t>
    </rPh>
    <rPh sb="312" eb="313">
      <t>タズサ</t>
    </rPh>
    <rPh sb="315" eb="317">
      <t>ショクイン</t>
    </rPh>
    <rPh sb="317" eb="318">
      <t>スウ</t>
    </rPh>
    <rPh sb="319" eb="321">
      <t>ゲンショウ</t>
    </rPh>
    <rPh sb="322" eb="324">
      <t>エイキョウ</t>
    </rPh>
    <rPh sb="330" eb="331">
      <t>カンガ</t>
    </rPh>
    <phoneticPr fontId="4"/>
  </si>
  <si>
    <t>　経営の健全性・効率性については、累積欠損金がなく、流動比率が類似団体平均値と比べ高いため、現時点では健全な財政状況といえる。しかし、過去数年にわたり料金回収率が100％を下回る状況が続いているほか、管路の更新工事や企業債の償還による資金の減少により、流動資産は減少し、今後も流動比率の低下が見込まれるなど財政状況は悪化の一途を辿っている。また、今後人口の減少等による給水量の低下で経常収支比率、料金回収率の低下や給水原価の増加が予想される。そのため、令和6年4月に料金改定を実施する予定であり、今後も財政状況の改善を進めていく。
　また、老朽化の状況については、管路経年化率が全国平均・類似団体平均値よりも高い状況が続いているが、管路更新率は他団体に比べ大幅に低い状況が続いている。平成30年度に策定した経営戦略を兼ねた交野市水道ビジョンを基礎として、管路更新計画に基づく管路更新を行い、改善を図っていく。</t>
    <rPh sb="54" eb="56">
      <t>ザイセイ</t>
    </rPh>
    <rPh sb="67" eb="69">
      <t>カコ</t>
    </rPh>
    <rPh sb="69" eb="71">
      <t>スウネン</t>
    </rPh>
    <rPh sb="75" eb="77">
      <t>リョウキン</t>
    </rPh>
    <rPh sb="77" eb="79">
      <t>カイシュウ</t>
    </rPh>
    <rPh sb="79" eb="80">
      <t>リツ</t>
    </rPh>
    <rPh sb="86" eb="88">
      <t>シタマワ</t>
    </rPh>
    <rPh sb="89" eb="91">
      <t>ジョウキョウ</t>
    </rPh>
    <rPh sb="92" eb="93">
      <t>ツヅ</t>
    </rPh>
    <rPh sb="126" eb="128">
      <t>リュウドウ</t>
    </rPh>
    <rPh sb="128" eb="130">
      <t>シサン</t>
    </rPh>
    <rPh sb="131" eb="133">
      <t>ゲンショウ</t>
    </rPh>
    <rPh sb="135" eb="137">
      <t>コンゴ</t>
    </rPh>
    <rPh sb="153" eb="155">
      <t>ザイセイ</t>
    </rPh>
    <rPh sb="155" eb="157">
      <t>ジョウキョウ</t>
    </rPh>
    <rPh sb="158" eb="160">
      <t>アッカ</t>
    </rPh>
    <rPh sb="161" eb="163">
      <t>イット</t>
    </rPh>
    <rPh sb="164" eb="165">
      <t>タド</t>
    </rPh>
    <rPh sb="173" eb="175">
      <t>コンゴ</t>
    </rPh>
    <rPh sb="226" eb="228">
      <t>レイワ</t>
    </rPh>
    <rPh sb="229" eb="230">
      <t>ネン</t>
    </rPh>
    <rPh sb="231" eb="232">
      <t>ガツ</t>
    </rPh>
    <rPh sb="233" eb="235">
      <t>リョウキン</t>
    </rPh>
    <rPh sb="235" eb="237">
      <t>カイテイ</t>
    </rPh>
    <rPh sb="238" eb="240">
      <t>ジッシ</t>
    </rPh>
    <rPh sb="242" eb="244">
      <t>ヨテイ</t>
    </rPh>
    <rPh sb="248" eb="250">
      <t>コンゴ</t>
    </rPh>
    <rPh sb="251" eb="253">
      <t>ザイセイ</t>
    </rPh>
    <rPh sb="253" eb="255">
      <t>ジョウキョウ</t>
    </rPh>
    <rPh sb="256" eb="258">
      <t>カイゼン</t>
    </rPh>
    <rPh sb="259" eb="260">
      <t>スス</t>
    </rPh>
    <rPh sb="349" eb="351">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</si>
</sst>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0.11</c:v>
                </c:pt>
                <c:pt idx="2">
                  <c:v>0.19</c:v>
                </c:pt>
                <c:pt idx="3">
                  <c:v>0.24</c:v>
                </c:pt>
                <c:pt idx="4">
                  <c:v>0.2</c:v>
                </c:pt>
              </c:numCache>
            </c:numRef>
          </c:val>
          <c:extLst>
            <c:ext xmlns:c16="http://schemas.microsoft.com/office/drawing/2014/chart" uri="{C3380CC4-5D6E-409C-BE32-E72D297353CC}">
              <c16:uniqueId val="{00000000-A506-41B1-BFD0-BCCC1E4613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506-41B1-BFD0-BCCC1E4613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53.36</c:v>
                </c:pt>
                <c:pt idx="1">
                  <c:v>52.98</c:v>
                </c:pt>
                <c:pt idx="2">
                  <c:v>55.1</c:v>
                </c:pt>
                <c:pt idx="3">
                  <c:v>55.2</c:v>
                </c:pt>
                <c:pt idx="4">
                  <c:v>53.28</c:v>
                </c:pt>
              </c:numCache>
            </c:numRef>
          </c:val>
          <c:extLst>
            <c:ext xmlns:c16="http://schemas.microsoft.com/office/drawing/2014/chart" uri="{C3380CC4-5D6E-409C-BE32-E72D297353CC}">
              <c16:uniqueId val="{00000000-639B-47DA-8B02-FC82139A5C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39B-47DA-8B02-FC82139A5C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98.89</c:v>
                </c:pt>
                <c:pt idx="1">
                  <c:v>99.01</c:v>
                </c:pt>
                <c:pt idx="2">
                  <c:v>98.45</c:v>
                </c:pt>
                <c:pt idx="3">
                  <c:v>96.5</c:v>
                </c:pt>
                <c:pt idx="4">
                  <c:v>98.57</c:v>
                </c:pt>
              </c:numCache>
            </c:numRef>
          </c:val>
          <c:extLst>
            <c:ext xmlns:c16="http://schemas.microsoft.com/office/drawing/2014/chart" uri="{C3380CC4-5D6E-409C-BE32-E72D297353CC}">
              <c16:uniqueId val="{00000000-34D8-41AD-877D-B6806E03C9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4D8-41AD-877D-B6806E03C9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101.52</c:v>
                </c:pt>
                <c:pt idx="1">
                  <c:v>103.28</c:v>
                </c:pt>
                <c:pt idx="2">
                  <c:v>101.87</c:v>
                </c:pt>
                <c:pt idx="3">
                  <c:v>104.48</c:v>
                </c:pt>
                <c:pt idx="4">
                  <c:v>98.52</c:v>
                </c:pt>
              </c:numCache>
            </c:numRef>
          </c:val>
          <c:extLst>
            <c:ext xmlns:c16="http://schemas.microsoft.com/office/drawing/2014/chart" uri="{C3380CC4-5D6E-409C-BE32-E72D297353CC}">
              <c16:uniqueId val="{00000000-C68C-4D11-BEB8-8E14242828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68C-4D11-BEB8-8E14242828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38.86</c:v>
                </c:pt>
                <c:pt idx="1">
                  <c:v>40.380000000000003</c:v>
                </c:pt>
                <c:pt idx="2">
                  <c:v>34.71</c:v>
                </c:pt>
                <c:pt idx="3">
                  <c:v>35.93</c:v>
                </c:pt>
                <c:pt idx="4">
                  <c:v>37.71</c:v>
                </c:pt>
              </c:numCache>
            </c:numRef>
          </c:val>
          <c:extLst>
            <c:ext xmlns:c16="http://schemas.microsoft.com/office/drawing/2014/chart" uri="{C3380CC4-5D6E-409C-BE32-E72D297353CC}">
              <c16:uniqueId val="{00000000-4D38-440B-BC09-3FA9E8173D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D38-440B-BC09-3FA9E8173D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37.35</c:v>
                </c:pt>
                <c:pt idx="1">
                  <c:v>45.7</c:v>
                </c:pt>
                <c:pt idx="2">
                  <c:v>44.23</c:v>
                </c:pt>
                <c:pt idx="3">
                  <c:v>44.55</c:v>
                </c:pt>
                <c:pt idx="4">
                  <c:v>45.26</c:v>
                </c:pt>
              </c:numCache>
            </c:numRef>
          </c:val>
          <c:extLst>
            <c:ext xmlns:c16="http://schemas.microsoft.com/office/drawing/2014/chart" uri="{C3380CC4-5D6E-409C-BE32-E72D297353CC}">
              <c16:uniqueId val="{00000000-A14B-468C-8909-2D45F505EB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14B-468C-8909-2D45F505EB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3-41AB-B2D3-CB3234663A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073-41AB-B2D3-CB3234663A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474.19</c:v>
                </c:pt>
                <c:pt idx="1">
                  <c:v>419.9</c:v>
                </c:pt>
                <c:pt idx="2">
                  <c:v>388.11</c:v>
                </c:pt>
                <c:pt idx="3">
                  <c:v>357.79</c:v>
                </c:pt>
                <c:pt idx="4">
                  <c:v>365.77</c:v>
                </c:pt>
              </c:numCache>
            </c:numRef>
          </c:val>
          <c:extLst>
            <c:ext xmlns:c16="http://schemas.microsoft.com/office/drawing/2014/chart" uri="{C3380CC4-5D6E-409C-BE32-E72D297353CC}">
              <c16:uniqueId val="{00000000-99A9-4992-A87E-C2F2DE1823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9A9-4992-A87E-C2F2DE1823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764.74</c:v>
                </c:pt>
                <c:pt idx="1">
                  <c:v>799.02</c:v>
                </c:pt>
                <c:pt idx="2">
                  <c:v>925.67</c:v>
                </c:pt>
                <c:pt idx="3">
                  <c:v>837.72</c:v>
                </c:pt>
                <c:pt idx="4">
                  <c:v>856.81</c:v>
                </c:pt>
              </c:numCache>
            </c:numRef>
          </c:val>
          <c:extLst>
            <c:ext xmlns:c16="http://schemas.microsoft.com/office/drawing/2014/chart" uri="{C3380CC4-5D6E-409C-BE32-E72D297353CC}">
              <c16:uniqueId val="{00000000-D520-4893-98BA-4DFA0660B8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520-4893-98BA-4DFA0660B8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92.36</c:v>
                </c:pt>
                <c:pt idx="1">
                  <c:v>93.21</c:v>
                </c:pt>
                <c:pt idx="2">
                  <c:v>82.95</c:v>
                </c:pt>
                <c:pt idx="3">
                  <c:v>92.18</c:v>
                </c:pt>
                <c:pt idx="4">
                  <c:v>84.9</c:v>
                </c:pt>
              </c:numCache>
            </c:numRef>
          </c:val>
          <c:extLst>
            <c:ext xmlns:c16="http://schemas.microsoft.com/office/drawing/2014/chart" uri="{C3380CC4-5D6E-409C-BE32-E72D297353CC}">
              <c16:uniqueId val="{00000000-00CB-43F2-8A2C-1F15C4AF6B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0CB-43F2-8A2C-1F15C4AF6B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170.34</c:v>
                </c:pt>
                <c:pt idx="1">
                  <c:v>168.49</c:v>
                </c:pt>
                <c:pt idx="2">
                  <c:v>170.87</c:v>
                </c:pt>
                <c:pt idx="3">
                  <c:v>169.73</c:v>
                </c:pt>
                <c:pt idx="4">
                  <c:v>175.79</c:v>
                </c:pt>
              </c:numCache>
            </c:numRef>
          </c:val>
          <c:extLst>
            <c:ext xmlns:c16="http://schemas.microsoft.com/office/drawing/2014/chart" uri="{C3380CC4-5D6E-409C-BE32-E72D297353CC}">
              <c16:uniqueId val="{00000000-37B7-4E48-BE7E-6641EF93AE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7B7-4E48-BE7E-6641EF93AE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G70" sqref="CG7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交野市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77363</v>
      </c>
      <c r="AM8" s="45"/>
      <c r="AN8" s="45"/>
      <c r="AO8" s="45"/>
      <c r="AP8" s="45"/>
      <c r="AQ8" s="45"/>
      <c r="AR8" s="45"/>
      <c r="AS8" s="45"/>
      <c r="AT8" s="46">
        <f>データ!$S$6</f>
        <v>25.55</v>
      </c>
      <c r="AU8" s="47"/>
      <c r="AV8" s="47"/>
      <c r="AW8" s="47"/>
      <c r="AX8" s="47"/>
      <c r="AY8" s="47"/>
      <c r="AZ8" s="47"/>
      <c r="BA8" s="47"/>
      <c r="BB8" s="48">
        <f>データ!$T$6</f>
        <v>3027.91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41.99</v>
      </c>
      <c r="J10" s="47"/>
      <c r="K10" s="47"/>
      <c r="L10" s="47"/>
      <c r="M10" s="47"/>
      <c r="N10" s="47"/>
      <c r="O10" s="79"/>
      <c r="P10" s="48">
        <f>データ!$P$6</f>
        <v>99.99</v>
      </c>
      <c r="Q10" s="48"/>
      <c r="R10" s="48"/>
      <c r="S10" s="48"/>
      <c r="T10" s="48"/>
      <c r="U10" s="48"/>
      <c r="V10" s="48"/>
      <c r="W10" s="45">
        <f>データ!$Q$6</f>
        <v>2813</v>
      </c>
      <c r="X10" s="45"/>
      <c r="Y10" s="45"/>
      <c r="Z10" s="45"/>
      <c r="AA10" s="45"/>
      <c r="AB10" s="45"/>
      <c r="AC10" s="45"/>
      <c r="AD10" s="2"/>
      <c r="AE10" s="2"/>
      <c r="AF10" s="2"/>
      <c r="AG10" s="2"/>
      <c r="AH10" s="2"/>
      <c r="AI10" s="2"/>
      <c r="AJ10" s="2"/>
      <c r="AK10" s="2"/>
      <c r="AL10" s="45">
        <f>データ!$U$6</f>
        <v>77234</v>
      </c>
      <c r="AM10" s="45"/>
      <c r="AN10" s="45"/>
      <c r="AO10" s="45"/>
      <c r="AP10" s="45"/>
      <c r="AQ10" s="45"/>
      <c r="AR10" s="45"/>
      <c r="AS10" s="45"/>
      <c r="AT10" s="46">
        <f>データ!$V$6</f>
        <v>13.89</v>
      </c>
      <c r="AU10" s="47"/>
      <c r="AV10" s="47"/>
      <c r="AW10" s="47"/>
      <c r="AX10" s="47"/>
      <c r="AY10" s="47"/>
      <c r="AZ10" s="47"/>
      <c r="BA10" s="47"/>
      <c r="BB10" s="48">
        <f>データ!$W$6</f>
        <v>5560.4</v>
      </c>
      <c r="BC10" s="48"/>
      <c r="BD10" s="48"/>
      <c r="BE10" s="48"/>
      <c r="BF10" s="48"/>
      <c r="BG10" s="48"/>
      <c r="BH10" s="48"/>
      <c r="BI10" s="48"/>
      <c r="BJ10" s="2"/>
      <c r="BK10" s="2"/>
      <c r="BL10" s="61" t="s">
        <v>21</v>
      </c>
      <c r="BM10" s="62"/>
      <c r="BN10" s="63" t="s">
        <v>22</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0"/>
      <c r="BN44" s="80"/>
      <c r="BO44" s="80"/>
      <c r="BP44" s="80"/>
      <c r="BQ44" s="80"/>
      <c r="BR44" s="80"/>
      <c r="BS44" s="80"/>
      <c r="BT44" s="80"/>
      <c r="BU44" s="80"/>
      <c r="BV44" s="80"/>
      <c r="BW44" s="80"/>
      <c r="BX44" s="80"/>
      <c r="BY44" s="80"/>
      <c r="BZ44" s="8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3" t="s">
        <v>26</v>
      </c>
      <c r="BM45" s="74"/>
      <c r="BN45" s="74"/>
      <c r="BO45" s="74"/>
      <c r="BP45" s="74"/>
      <c r="BQ45" s="74"/>
      <c r="BR45" s="74"/>
      <c r="BS45" s="74"/>
      <c r="BT45" s="74"/>
      <c r="BU45" s="74"/>
      <c r="BV45" s="74"/>
      <c r="BW45" s="74"/>
      <c r="BX45" s="74"/>
      <c r="BY45" s="74"/>
      <c r="BZ45" s="7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6"/>
      <c r="BM46" s="77"/>
      <c r="BN46" s="77"/>
      <c r="BO46" s="77"/>
      <c r="BP46" s="77"/>
      <c r="BQ46" s="77"/>
      <c r="BR46" s="77"/>
      <c r="BS46" s="77"/>
      <c r="BT46" s="77"/>
      <c r="BU46" s="77"/>
      <c r="BV46" s="77"/>
      <c r="BW46" s="77"/>
      <c r="BX46" s="77"/>
      <c r="BY46" s="77"/>
      <c r="BZ46" s="7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2">
      <c r="A60" s="2"/>
      <c r="B60" s="70" t="s">
        <v>27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0"/>
      <c r="BM60" s="58"/>
      <c r="BN60" s="58"/>
      <c r="BO60" s="58"/>
      <c r="BP60" s="58"/>
      <c r="BQ60" s="58"/>
      <c r="BR60" s="58"/>
      <c r="BS60" s="58"/>
      <c r="BT60" s="58"/>
      <c r="BU60" s="58"/>
      <c r="BV60" s="58"/>
      <c r="BW60" s="58"/>
      <c r="BX60" s="58"/>
      <c r="BY60" s="58"/>
      <c r="BZ60" s="59"/>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0"/>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3" t="s">
        <v>28</v>
      </c>
      <c r="BM64" s="74"/>
      <c r="BN64" s="74"/>
      <c r="BO64" s="74"/>
      <c r="BP64" s="74"/>
      <c r="BQ64" s="74"/>
      <c r="BR64" s="74"/>
      <c r="BS64" s="74"/>
      <c r="BT64" s="74"/>
      <c r="BU64" s="74"/>
      <c r="BV64" s="74"/>
      <c r="BW64" s="74"/>
      <c r="BX64" s="74"/>
      <c r="BY64" s="74"/>
      <c r="BZ64" s="7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6"/>
      <c r="BM65" s="77"/>
      <c r="BN65" s="77"/>
      <c r="BO65" s="77"/>
      <c r="BP65" s="77"/>
      <c r="BQ65" s="77"/>
      <c r="BR65" s="77"/>
      <c r="BS65" s="77"/>
      <c r="BT65" s="77"/>
      <c r="BU65" s="77"/>
      <c r="BV65" s="77"/>
      <c r="BW65" s="77"/>
      <c r="BX65" s="77"/>
      <c r="BY65" s="77"/>
      <c r="BZ65" s="7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112</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PMFXBK5Ry/EZPH5XPdYJrDfFx1YrnEn+M25EtXzMpNXw06/NRHycbQPINFpoQjEVlClvNUg0SqDaBnw4HEbCg==" saltValue="o98eOP3L/t70w4sL//+E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272302</v>
      </c>
      <c r="D6" s="20">
        <f t="shared" si="3"/>
        <v>46</v>
      </c>
      <c r="E6" s="20">
        <f t="shared" si="3"/>
        <v>1</v>
      </c>
      <c r="F6" s="20">
        <f t="shared" si="3"/>
        <v>0</v>
      </c>
      <c r="G6" s="20">
        <f t="shared" si="3"/>
        <v>1</v>
      </c>
      <c r="H6" s="20" t="str">
        <f t="shared" si="3"/>
        <v>大阪府　交野市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41.99</v>
      </c>
      <c r="P6" s="21">
        <f t="shared" si="3"/>
        <v>99.99</v>
      </c>
      <c r="Q6" s="21">
        <f t="shared" si="3"/>
        <v>2813</v>
      </c>
      <c r="R6" s="21">
        <f t="shared" si="3"/>
        <v>77363</v>
      </c>
      <c r="S6" s="21">
        <f t="shared" si="3"/>
        <v>25.55</v>
      </c>
      <c r="T6" s="21">
        <f t="shared" si="3"/>
        <v>3027.91</v>
      </c>
      <c r="U6" s="21">
        <f t="shared" si="3"/>
        <v>77234</v>
      </c>
      <c r="V6" s="21">
        <f t="shared" si="3"/>
        <v>13.89</v>
      </c>
      <c r="W6" s="21">
        <f t="shared" si="3"/>
        <v>5560.4</v>
      </c>
      <c r="X6" s="22">
        <f>IF(X7="",NA(),X7)</f>
        <v>101.52</v>
      </c>
      <c r="Y6" s="22">
        <f t="shared" ref="Y6:AG6" si="4">IF(Y7="",NA(),Y7)</f>
        <v>103.28</v>
      </c>
      <c r="Z6" s="22">
        <f t="shared" si="4"/>
        <v>101.87</v>
      </c>
      <c r="AA6" s="22">
        <f t="shared" si="4"/>
        <v>104.48</v>
      </c>
      <c r="AB6" s="22">
        <f t="shared" si="4"/>
        <v>98.52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474.19</v>
      </c>
      <c r="AU6" s="22">
        <f t="shared" ref="AU6:BC6" si="6">IF(AU7="",NA(),AU7)</f>
        <v>419.9</v>
      </c>
      <c r="AV6" s="22">
        <f t="shared" si="6"/>
        <v>388.11</v>
      </c>
      <c r="AW6" s="22">
        <f t="shared" si="6"/>
        <v>357.79</v>
      </c>
      <c r="AX6" s="22">
        <f t="shared" si="6"/>
        <v>365.77</v>
      </c>
      <c r="AY6" s="22">
        <f t="shared" si="6"/>
        <v>349.83</v>
      </c>
      <c r="AZ6" s="22">
        <f t="shared" si="6"/>
        <v>360.86</v>
      </c>
      <c r="BA6" s="22">
        <f t="shared" si="6"/>
        <v>350.79</v>
      </c>
      <c r="BB6" s="22">
        <f t="shared" si="6"/>
        <v>354.57</v>
      </c>
      <c r="BC6" s="22">
        <f t="shared" si="6"/>
        <v>357.74</v>
      </c>
      <c r="BD6" s="21" t="str">
        <f>IF(BD7="","",IF(BD7="-","【-】","【"&amp;SUBSTITUTE(TEXT(BD7,"#,##0.00"),"-","△")&amp;"】"))</f>
        <v>【252.29】</v>
      </c>
      <c r="BE6" s="22">
        <f>IF(BE7="",NA(),BE7)</f>
        <v>764.74</v>
      </c>
      <c r="BF6" s="22">
        <f t="shared" ref="BF6:BN6" si="7">IF(BF7="",NA(),BF7)</f>
        <v>799.02</v>
      </c>
      <c r="BG6" s="22">
        <f t="shared" si="7"/>
        <v>925.67</v>
      </c>
      <c r="BH6" s="22">
        <f t="shared" si="7"/>
        <v>837.72</v>
      </c>
      <c r="BI6" s="22">
        <f t="shared" si="7"/>
        <v>856.81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92.36</v>
      </c>
      <c r="BQ6" s="22">
        <f t="shared" ref="BQ6:BY6" si="8">IF(BQ7="",NA(),BQ7)</f>
        <v>93.21</v>
      </c>
      <c r="BR6" s="22">
        <f t="shared" si="8"/>
        <v>82.95</v>
      </c>
      <c r="BS6" s="22">
        <f t="shared" si="8"/>
        <v>92.18</v>
      </c>
      <c r="BT6" s="22">
        <f t="shared" si="8"/>
        <v>84.9</v>
      </c>
      <c r="BU6" s="22">
        <f t="shared" si="8"/>
        <v>103.54</v>
      </c>
      <c r="BV6" s="22">
        <f t="shared" si="8"/>
        <v>103.32</v>
      </c>
      <c r="BW6" s="22">
        <f t="shared" si="8"/>
        <v>100.85</v>
      </c>
      <c r="BX6" s="22">
        <f t="shared" si="8"/>
        <v>103.79</v>
      </c>
      <c r="BY6" s="22">
        <f t="shared" si="8"/>
        <v>98.3</v>
      </c>
      <c r="BZ6" s="21" t="str">
        <f>IF(BZ7="","",IF(BZ7="-","【-】","【"&amp;SUBSTITUTE(TEXT(BZ7,"#,##0.00"),"-","△")&amp;"】"))</f>
        <v>【97.47】</v>
      </c>
      <c r="CA6" s="22">
        <f>IF(CA7="",NA(),CA7)</f>
        <v>170.34</v>
      </c>
      <c r="CB6" s="22">
        <f t="shared" ref="CB6:CJ6" si="9">IF(CB7="",NA(),CB7)</f>
        <v>168.49</v>
      </c>
      <c r="CC6" s="22">
        <f t="shared" si="9"/>
        <v>170.87</v>
      </c>
      <c r="CD6" s="22">
        <f t="shared" si="9"/>
        <v>169.73</v>
      </c>
      <c r="CE6" s="22">
        <f t="shared" si="9"/>
        <v>175.79</v>
      </c>
      <c r="CF6" s="22">
        <f t="shared" si="9"/>
        <v>167.46</v>
      </c>
      <c r="CG6" s="22">
        <f t="shared" si="9"/>
        <v>168.56</v>
      </c>
      <c r="CH6" s="22">
        <f t="shared" si="9"/>
        <v>167.1</v>
      </c>
      <c r="CI6" s="22">
        <f t="shared" si="9"/>
        <v>167.86</v>
      </c>
      <c r="CJ6" s="22">
        <f t="shared" si="9"/>
        <v>173.68</v>
      </c>
      <c r="CK6" s="21" t="str">
        <f>IF(CK7="","",IF(CK7="-","【-】","【"&amp;SUBSTITUTE(TEXT(CK7,"#,##0.00"),"-","△")&amp;"】"))</f>
        <v>【174.75】</v>
      </c>
      <c r="CL6" s="22">
        <f>IF(CL7="",NA(),CL7)</f>
        <v>53.36</v>
      </c>
      <c r="CM6" s="22">
        <f t="shared" ref="CM6:CU6" si="10">IF(CM7="",NA(),CM7)</f>
        <v>52.98</v>
      </c>
      <c r="CN6" s="22">
        <f t="shared" si="10"/>
        <v>55.1</v>
      </c>
      <c r="CO6" s="22">
        <f t="shared" si="10"/>
        <v>55.2</v>
      </c>
      <c r="CP6" s="22">
        <f t="shared" si="10"/>
        <v>53.28</v>
      </c>
      <c r="CQ6" s="22">
        <f t="shared" si="10"/>
        <v>59.46</v>
      </c>
      <c r="CR6" s="22">
        <f t="shared" si="10"/>
        <v>59.51</v>
      </c>
      <c r="CS6" s="22">
        <f t="shared" si="10"/>
        <v>59.91</v>
      </c>
      <c r="CT6" s="22">
        <f t="shared" si="10"/>
        <v>59.4</v>
      </c>
      <c r="CU6" s="22">
        <f t="shared" si="10"/>
        <v>59.24</v>
      </c>
      <c r="CV6" s="21" t="str">
        <f>IF(CV7="","",IF(CV7="-","【-】","【"&amp;SUBSTITUTE(TEXT(CV7,"#,##0.00"),"-","△")&amp;"】"))</f>
        <v>【59.97】</v>
      </c>
      <c r="CW6" s="22">
        <f>IF(CW7="",NA(),CW7)</f>
        <v>98.89</v>
      </c>
      <c r="CX6" s="22">
        <f t="shared" ref="CX6:DF6" si="11">IF(CX7="",NA(),CX7)</f>
        <v>99.01</v>
      </c>
      <c r="CY6" s="22">
        <f t="shared" si="11"/>
        <v>98.45</v>
      </c>
      <c r="CZ6" s="22">
        <f t="shared" si="11"/>
        <v>96.5</v>
      </c>
      <c r="DA6" s="22">
        <f t="shared" si="11"/>
        <v>98.57</v>
      </c>
      <c r="DB6" s="22">
        <f t="shared" si="11"/>
        <v>87.41</v>
      </c>
      <c r="DC6" s="22">
        <f t="shared" si="11"/>
        <v>87.08</v>
      </c>
      <c r="DD6" s="22">
        <f t="shared" si="11"/>
        <v>87.26</v>
      </c>
      <c r="DE6" s="22">
        <f t="shared" si="11"/>
        <v>87.57</v>
      </c>
      <c r="DF6" s="22">
        <f t="shared" si="11"/>
        <v>87.26</v>
      </c>
      <c r="DG6" s="21" t="str">
        <f>IF(DG7="","",IF(DG7="-","【-】","【"&amp;SUBSTITUTE(TEXT(DG7,"#,##0.00"),"-","△")&amp;"】"))</f>
        <v>【89.76】</v>
      </c>
      <c r="DH6" s="22">
        <f>IF(DH7="",NA(),DH7)</f>
        <v>38.86</v>
      </c>
      <c r="DI6" s="22">
        <f t="shared" ref="DI6:DQ6" si="12">IF(DI7="",NA(),DI7)</f>
        <v>40.380000000000003</v>
      </c>
      <c r="DJ6" s="22">
        <f t="shared" si="12"/>
        <v>34.71</v>
      </c>
      <c r="DK6" s="22">
        <f t="shared" si="12"/>
        <v>35.93</v>
      </c>
      <c r="DL6" s="22">
        <f t="shared" si="12"/>
        <v>37.71</v>
      </c>
      <c r="DM6" s="22">
        <f t="shared" si="12"/>
        <v>47.62</v>
      </c>
      <c r="DN6" s="22">
        <f t="shared" si="12"/>
        <v>48.55</v>
      </c>
      <c r="DO6" s="22">
        <f t="shared" si="12"/>
        <v>49.2</v>
      </c>
      <c r="DP6" s="22">
        <f t="shared" si="12"/>
        <v>50.01</v>
      </c>
      <c r="DQ6" s="22">
        <f t="shared" si="12"/>
        <v>50.99</v>
      </c>
      <c r="DR6" s="21" t="str">
        <f>IF(DR7="","",IF(DR7="-","【-】","【"&amp;SUBSTITUTE(TEXT(DR7,"#,##0.00"),"-","△")&amp;"】"))</f>
        <v>【51.51】</v>
      </c>
      <c r="DS6" s="22">
        <f>IF(DS7="",NA(),DS7)</f>
        <v>37.35</v>
      </c>
      <c r="DT6" s="22">
        <f t="shared" ref="DT6:EB6" si="13">IF(DT7="",NA(),DT7)</f>
        <v>45.7</v>
      </c>
      <c r="DU6" s="22">
        <f t="shared" si="13"/>
        <v>44.23</v>
      </c>
      <c r="DV6" s="22">
        <f t="shared" si="13"/>
        <v>44.55</v>
      </c>
      <c r="DW6" s="22">
        <f t="shared" si="13"/>
        <v>45.26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0.09</v>
      </c>
      <c r="EE6" s="22">
        <f t="shared" ref="EE6:EM6" si="14">IF(EE7="",NA(),EE7)</f>
        <v>0.11</v>
      </c>
      <c r="EF6" s="22">
        <f t="shared" si="14"/>
        <v>0.19</v>
      </c>
      <c r="EG6" s="22">
        <f t="shared" si="14"/>
        <v>0.24</v>
      </c>
      <c r="EH6" s="22">
        <f t="shared" si="14"/>
        <v>0.2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272302</v>
      </c>
      <c r="D7" s="24">
        <v>46</v>
      </c>
      <c r="E7" s="24">
        <v>1</v>
      </c>
      <c r="F7" s="24">
        <v>0</v>
      </c>
      <c r="G7" s="24">
        <v>1</v>
      </c>
      <c r="H7" s="24" t="s">
        <v>93</v>
      </c>
      <c r="I7" s="24" t="s">
        <v>94</v>
      </c>
      <c r="J7" s="24" t="s">
        <v>95</v>
      </c>
      <c r="K7" s="24" t="s">
        <v>96</v>
      </c>
      <c r="L7" s="24" t="s">
        <v>97</v>
      </c>
      <c r="M7" s="24" t="s">
        <v>98</v>
      </c>
      <c r="N7" s="25" t="s">
        <v>99</v>
      </c>
      <c r="O7" s="25">
        <v>41.99</v>
      </c>
      <c r="P7" s="25">
        <v>99.99</v>
      </c>
      <c r="Q7" s="25">
        <v>2813</v>
      </c>
      <c r="R7" s="25">
        <v>77363</v>
      </c>
      <c r="S7" s="25">
        <v>25.55</v>
      </c>
      <c r="T7" s="25">
        <v>3027.91</v>
      </c>
      <c r="U7" s="25">
        <v>77234</v>
      </c>
      <c r="V7" s="25">
        <v>13.89</v>
      </c>
      <c r="W7" s="25">
        <v>5560.4</v>
      </c>
      <c r="X7" s="25">
        <v>101.52</v>
      </c>
      <c r="Y7" s="25">
        <v>103.28</v>
      </c>
      <c r="Z7" s="25">
        <v>101.87</v>
      </c>
      <c r="AA7" s="25">
        <v>104.48</v>
      </c>
      <c r="AB7" s="25">
        <v>98.52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474.19</v>
      </c>
      <c r="AU7" s="25">
        <v>419.9</v>
      </c>
      <c r="AV7" s="25">
        <v>388.11</v>
      </c>
      <c r="AW7" s="25">
        <v>357.79</v>
      </c>
      <c r="AX7" s="25">
        <v>365.77</v>
      </c>
      <c r="AY7" s="25">
        <v>349.83</v>
      </c>
      <c r="AZ7" s="25">
        <v>360.86</v>
      </c>
      <c r="BA7" s="25">
        <v>350.79</v>
      </c>
      <c r="BB7" s="25">
        <v>354.57</v>
      </c>
      <c r="BC7" s="25">
        <v>357.74</v>
      </c>
      <c r="BD7" s="25">
        <v>252.29</v>
      </c>
      <c r="BE7" s="25">
        <v>764.74</v>
      </c>
      <c r="BF7" s="25">
        <v>799.02</v>
      </c>
      <c r="BG7" s="25">
        <v>925.67</v>
      </c>
      <c r="BH7" s="25">
        <v>837.72</v>
      </c>
      <c r="BI7" s="25">
        <v>856.81</v>
      </c>
      <c r="BJ7" s="25">
        <v>314.87</v>
      </c>
      <c r="BK7" s="25">
        <v>309.27999999999997</v>
      </c>
      <c r="BL7" s="25">
        <v>322.92</v>
      </c>
      <c r="BM7" s="25">
        <v>303.45999999999998</v>
      </c>
      <c r="BN7" s="25">
        <v>307.27999999999997</v>
      </c>
      <c r="BO7" s="25">
        <v>268.07</v>
      </c>
      <c r="BP7" s="25">
        <v>92.36</v>
      </c>
      <c r="BQ7" s="25">
        <v>93.21</v>
      </c>
      <c r="BR7" s="25">
        <v>82.95</v>
      </c>
      <c r="BS7" s="25">
        <v>92.18</v>
      </c>
      <c r="BT7" s="25">
        <v>84.9</v>
      </c>
      <c r="BU7" s="25">
        <v>103.54</v>
      </c>
      <c r="BV7" s="25">
        <v>103.32</v>
      </c>
      <c r="BW7" s="25">
        <v>100.85</v>
      </c>
      <c r="BX7" s="25">
        <v>103.79</v>
      </c>
      <c r="BY7" s="25">
        <v>98.3</v>
      </c>
      <c r="BZ7" s="25">
        <v>97.47</v>
      </c>
      <c r="CA7" s="25">
        <v>170.34</v>
      </c>
      <c r="CB7" s="25">
        <v>168.49</v>
      </c>
      <c r="CC7" s="25">
        <v>170.87</v>
      </c>
      <c r="CD7" s="25">
        <v>169.73</v>
      </c>
      <c r="CE7" s="25">
        <v>175.79</v>
      </c>
      <c r="CF7" s="25">
        <v>167.46</v>
      </c>
      <c r="CG7" s="25">
        <v>168.56</v>
      </c>
      <c r="CH7" s="25">
        <v>167.1</v>
      </c>
      <c r="CI7" s="25">
        <v>167.86</v>
      </c>
      <c r="CJ7" s="25">
        <v>173.68</v>
      </c>
      <c r="CK7" s="25">
        <v>174.75</v>
      </c>
      <c r="CL7" s="25">
        <v>53.36</v>
      </c>
      <c r="CM7" s="25">
        <v>52.98</v>
      </c>
      <c r="CN7" s="25">
        <v>55.1</v>
      </c>
      <c r="CO7" s="25">
        <v>55.2</v>
      </c>
      <c r="CP7" s="25">
        <v>53.28</v>
      </c>
      <c r="CQ7" s="25">
        <v>59.46</v>
      </c>
      <c r="CR7" s="25">
        <v>59.51</v>
      </c>
      <c r="CS7" s="25">
        <v>59.91</v>
      </c>
      <c r="CT7" s="25">
        <v>59.4</v>
      </c>
      <c r="CU7" s="25">
        <v>59.24</v>
      </c>
      <c r="CV7" s="25">
        <v>59.97</v>
      </c>
      <c r="CW7" s="25">
        <v>98.89</v>
      </c>
      <c r="CX7" s="25">
        <v>99.01</v>
      </c>
      <c r="CY7" s="25">
        <v>98.45</v>
      </c>
      <c r="CZ7" s="25">
        <v>96.5</v>
      </c>
      <c r="DA7" s="25">
        <v>98.57</v>
      </c>
      <c r="DB7" s="25">
        <v>87.41</v>
      </c>
      <c r="DC7" s="25">
        <v>87.08</v>
      </c>
      <c r="DD7" s="25">
        <v>87.26</v>
      </c>
      <c r="DE7" s="25">
        <v>87.57</v>
      </c>
      <c r="DF7" s="25">
        <v>87.26</v>
      </c>
      <c r="DG7" s="25">
        <v>89.76</v>
      </c>
      <c r="DH7" s="25">
        <v>38.86</v>
      </c>
      <c r="DI7" s="25">
        <v>40.380000000000003</v>
      </c>
      <c r="DJ7" s="25">
        <v>34.71</v>
      </c>
      <c r="DK7" s="25">
        <v>35.93</v>
      </c>
      <c r="DL7" s="25">
        <v>37.71</v>
      </c>
      <c r="DM7" s="25">
        <v>47.62</v>
      </c>
      <c r="DN7" s="25">
        <v>48.55</v>
      </c>
      <c r="DO7" s="25">
        <v>49.2</v>
      </c>
      <c r="DP7" s="25">
        <v>50.01</v>
      </c>
      <c r="DQ7" s="25">
        <v>50.99</v>
      </c>
      <c r="DR7" s="25">
        <v>51.51</v>
      </c>
      <c r="DS7" s="25">
        <v>37.35</v>
      </c>
      <c r="DT7" s="25">
        <v>45.7</v>
      </c>
      <c r="DU7" s="25">
        <v>44.23</v>
      </c>
      <c r="DV7" s="25">
        <v>44.55</v>
      </c>
      <c r="DW7" s="25">
        <v>45.26</v>
      </c>
      <c r="DX7" s="25">
        <v>16.27</v>
      </c>
      <c r="DY7" s="25">
        <v>17.11</v>
      </c>
      <c r="DZ7" s="25">
        <v>18.329999999999998</v>
      </c>
      <c r="EA7" s="25">
        <v>20.27</v>
      </c>
      <c r="EB7" s="25">
        <v>21.69</v>
      </c>
      <c r="EC7" s="25">
        <v>23.75</v>
      </c>
      <c r="ED7" s="25">
        <v>0.09</v>
      </c>
      <c r="EE7" s="25">
        <v>0.11</v>
      </c>
      <c r="EF7" s="25">
        <v>0.19</v>
      </c>
      <c r="EG7" s="25">
        <v>0.24</v>
      </c>
      <c r="EH7" s="25">
        <v>0.2</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2024-02-14T05:09:11Z</cp:lastPrinted>
  <dcterms:created xsi:type="dcterms:W3CDTF">2023-12-05T00:57:17Z</dcterms:created>
  <dcterms:modified xsi:type="dcterms:W3CDTF">2024-02-16T01:58:35Z</dcterms:modified>
  <cp:category/>
</cp:coreProperties>
</file>