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5年度（R4決算）\22_経営比較分析表\08_アップロード　大浦作業中\02_アップロードデータ（分析表）\01-2_アップ前準備\"/>
    </mc:Choice>
  </mc:AlternateContent>
  <xr:revisionPtr revIDLastSave="0" documentId="13_ncr:1_{1D75C5E7-25E7-4ED5-9F46-7EBB213D6A69}" xr6:coauthVersionLast="47" xr6:coauthVersionMax="47" xr10:uidLastSave="{00000000-0000-0000-0000-000000000000}"/>
  <workbookProtection workbookAlgorithmName="SHA-512" workbookHashValue="q6sXfCM8MjPebWAGf4W2GxuuILwWxBd0Rb3WaI+Ar7MKBaEvL70xpsvnNVJWW1AHSKOr00ZaAQSwNpYJuMq2kw==" workbookSaltValue="e1QbGT/7lAQPqdruMnUapg==" workbookSpinCount="100000" lockStructure="1"/>
  <bookViews>
    <workbookView xWindow="-108" yWindow="-108" windowWidth="23256" windowHeight="14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W10" i="4"/>
  <c r="P10" i="4"/>
  <c r="I10" i="4"/>
  <c r="AD8" i="4"/>
  <c r="W8" i="4"/>
  <c r="P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<sst xmlns="http://schemas.openxmlformats.org/spreadsheetml/2006/main" count="233" uniqueCount="118">
  <si>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</si>
  <si>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</si>
  <si>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</si>
  <si>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</si>
  <si>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</si>
  <si>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</si>
  <si>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</si>
  <si>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</si>
  <si>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</si>
  <si>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</si>
  <si>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</si>
  <si>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</si>
  <si>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</si>
  <si>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</si>
  <si>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</si>
  <si>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</si>
  <si>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</si>
  <si>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</si>
  <si>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</si>
  <si>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</si>
  <si>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</si>
  <si>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</si>
  <si>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</si>
  <si>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</si>
  <si>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</si>
  <si>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</si>
  <si>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</si>
  <si>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</si>
  <si>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</si>
  <si>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</si>
  <si>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</si>
  <si>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</si>
  <si>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</si>
  <si>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</si>
  <si>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</si>
  <si>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</si>
  <si>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</si>
  <si>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</si>
  <si>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</si>
  <si>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</si>
  <si>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</si>
  <si>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</si>
  <si>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</si>
  <si>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</si>
  <si>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</si>
  <si>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</si>
  <si>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</si>
  <si>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</si>
  <si>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</si>
  <si>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</si>
  <si>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</si>
  <si>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</si>
  <si>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</si>
  <si>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</si>
  <si>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</si>
  <si>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</si>
  <si>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</si>
  <si>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</si>
  <si>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</si>
  <si>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</si>
  <si>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</si>
  <si>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</si>
  <si>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</si>
  <si>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</si>
  <si>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</si>
  <si>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</si>
  <si>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</si>
  <si>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</si>
  <si>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</si>
  <si>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</si>
  <si>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</si>
  <si>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</si>
  <si>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</si>
  <si>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</si>
  <si>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</si>
  <si>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</si>
  <si>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</si>
  <si>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</si>
  <si>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</si>
  <si>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</si>
  <si>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</si>
  <si>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</si>
  <si>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</si>
  <si>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</si>
  <si>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</si>
  <si>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</si>
  <si>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</si>
  <si>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</si>
  <si>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</si>
  <si>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</si>
  <si>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</si>
  <si>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</si>
  <si>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</si>
  <si>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</si>
  <si>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</si>
  <si>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</si>
  <si>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四條畷市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</si>
  <si>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</si>
  <si>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</si>
  <si>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</si>
  <si>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</si>
  <si>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</si>
  <si>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</si>
  <si>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</si>
  <si>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</si>
  <si>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</si>
  <si>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</si>
  <si>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</si>
  <si>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</si>
  <si>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</si>
  <si>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</si>
  <si>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</si>
  <si>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</si>
  <si>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</si>
  <si>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</si>
  <si>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r>
      <t>　②管渠老朽化率が0%、③管渠改善率は</t>
    </r>
    <r>
      <rPr>
        <sz val="11"/>
        <color rgb="FFFF0000"/>
        <rFont val="ＭＳ ゴシック"/>
        <family val="3"/>
        <charset val="128"/>
      </rPr>
      <t>0</t>
    </r>
    <r>
      <rPr>
        <sz val="11"/>
        <color theme="1"/>
        <rFont val="ＭＳ ゴシック"/>
        <family val="3"/>
        <charset val="128"/>
      </rPr>
      <t>%であるのは公共下水道の供用開始が昭和61年度であり、耐用年数50年を経過した管渠はなく大部分を平成3年度以降に整備したことから、比較的新しい管渠が多くを占めるためである。
　ただし、40年以上経過している管渠もあるため、令和3年度に老朽化の著しい管渠について改築を行った。今後も点検を進めながら、劣化が著しく、緊急性の高いものについて優先順位を付けながら改築・更新を進めていく。
　一方、管渠以外のポンプ場については、更新時期を迎え老朽化が進んでいるため、耐震化も含めた部分更新を進めているところである。</t>
    </r>
    <rPh sb="55" eb="57">
      <t>ケイカ</t>
    </rPh>
    <rPh sb="59" eb="61">
      <t>カンキョ</t>
    </rPh>
    <rPh sb="76" eb="78">
      <t>セイビ</t>
    </rPh>
    <rPh sb="131" eb="133">
      <t>レイワ</t>
    </rPh>
    <rPh sb="134" eb="136">
      <t>ネンド</t>
    </rPh>
    <rPh sb="137" eb="140">
      <t>ロウキュウカ</t>
    </rPh>
    <rPh sb="141" eb="142">
      <t>イチジル</t>
    </rPh>
    <rPh sb="144" eb="146">
      <t>カンキョ</t>
    </rPh>
    <rPh sb="150" eb="152">
      <t>カイチク</t>
    </rPh>
    <rPh sb="153" eb="154">
      <t>オコナ</t>
    </rPh>
    <rPh sb="157" eb="159">
      <t>コンゴ</t>
    </rPh>
    <rPh sb="160" eb="162">
      <t>テンケン</t>
    </rPh>
    <rPh sb="163" eb="164">
      <t>スス</t>
    </rPh>
    <rPh sb="169" eb="171">
      <t>レッカ</t>
    </rPh>
    <rPh sb="172" eb="173">
      <t>イチジル</t>
    </rPh>
    <rPh sb="176" eb="179">
      <t>キンキュウセイ</t>
    </rPh>
    <rPh sb="180" eb="181">
      <t>タカ</t>
    </rPh>
    <rPh sb="188" eb="192">
      <t>ユウセンジュンイ</t>
    </rPh>
    <rPh sb="193" eb="194">
      <t>ツ</t>
    </rPh>
    <rPh sb="198" eb="200">
      <t>カイチク</t>
    </rPh>
    <rPh sb="201" eb="203">
      <t>コウシン</t>
    </rPh>
    <rPh sb="204" eb="205">
      <t>スス</t>
    </rPh>
    <rPh sb="237" eb="240">
      <t>ロウキュウカ</t>
    </rPh>
    <phoneticPr fontId="4"/>
  </si>
  <si>
    <t>　⑧水洗化率は約99%と全国平均及び類似団体平均値を上回っているため、⑤経費回収率は、昨年度比20.84ポイント減となったものの、全国平均、類似団体平均値を上回っている。また⑥汚水処理原価も昨年度と比べ21.26円増加したものの125.54円と類似団体平均値、全国平均を下回る現状にある。しかしながら、令和2年度から令和4年度の経費回収率、汚水処理原価の数値悪化が顕著であるため、今後の経営状況に注視が必要。
　④企業債残高対事業規模比率は、全国平均に比べると大きい。これは、管渠整備事業の大部分を平成3年度以降、短期間で集中的に行ったためである。また、令和元年度から令和3年度にかけて処理区統合のための管渠整備及び終末処理場のポンプ場への転用工事に対して多額の起債を行っており、企業債残高は経営を圧迫している。
　経営の収支バランスを示す①経常収支比率は、106.01%で昨年比で1.38ポイント減、類似団体平均値を3.95ポイント下回る水準となった。指標悪化の主な原因は、収入面での下水道使用料の減少に加え、物価高騰に伴う維持管理費、主に流域下水道負担金の増額に伴う支出の増加によるもの。
　なお、③流動比率が前年比3.6ポイント減少しているのは、令和3年度に処理区統合にかかる国庫交付金、企業債の収入が増加し、一時的に現金預金を押し上げたためである。
　また、⑦施設利用率は、令和3年度に市の単独処理場を全て廃止し、流域下水道の処理施設にて全量を処理することとなったため数値なし。</t>
    <rPh sb="7" eb="8">
      <t>ヤク</t>
    </rPh>
    <rPh sb="151" eb="153">
      <t>レイワ</t>
    </rPh>
    <rPh sb="154" eb="156">
      <t>ネンド</t>
    </rPh>
    <rPh sb="158" eb="160">
      <t>レイワ</t>
    </rPh>
    <rPh sb="161" eb="163">
      <t>ネンド</t>
    </rPh>
    <rPh sb="164" eb="166">
      <t>ケイヒ</t>
    </rPh>
    <rPh sb="166" eb="169">
      <t>カイシュウリツ</t>
    </rPh>
    <rPh sb="170" eb="176">
      <t>オスイショリゲンカ</t>
    </rPh>
    <rPh sb="177" eb="179">
      <t>スウチ</t>
    </rPh>
    <rPh sb="179" eb="181">
      <t>アッカ</t>
    </rPh>
    <rPh sb="182" eb="184">
      <t>ケンチョ</t>
    </rPh>
    <rPh sb="190" eb="192">
      <t>コンゴ</t>
    </rPh>
    <rPh sb="193" eb="195">
      <t>ケイエイ</t>
    </rPh>
    <rPh sb="195" eb="197">
      <t>ジョウキョウ</t>
    </rPh>
    <rPh sb="198" eb="200">
      <t>チュウシ</t>
    </rPh>
    <rPh sb="201" eb="203">
      <t>ヒツヨウ</t>
    </rPh>
    <rPh sb="358" eb="360">
      <t>ケイエイ</t>
    </rPh>
    <rPh sb="361" eb="363">
      <t>シュウシ</t>
    </rPh>
    <rPh sb="368" eb="369">
      <t>シメ</t>
    </rPh>
    <rPh sb="399" eb="400">
      <t>ゲン</t>
    </rPh>
    <rPh sb="417" eb="418">
      <t>シタ</t>
    </rPh>
    <rPh sb="427" eb="431">
      <t>シヒョウアッカ</t>
    </rPh>
    <rPh sb="432" eb="433">
      <t>オモ</t>
    </rPh>
    <rPh sb="434" eb="436">
      <t>ゲンイン</t>
    </rPh>
    <rPh sb="438" eb="441">
      <t>シュウニュウメン</t>
    </rPh>
    <rPh sb="443" eb="449">
      <t>ゲスイドウシヨウリョウ</t>
    </rPh>
    <rPh sb="450" eb="452">
      <t>ゲンショウ</t>
    </rPh>
    <rPh sb="453" eb="454">
      <t>クワ</t>
    </rPh>
    <rPh sb="456" eb="458">
      <t>ブッカ</t>
    </rPh>
    <rPh sb="458" eb="460">
      <t>コウトウ</t>
    </rPh>
    <rPh sb="461" eb="462">
      <t>トモナ</t>
    </rPh>
    <rPh sb="463" eb="468">
      <t>イジカンリヒ</t>
    </rPh>
    <rPh sb="469" eb="470">
      <t>オモ</t>
    </rPh>
    <rPh sb="471" eb="473">
      <t>リュウイキ</t>
    </rPh>
    <rPh sb="473" eb="476">
      <t>ゲスイドウ</t>
    </rPh>
    <rPh sb="476" eb="479">
      <t>フタンキン</t>
    </rPh>
    <rPh sb="480" eb="482">
      <t>ゾウガク</t>
    </rPh>
    <rPh sb="483" eb="484">
      <t>トモナ</t>
    </rPh>
    <rPh sb="485" eb="487">
      <t>シシュツ</t>
    </rPh>
    <rPh sb="488" eb="490">
      <t>ゾウカ</t>
    </rPh>
    <rPh sb="517" eb="519">
      <t>ゲンショウ</t>
    </rPh>
    <rPh sb="526" eb="528">
      <t>レイワ</t>
    </rPh>
    <rPh sb="529" eb="531">
      <t>ネンド</t>
    </rPh>
    <rPh sb="558" eb="561">
      <t>イチジテキ</t>
    </rPh>
    <rPh sb="591" eb="593">
      <t>レイワ</t>
    </rPh>
    <rPh sb="597" eb="598">
      <t>シ</t>
    </rPh>
    <rPh sb="605" eb="606">
      <t>スベ</t>
    </rPh>
    <rPh sb="611" eb="613">
      <t>リュウイキ</t>
    </rPh>
    <rPh sb="613" eb="616">
      <t>ゲスイドウ</t>
    </rPh>
    <rPh sb="617" eb="621">
      <t>ショリシセツ</t>
    </rPh>
    <rPh sb="623" eb="625">
      <t>ゼンリョウ</t>
    </rPh>
    <rPh sb="626" eb="628">
      <t>ショリ</t>
    </rPh>
    <rPh sb="638" eb="640">
      <t>スウチ</t>
    </rPh>
    <phoneticPr fontId="4"/>
  </si>
  <si>
    <t xml:space="preserve">　人口減少により、年々使用料は減少傾向にあり、今後も減少傾向が見込まれる中で、今後の改築更新、また、近年の物価高騰など経営環境の変化に対応できる財源の確保が急務である。
　加えて、企業債償還が経営を圧迫する厳しい経営状況が続く。
　上記の経営環境を踏まえ、健全経営を維持するため、令和3年度に単独処理場の廃止、単独処理区の流域下水道への編入を完了させスケールメリットを享受する体制を整えた。
　さらに、今後の適正な施設維持管理、改築更新を進めるため令和5年度策定のストックマネジメント計画に基づく施設管理を進めるとともに、経営改善策の具体化を進め、料金水準の見直し、経営戦略の改定を行い健全経営を継続できる経営体質の改善に取り組む。
</t>
    <rPh sb="3" eb="5">
      <t>ゲンショウ</t>
    </rPh>
    <rPh sb="9" eb="11">
      <t>ネンネン</t>
    </rPh>
    <rPh sb="11" eb="14">
      <t>シヨウリョウ</t>
    </rPh>
    <rPh sb="15" eb="17">
      <t>ゲンショウ</t>
    </rPh>
    <rPh sb="17" eb="19">
      <t>ケイコウ</t>
    </rPh>
    <rPh sb="26" eb="28">
      <t>ゲンショウ</t>
    </rPh>
    <rPh sb="28" eb="30">
      <t>ケイコウ</t>
    </rPh>
    <rPh sb="31" eb="33">
      <t>ミコ</t>
    </rPh>
    <rPh sb="36" eb="37">
      <t>ナカ</t>
    </rPh>
    <rPh sb="39" eb="41">
      <t>コンゴ</t>
    </rPh>
    <rPh sb="42" eb="46">
      <t>カイチクコウシン</t>
    </rPh>
    <rPh sb="50" eb="52">
      <t>キンネン</t>
    </rPh>
    <rPh sb="53" eb="55">
      <t>ブッカ</t>
    </rPh>
    <rPh sb="55" eb="57">
      <t>コウトウ</t>
    </rPh>
    <rPh sb="59" eb="61">
      <t>ケイエイ</t>
    </rPh>
    <rPh sb="61" eb="63">
      <t>カンキョウ</t>
    </rPh>
    <rPh sb="64" eb="66">
      <t>ヘンカ</t>
    </rPh>
    <rPh sb="67" eb="69">
      <t>タイオウ</t>
    </rPh>
    <rPh sb="72" eb="74">
      <t>ザイゲン</t>
    </rPh>
    <rPh sb="75" eb="77">
      <t>カクホ</t>
    </rPh>
    <rPh sb="86" eb="87">
      <t>クワ</t>
    </rPh>
    <rPh sb="90" eb="93">
      <t>キギョウサイ</t>
    </rPh>
    <rPh sb="96" eb="98">
      <t>ケイエイ</t>
    </rPh>
    <rPh sb="99" eb="101">
      <t>アッパク</t>
    </rPh>
    <rPh sb="116" eb="118">
      <t>ジョウキ</t>
    </rPh>
    <rPh sb="119" eb="121">
      <t>ケイエイ</t>
    </rPh>
    <rPh sb="121" eb="123">
      <t>カンキョウ</t>
    </rPh>
    <rPh sb="124" eb="125">
      <t>フ</t>
    </rPh>
    <rPh sb="128" eb="130">
      <t>ケンゼン</t>
    </rPh>
    <rPh sb="130" eb="132">
      <t>ケイエイ</t>
    </rPh>
    <rPh sb="133" eb="135">
      <t>イジ</t>
    </rPh>
    <rPh sb="140" eb="142">
      <t>レイワ</t>
    </rPh>
    <rPh sb="143" eb="145">
      <t>ネンド</t>
    </rPh>
    <rPh sb="146" eb="151">
      <t>タンドクショリジョウ</t>
    </rPh>
    <rPh sb="152" eb="154">
      <t>ハイシ</t>
    </rPh>
    <rPh sb="155" eb="157">
      <t>タンドク</t>
    </rPh>
    <rPh sb="168" eb="170">
      <t>ヘンニュウ</t>
    </rPh>
    <rPh sb="171" eb="173">
      <t>カンリョウ</t>
    </rPh>
    <rPh sb="184" eb="186">
      <t>キョウジュ</t>
    </rPh>
    <rPh sb="188" eb="190">
      <t>タイセイ</t>
    </rPh>
    <rPh sb="191" eb="192">
      <t>トトノ</t>
    </rPh>
    <rPh sb="201" eb="203">
      <t>コンゴ</t>
    </rPh>
    <rPh sb="204" eb="206">
      <t>テキセイ</t>
    </rPh>
    <rPh sb="207" eb="209">
      <t>シセツ</t>
    </rPh>
    <rPh sb="209" eb="213">
      <t>イジカンリ</t>
    </rPh>
    <rPh sb="214" eb="216">
      <t>カイチク</t>
    </rPh>
    <rPh sb="216" eb="218">
      <t>コウシン</t>
    </rPh>
    <rPh sb="219" eb="220">
      <t>スス</t>
    </rPh>
    <rPh sb="224" eb="226">
      <t>レイワ</t>
    </rPh>
    <rPh sb="227" eb="229">
      <t>ネンド</t>
    </rPh>
    <rPh sb="229" eb="231">
      <t>サクテイ</t>
    </rPh>
    <rPh sb="245" eb="246">
      <t>モト</t>
    </rPh>
    <rPh sb="248" eb="250">
      <t>シセツ</t>
    </rPh>
    <rPh sb="250" eb="252">
      <t>カンリ</t>
    </rPh>
    <rPh sb="253" eb="254">
      <t>スス</t>
    </rPh>
    <rPh sb="261" eb="263">
      <t>ケイエイ</t>
    </rPh>
    <rPh sb="263" eb="266">
      <t>カイゼンサク</t>
    </rPh>
    <rPh sb="267" eb="270">
      <t>グタイカ</t>
    </rPh>
    <rPh sb="274" eb="276">
      <t>リョウキン</t>
    </rPh>
    <rPh sb="276" eb="278">
      <t>スイジュン</t>
    </rPh>
    <rPh sb="279" eb="281">
      <t>ミナオ</t>
    </rPh>
    <rPh sb="283" eb="285">
      <t>ケイエイ</t>
    </rPh>
    <rPh sb="285" eb="287">
      <t>センリャク</t>
    </rPh>
    <rPh sb="288" eb="290">
      <t>カイテイ</t>
    </rPh>
    <rPh sb="291" eb="29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</si>
</sst>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4.91</c:v>
                </c:pt>
                <c:pt idx="4">
                  <c:v>0</c:v>
                </c:pt>
              </c:numCache>
            </c:numRef>
          </c:val>
          <c:extLst>
            <c:ext xmlns:c16="http://schemas.microsoft.com/office/drawing/2014/chart" uri="{C3380CC4-5D6E-409C-BE32-E72D297353CC}">
              <c16:uniqueId val="{00000000-5317-4B3B-B1A9-A89D590CE5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c:v>
                </c:pt>
                <c:pt idx="1">
                  <c:v>0.12</c:v>
                </c:pt>
                <c:pt idx="2">
                  <c:v>0.12</c:v>
                </c:pt>
                <c:pt idx="3">
                  <c:v>0.35</c:v>
                </c:pt>
                <c:pt idx="4">
                  <c:v>0.1</c:v>
                </c:pt>
              </c:numCache>
            </c:numRef>
          </c:val>
          <c:smooth val="0"/>
          <c:extLst>
            <c:ext xmlns:c16="http://schemas.microsoft.com/office/drawing/2014/chart" uri="{C3380CC4-5D6E-409C-BE32-E72D297353CC}">
              <c16:uniqueId val="{00000001-5317-4B3B-B1A9-A89D590CE5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44.02</c:v>
                </c:pt>
                <c:pt idx="1">
                  <c:v>43.23</c:v>
                </c:pt>
                <c:pt idx="2">
                  <c:v>44.64</c:v>
                </c:pt>
                <c:pt idx="3">
                  <c:v>0</c:v>
                </c:pt>
                <c:pt idx="4">
                  <c:v>0</c:v>
                </c:pt>
              </c:numCache>
            </c:numRef>
          </c:val>
          <c:extLst>
            <c:ext xmlns:c16="http://schemas.microsoft.com/office/drawing/2014/chart" uri="{C3380CC4-5D6E-409C-BE32-E72D297353CC}">
              <c16:uniqueId val="{00000000-5754-4380-B7BF-4860B0E5E7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70.33</c:v>
                </c:pt>
                <c:pt idx="1">
                  <c:v>70.3</c:v>
                </c:pt>
                <c:pt idx="2">
                  <c:v>80.11</c:v>
                </c:pt>
                <c:pt idx="3">
                  <c:v>82.83</c:v>
                </c:pt>
                <c:pt idx="4">
                  <c:v>69.38</c:v>
                </c:pt>
              </c:numCache>
            </c:numRef>
          </c:val>
          <c:smooth val="0"/>
          <c:extLst>
            <c:ext xmlns:c16="http://schemas.microsoft.com/office/drawing/2014/chart" uri="{C3380CC4-5D6E-409C-BE32-E72D297353CC}">
              <c16:uniqueId val="{00000001-5754-4380-B7BF-4860B0E5E7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98.81</c:v>
                </c:pt>
                <c:pt idx="1">
                  <c:v>99.03</c:v>
                </c:pt>
                <c:pt idx="2">
                  <c:v>99.1</c:v>
                </c:pt>
                <c:pt idx="3">
                  <c:v>98.99</c:v>
                </c:pt>
                <c:pt idx="4">
                  <c:v>99.06</c:v>
                </c:pt>
              </c:numCache>
            </c:numRef>
          </c:val>
          <c:extLst>
            <c:ext xmlns:c16="http://schemas.microsoft.com/office/drawing/2014/chart" uri="{C3380CC4-5D6E-409C-BE32-E72D297353CC}">
              <c16:uniqueId val="{00000000-8956-4C7F-BE97-DD9720ECBD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95.85</c:v>
                </c:pt>
                <c:pt idx="1">
                  <c:v>95.95</c:v>
                </c:pt>
                <c:pt idx="2">
                  <c:v>95.96</c:v>
                </c:pt>
                <c:pt idx="3">
                  <c:v>95.73</c:v>
                </c:pt>
                <c:pt idx="4">
                  <c:v>96.1</c:v>
                </c:pt>
              </c:numCache>
            </c:numRef>
          </c:val>
          <c:smooth val="0"/>
          <c:extLst>
            <c:ext xmlns:c16="http://schemas.microsoft.com/office/drawing/2014/chart" uri="{C3380CC4-5D6E-409C-BE32-E72D297353CC}">
              <c16:uniqueId val="{00000001-8956-4C7F-BE97-DD9720ECBD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107.95</c:v>
                </c:pt>
                <c:pt idx="1">
                  <c:v>110.08</c:v>
                </c:pt>
                <c:pt idx="2">
                  <c:v>110.88</c:v>
                </c:pt>
                <c:pt idx="3">
                  <c:v>107.39</c:v>
                </c:pt>
                <c:pt idx="4">
                  <c:v>106.01</c:v>
                </c:pt>
              </c:numCache>
            </c:numRef>
          </c:val>
          <c:extLst>
            <c:ext xmlns:c16="http://schemas.microsoft.com/office/drawing/2014/chart" uri="{C3380CC4-5D6E-409C-BE32-E72D297353CC}">
              <c16:uniqueId val="{00000000-BFD1-4360-832B-24D07F4035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106.41</c:v>
                </c:pt>
                <c:pt idx="1">
                  <c:v>107.34</c:v>
                </c:pt>
                <c:pt idx="2">
                  <c:v>107.87</c:v>
                </c:pt>
                <c:pt idx="3">
                  <c:v>109.78</c:v>
                </c:pt>
                <c:pt idx="4">
                  <c:v>109.96</c:v>
                </c:pt>
              </c:numCache>
            </c:numRef>
          </c:val>
          <c:smooth val="0"/>
          <c:extLst>
            <c:ext xmlns:c16="http://schemas.microsoft.com/office/drawing/2014/chart" uri="{C3380CC4-5D6E-409C-BE32-E72D297353CC}">
              <c16:uniqueId val="{00000001-BFD1-4360-832B-24D07F4035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26.27</c:v>
                </c:pt>
                <c:pt idx="1">
                  <c:v>28.71</c:v>
                </c:pt>
                <c:pt idx="2">
                  <c:v>31.17</c:v>
                </c:pt>
                <c:pt idx="3">
                  <c:v>32.42</c:v>
                </c:pt>
                <c:pt idx="4">
                  <c:v>34.56</c:v>
                </c:pt>
              </c:numCache>
            </c:numRef>
          </c:val>
          <c:extLst>
            <c:ext xmlns:c16="http://schemas.microsoft.com/office/drawing/2014/chart" uri="{C3380CC4-5D6E-409C-BE32-E72D297353CC}">
              <c16:uniqueId val="{00000000-D418-424A-A980-1AFE383641A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8.36</c:v>
                </c:pt>
                <c:pt idx="1">
                  <c:v>8.5500000000000007</c:v>
                </c:pt>
                <c:pt idx="2">
                  <c:v>20.23</c:v>
                </c:pt>
                <c:pt idx="3">
                  <c:v>22.34</c:v>
                </c:pt>
                <c:pt idx="4">
                  <c:v>24.65</c:v>
                </c:pt>
              </c:numCache>
            </c:numRef>
          </c:val>
          <c:smooth val="0"/>
          <c:extLst>
            <c:ext xmlns:c16="http://schemas.microsoft.com/office/drawing/2014/chart" uri="{C3380CC4-5D6E-409C-BE32-E72D297353CC}">
              <c16:uniqueId val="{00000001-D418-424A-A980-1AFE383641A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90-4C6D-9F57-E1CA7FD761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3.83</c:v>
                </c:pt>
                <c:pt idx="1">
                  <c:v>2.41</c:v>
                </c:pt>
                <c:pt idx="2">
                  <c:v>1.63</c:v>
                </c:pt>
                <c:pt idx="3">
                  <c:v>1.94</c:v>
                </c:pt>
                <c:pt idx="4">
                  <c:v>2.42</c:v>
                </c:pt>
              </c:numCache>
            </c:numRef>
          </c:val>
          <c:smooth val="0"/>
          <c:extLst>
            <c:ext xmlns:c16="http://schemas.microsoft.com/office/drawing/2014/chart" uri="{C3380CC4-5D6E-409C-BE32-E72D297353CC}">
              <c16:uniqueId val="{00000001-A290-4C6D-9F57-E1CA7FD761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0D-4211-AC0A-8CEC465DF33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0.5</c:v>
                </c:pt>
                <c:pt idx="1">
                  <c:v>0</c:v>
                </c:pt>
                <c:pt idx="2" formatCode="#,##0.00;&quot;△&quot;#,##0.00;&quot;-&quot;">
                  <c:v>11.59</c:v>
                </c:pt>
                <c:pt idx="3" formatCode="#,##0.00;&quot;△&quot;#,##0.00;&quot;-&quot;">
                  <c:v>9.36</c:v>
                </c:pt>
                <c:pt idx="4" formatCode="#,##0.00;&quot;△&quot;#,##0.00;&quot;-&quot;">
                  <c:v>7.56</c:v>
                </c:pt>
              </c:numCache>
            </c:numRef>
          </c:val>
          <c:smooth val="0"/>
          <c:extLst>
            <c:ext xmlns:c16="http://schemas.microsoft.com/office/drawing/2014/chart" uri="{C3380CC4-5D6E-409C-BE32-E72D297353CC}">
              <c16:uniqueId val="{00000001-320D-4211-AC0A-8CEC465DF33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33.6</c:v>
                </c:pt>
                <c:pt idx="1">
                  <c:v>30.39</c:v>
                </c:pt>
                <c:pt idx="2">
                  <c:v>43.56</c:v>
                </c:pt>
                <c:pt idx="3">
                  <c:v>48.06</c:v>
                </c:pt>
                <c:pt idx="4">
                  <c:v>44.46</c:v>
                </c:pt>
              </c:numCache>
            </c:numRef>
          </c:val>
          <c:extLst>
            <c:ext xmlns:c16="http://schemas.microsoft.com/office/drawing/2014/chart" uri="{C3380CC4-5D6E-409C-BE32-E72D297353CC}">
              <c16:uniqueId val="{00000000-8A1B-4864-A747-48120CD46FE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33.130000000000003</c:v>
                </c:pt>
                <c:pt idx="1">
                  <c:v>35.200000000000003</c:v>
                </c:pt>
                <c:pt idx="2">
                  <c:v>37.200000000000003</c:v>
                </c:pt>
                <c:pt idx="3">
                  <c:v>47.13</c:v>
                </c:pt>
                <c:pt idx="4">
                  <c:v>50.85</c:v>
                </c:pt>
              </c:numCache>
            </c:numRef>
          </c:val>
          <c:smooth val="0"/>
          <c:extLst>
            <c:ext xmlns:c16="http://schemas.microsoft.com/office/drawing/2014/chart" uri="{C3380CC4-5D6E-409C-BE32-E72D297353CC}">
              <c16:uniqueId val="{00000001-8A1B-4864-A747-48120CD46FE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957.66</c:v>
                </c:pt>
                <c:pt idx="1">
                  <c:v>870.88</c:v>
                </c:pt>
                <c:pt idx="2">
                  <c:v>872.22</c:v>
                </c:pt>
                <c:pt idx="3">
                  <c:v>903.44</c:v>
                </c:pt>
                <c:pt idx="4">
                  <c:v>867.45</c:v>
                </c:pt>
              </c:numCache>
            </c:numRef>
          </c:val>
          <c:extLst>
            <c:ext xmlns:c16="http://schemas.microsoft.com/office/drawing/2014/chart" uri="{C3380CC4-5D6E-409C-BE32-E72D297353CC}">
              <c16:uniqueId val="{00000000-0725-454C-889E-F910FA4428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733.93</c:v>
                </c:pt>
                <c:pt idx="1">
                  <c:v>813.96</c:v>
                </c:pt>
                <c:pt idx="2">
                  <c:v>843.72</c:v>
                </c:pt>
                <c:pt idx="3">
                  <c:v>788.62</c:v>
                </c:pt>
                <c:pt idx="4">
                  <c:v>772.15</c:v>
                </c:pt>
              </c:numCache>
            </c:numRef>
          </c:val>
          <c:smooth val="0"/>
          <c:extLst>
            <c:ext xmlns:c16="http://schemas.microsoft.com/office/drawing/2014/chart" uri="{C3380CC4-5D6E-409C-BE32-E72D297353CC}">
              <c16:uniqueId val="{00000001-0725-454C-889E-F910FA4428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125.34</c:v>
                </c:pt>
                <c:pt idx="1">
                  <c:v>131.09</c:v>
                </c:pt>
                <c:pt idx="2">
                  <c:v>133.79</c:v>
                </c:pt>
                <c:pt idx="3">
                  <c:v>122.26</c:v>
                </c:pt>
                <c:pt idx="4">
                  <c:v>101.42</c:v>
                </c:pt>
              </c:numCache>
            </c:numRef>
          </c:val>
          <c:extLst>
            <c:ext xmlns:c16="http://schemas.microsoft.com/office/drawing/2014/chart" uri="{C3380CC4-5D6E-409C-BE32-E72D297353CC}">
              <c16:uniqueId val="{00000000-B872-43BA-83DE-6BEBE3FEA5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94.59</c:v>
                </c:pt>
                <c:pt idx="1">
                  <c:v>92.08</c:v>
                </c:pt>
                <c:pt idx="2">
                  <c:v>94.81</c:v>
                </c:pt>
                <c:pt idx="3">
                  <c:v>99.88</c:v>
                </c:pt>
                <c:pt idx="4">
                  <c:v>98.82</c:v>
                </c:pt>
              </c:numCache>
            </c:numRef>
          </c:val>
          <c:smooth val="0"/>
          <c:extLst>
            <c:ext xmlns:c16="http://schemas.microsoft.com/office/drawing/2014/chart" uri="{C3380CC4-5D6E-409C-BE32-E72D297353CC}">
              <c16:uniqueId val="{00000001-B872-43BA-83DE-6BEBE3FEA5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99.87</c:v>
                </c:pt>
                <c:pt idx="1">
                  <c:v>99.85</c:v>
                </c:pt>
                <c:pt idx="2">
                  <c:v>95.91</c:v>
                </c:pt>
                <c:pt idx="3">
                  <c:v>104.28</c:v>
                </c:pt>
                <c:pt idx="4">
                  <c:v>125.54</c:v>
                </c:pt>
              </c:numCache>
            </c:numRef>
          </c:val>
          <c:extLst>
            <c:ext xmlns:c16="http://schemas.microsoft.com/office/drawing/2014/chart" uri="{C3380CC4-5D6E-409C-BE32-E72D297353CC}">
              <c16:uniqueId val="{00000000-30C6-4C87-AAB4-8683A831FD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131.22</c:v>
                </c:pt>
                <c:pt idx="1">
                  <c:v>132.94999999999999</c:v>
                </c:pt>
                <c:pt idx="2">
                  <c:v>129.9</c:v>
                </c:pt>
                <c:pt idx="3">
                  <c:v>126.94</c:v>
                </c:pt>
                <c:pt idx="4">
                  <c:v>128.38999999999999</c:v>
                </c:pt>
              </c:numCache>
            </c:numRef>
          </c:val>
          <c:smooth val="0"/>
          <c:extLst>
            <c:ext xmlns:c16="http://schemas.microsoft.com/office/drawing/2014/chart" uri="{C3380CC4-5D6E-409C-BE32-E72D297353CC}">
              <c16:uniqueId val="{00000001-30C6-4C87-AAB4-8683A831FD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9"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大阪府　四條畷市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Bb1</v>
      </c>
      <c r="X8" s="65"/>
      <c r="Y8" s="65"/>
      <c r="Z8" s="65"/>
      <c r="AA8" s="65"/>
      <c r="AB8" s="65"/>
      <c r="AC8" s="65"/>
      <c r="AD8" s="66" t="str">
        <f>データ!$M$6</f>
        <v>非設置</v>
      </c>
      <c r="AE8" s="66"/>
      <c r="AF8" s="66"/>
      <c r="AG8" s="66"/>
      <c r="AH8" s="66"/>
      <c r="AI8" s="66"/>
      <c r="AJ8" s="66"/>
      <c r="AK8" s="3"/>
      <c r="AL8" s="46">
        <f>データ!S6</f>
        <v>54765</v>
      </c>
      <c r="AM8" s="46"/>
      <c r="AN8" s="46"/>
      <c r="AO8" s="46"/>
      <c r="AP8" s="46"/>
      <c r="AQ8" s="46"/>
      <c r="AR8" s="46"/>
      <c r="AS8" s="46"/>
      <c r="AT8" s="45">
        <f>データ!T6</f>
        <v>18.690000000000001</v>
      </c>
      <c r="AU8" s="45"/>
      <c r="AV8" s="45"/>
      <c r="AW8" s="45"/>
      <c r="AX8" s="45"/>
      <c r="AY8" s="45"/>
      <c r="AZ8" s="45"/>
      <c r="BA8" s="45"/>
      <c r="BB8" s="45">
        <f>データ!U6</f>
        <v>2930.18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57.92</v>
      </c>
      <c r="J10" s="45"/>
      <c r="K10" s="45"/>
      <c r="L10" s="45"/>
      <c r="M10" s="45"/>
      <c r="N10" s="45"/>
      <c r="O10" s="45"/>
      <c r="P10" s="45">
        <f>データ!P6</f>
        <v>98.03</v>
      </c>
      <c r="Q10" s="45"/>
      <c r="R10" s="45"/>
      <c r="S10" s="45"/>
      <c r="T10" s="45"/>
      <c r="U10" s="45"/>
      <c r="V10" s="45"/>
      <c r="W10" s="45">
        <f>データ!Q6</f>
        <v>71.400000000000006</v>
      </c>
      <c r="X10" s="45"/>
      <c r="Y10" s="45"/>
      <c r="Z10" s="45"/>
      <c r="AA10" s="45"/>
      <c r="AB10" s="45"/>
      <c r="AC10" s="45"/>
      <c r="AD10" s="46">
        <f>データ!R6</f>
        <v>2206</v>
      </c>
      <c r="AE10" s="46"/>
      <c r="AF10" s="46"/>
      <c r="AG10" s="46"/>
      <c r="AH10" s="46"/>
      <c r="AI10" s="46"/>
      <c r="AJ10" s="46"/>
      <c r="AK10" s="2"/>
      <c r="AL10" s="46">
        <f>データ!V6</f>
        <v>53578</v>
      </c>
      <c r="AM10" s="46"/>
      <c r="AN10" s="46"/>
      <c r="AO10" s="46"/>
      <c r="AP10" s="46"/>
      <c r="AQ10" s="46"/>
      <c r="AR10" s="46"/>
      <c r="AS10" s="46"/>
      <c r="AT10" s="45">
        <f>データ!W6</f>
        <v>5.95</v>
      </c>
      <c r="AU10" s="45"/>
      <c r="AV10" s="45"/>
      <c r="AW10" s="45"/>
      <c r="AX10" s="45"/>
      <c r="AY10" s="45"/>
      <c r="AZ10" s="45"/>
      <c r="BA10" s="45"/>
      <c r="BB10" s="45">
        <f>データ!X6</f>
        <v>9004.7099999999991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116</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117</v>
      </c>
      <c r="BM66" s="81"/>
      <c r="BN66" s="81"/>
      <c r="BO66" s="81"/>
      <c r="BP66" s="81"/>
      <c r="BQ66" s="81"/>
      <c r="BR66" s="81"/>
      <c r="BS66" s="81"/>
      <c r="BT66" s="81"/>
      <c r="BU66" s="81"/>
      <c r="BV66" s="81"/>
      <c r="BW66" s="81"/>
      <c r="BX66" s="81"/>
      <c r="BY66" s="81"/>
      <c r="BZ66" s="8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JUSvcpp+n9xXG8O1lkfhfC7/tssTYEYiRc8GS9ABNacbn4tmE6QRPIIM0WQb3lX6DuXwS4yw5+vpKJNxk5SeCQ==" saltValue="i4QHZLw3W5dy+QrsJjDA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272299</v>
      </c>
      <c r="D6" s="19">
        <f t="shared" si="3"/>
        <v>46</v>
      </c>
      <c r="E6" s="19">
        <f t="shared" si="3"/>
        <v>17</v>
      </c>
      <c r="F6" s="19">
        <f t="shared" si="3"/>
        <v>1</v>
      </c>
      <c r="G6" s="19">
        <f t="shared" si="3"/>
        <v>0</v>
      </c>
      <c r="H6" s="19" t="str">
        <f t="shared" si="3"/>
        <v>大阪府　四條畷市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57.92</v>
      </c>
      <c r="P6" s="20">
        <f t="shared" si="3"/>
        <v>98.03</v>
      </c>
      <c r="Q6" s="20">
        <f t="shared" si="3"/>
        <v>71.400000000000006</v>
      </c>
      <c r="R6" s="20">
        <f t="shared" si="3"/>
        <v>2206</v>
      </c>
      <c r="S6" s="20">
        <f t="shared" si="3"/>
        <v>54765</v>
      </c>
      <c r="T6" s="20">
        <f t="shared" si="3"/>
        <v>18.690000000000001</v>
      </c>
      <c r="U6" s="20">
        <f t="shared" si="3"/>
        <v>2930.18</v>
      </c>
      <c r="V6" s="20">
        <f t="shared" si="3"/>
        <v>53578</v>
      </c>
      <c r="W6" s="20">
        <f t="shared" si="3"/>
        <v>5.95</v>
      </c>
      <c r="X6" s="20">
        <f t="shared" si="3"/>
        <v>9004.7099999999991</v>
      </c>
      <c r="Y6" s="21">
        <f>IF(Y7="",NA(),Y7)</f>
        <v>107.95</v>
      </c>
      <c r="Z6" s="21">
        <f t="shared" ref="Z6:AH6" si="4">IF(Z7="",NA(),Z7)</f>
        <v>110.08</v>
      </c>
      <c r="AA6" s="21">
        <f t="shared" si="4"/>
        <v>110.88</v>
      </c>
      <c r="AB6" s="21">
        <f t="shared" si="4"/>
        <v>107.39</v>
      </c>
      <c r="AC6" s="21">
        <f t="shared" si="4"/>
        <v>106.01</v>
      </c>
      <c r="AD6" s="21">
        <f t="shared" si="4"/>
        <v>106.41</v>
      </c>
      <c r="AE6" s="21">
        <f t="shared" si="4"/>
        <v>107.34</v>
      </c>
      <c r="AF6" s="21">
        <f t="shared" si="4"/>
        <v>107.87</v>
      </c>
      <c r="AG6" s="21">
        <f t="shared" si="4"/>
        <v>109.78</v>
      </c>
      <c r="AH6" s="21">
        <f t="shared" si="4"/>
        <v>109.96</v>
      </c>
      <c r="AI6" s="20" t="str">
        <f>IF(AI7="","",IF(AI7="-","【-】","【"&amp;SUBSTITUTE(TEXT(AI7,"#,##0.00"),"-","△")&amp;"】"))</f>
        <v>【106.11】</v>
      </c>
      <c r="AJ6" s="20">
        <f>IF(AJ7="",NA(),AJ7)</f>
        <v>0</v>
      </c>
      <c r="AK6" s="20">
        <f t="shared" ref="AK6:AS6" si="5">IF(AK7="",NA(),AK7)</f>
        <v>0</v>
      </c>
      <c r="AL6" s="20">
        <f t="shared" si="5"/>
        <v>0</v>
      </c>
      <c r="AM6" s="20">
        <f t="shared" si="5"/>
        <v>0</v>
      </c>
      <c r="AN6" s="20">
        <f t="shared" si="5"/>
        <v>0</v>
      </c>
      <c r="AO6" s="21">
        <f t="shared" si="5"/>
        <v>0.5</v>
      </c>
      <c r="AP6" s="20">
        <f t="shared" si="5"/>
        <v>0</v>
      </c>
      <c r="AQ6" s="21">
        <f t="shared" si="5"/>
        <v>11.59</v>
      </c>
      <c r="AR6" s="21">
        <f t="shared" si="5"/>
        <v>9.36</v>
      </c>
      <c r="AS6" s="21">
        <f t="shared" si="5"/>
        <v>7.56</v>
      </c>
      <c r="AT6" s="20" t="str">
        <f>IF(AT7="","",IF(AT7="-","【-】","【"&amp;SUBSTITUTE(TEXT(AT7,"#,##0.00"),"-","△")&amp;"】"))</f>
        <v>【3.15】</v>
      </c>
      <c r="AU6" s="21">
        <f>IF(AU7="",NA(),AU7)</f>
        <v>33.6</v>
      </c>
      <c r="AV6" s="21">
        <f t="shared" ref="AV6:BD6" si="6">IF(AV7="",NA(),AV7)</f>
        <v>30.39</v>
      </c>
      <c r="AW6" s="21">
        <f t="shared" si="6"/>
        <v>43.56</v>
      </c>
      <c r="AX6" s="21">
        <f t="shared" si="6"/>
        <v>48.06</v>
      </c>
      <c r="AY6" s="21">
        <f t="shared" si="6"/>
        <v>44.46</v>
      </c>
      <c r="AZ6" s="21">
        <f t="shared" si="6"/>
        <v>33.130000000000003</v>
      </c>
      <c r="BA6" s="21">
        <f t="shared" si="6"/>
        <v>35.200000000000003</v>
      </c>
      <c r="BB6" s="21">
        <f t="shared" si="6"/>
        <v>37.200000000000003</v>
      </c>
      <c r="BC6" s="21">
        <f t="shared" si="6"/>
        <v>47.13</v>
      </c>
      <c r="BD6" s="21">
        <f t="shared" si="6"/>
        <v>50.85</v>
      </c>
      <c r="BE6" s="20" t="str">
        <f>IF(BE7="","",IF(BE7="-","【-】","【"&amp;SUBSTITUTE(TEXT(BE7,"#,##0.00"),"-","△")&amp;"】"))</f>
        <v>【73.44】</v>
      </c>
      <c r="BF6" s="21">
        <f>IF(BF7="",NA(),BF7)</f>
        <v>957.66</v>
      </c>
      <c r="BG6" s="21">
        <f t="shared" ref="BG6:BO6" si="7">IF(BG7="",NA(),BG7)</f>
        <v>870.88</v>
      </c>
      <c r="BH6" s="21">
        <f t="shared" si="7"/>
        <v>872.22</v>
      </c>
      <c r="BI6" s="21">
        <f t="shared" si="7"/>
        <v>903.44</v>
      </c>
      <c r="BJ6" s="21">
        <f t="shared" si="7"/>
        <v>867.45</v>
      </c>
      <c r="BK6" s="21">
        <f t="shared" si="7"/>
        <v>733.93</v>
      </c>
      <c r="BL6" s="21">
        <f t="shared" si="7"/>
        <v>813.96</v>
      </c>
      <c r="BM6" s="21">
        <f t="shared" si="7"/>
        <v>843.72</v>
      </c>
      <c r="BN6" s="21">
        <f t="shared" si="7"/>
        <v>788.62</v>
      </c>
      <c r="BO6" s="21">
        <f t="shared" si="7"/>
        <v>772.15</v>
      </c>
      <c r="BP6" s="20" t="str">
        <f>IF(BP7="","",IF(BP7="-","【-】","【"&amp;SUBSTITUTE(TEXT(BP7,"#,##0.00"),"-","△")&amp;"】"))</f>
        <v>【652.82】</v>
      </c>
      <c r="BQ6" s="21">
        <f>IF(BQ7="",NA(),BQ7)</f>
        <v>125.34</v>
      </c>
      <c r="BR6" s="21">
        <f t="shared" ref="BR6:BZ6" si="8">IF(BR7="",NA(),BR7)</f>
        <v>131.09</v>
      </c>
      <c r="BS6" s="21">
        <f t="shared" si="8"/>
        <v>133.79</v>
      </c>
      <c r="BT6" s="21">
        <f t="shared" si="8"/>
        <v>122.26</v>
      </c>
      <c r="BU6" s="21">
        <f t="shared" si="8"/>
        <v>101.42</v>
      </c>
      <c r="BV6" s="21">
        <f t="shared" si="8"/>
        <v>94.59</v>
      </c>
      <c r="BW6" s="21">
        <f t="shared" si="8"/>
        <v>92.08</v>
      </c>
      <c r="BX6" s="21">
        <f t="shared" si="8"/>
        <v>94.81</v>
      </c>
      <c r="BY6" s="21">
        <f t="shared" si="8"/>
        <v>99.88</v>
      </c>
      <c r="BZ6" s="21">
        <f t="shared" si="8"/>
        <v>98.82</v>
      </c>
      <c r="CA6" s="20" t="str">
        <f>IF(CA7="","",IF(CA7="-","【-】","【"&amp;SUBSTITUTE(TEXT(CA7,"#,##0.00"),"-","△")&amp;"】"))</f>
        <v>【97.61】</v>
      </c>
      <c r="CB6" s="21">
        <f>IF(CB7="",NA(),CB7)</f>
        <v>99.87</v>
      </c>
      <c r="CC6" s="21">
        <f t="shared" ref="CC6:CK6" si="9">IF(CC7="",NA(),CC7)</f>
        <v>99.85</v>
      </c>
      <c r="CD6" s="21">
        <f t="shared" si="9"/>
        <v>95.91</v>
      </c>
      <c r="CE6" s="21">
        <f t="shared" si="9"/>
        <v>104.28</v>
      </c>
      <c r="CF6" s="21">
        <f t="shared" si="9"/>
        <v>125.54</v>
      </c>
      <c r="CG6" s="21">
        <f t="shared" si="9"/>
        <v>131.22</v>
      </c>
      <c r="CH6" s="21">
        <f t="shared" si="9"/>
        <v>132.94999999999999</v>
      </c>
      <c r="CI6" s="21">
        <f t="shared" si="9"/>
        <v>129.9</v>
      </c>
      <c r="CJ6" s="21">
        <f t="shared" si="9"/>
        <v>126.94</v>
      </c>
      <c r="CK6" s="21">
        <f t="shared" si="9"/>
        <v>128.38999999999999</v>
      </c>
      <c r="CL6" s="20" t="str">
        <f>IF(CL7="","",IF(CL7="-","【-】","【"&amp;SUBSTITUTE(TEXT(CL7,"#,##0.00"),"-","△")&amp;"】"))</f>
        <v>【138.29】</v>
      </c>
      <c r="CM6" s="21">
        <f>IF(CM7="",NA(),CM7)</f>
        <v>44.02</v>
      </c>
      <c r="CN6" s="21">
        <f t="shared" ref="CN6:CV6" si="10">IF(CN7="",NA(),CN7)</f>
        <v>43.23</v>
      </c>
      <c r="CO6" s="21">
        <f t="shared" si="10"/>
        <v>44.64</v>
      </c>
      <c r="CP6" s="21" t="str">
        <f t="shared" si="10"/>
        <v>-</v>
      </c>
      <c r="CQ6" s="21" t="str">
        <f t="shared" si="10"/>
        <v>-</v>
      </c>
      <c r="CR6" s="21">
        <f t="shared" si="10"/>
        <v>70.33</v>
      </c>
      <c r="CS6" s="21">
        <f t="shared" si="10"/>
        <v>70.3</v>
      </c>
      <c r="CT6" s="21">
        <f t="shared" si="10"/>
        <v>80.11</v>
      </c>
      <c r="CU6" s="21">
        <f t="shared" si="10"/>
        <v>82.83</v>
      </c>
      <c r="CV6" s="21">
        <f t="shared" si="10"/>
        <v>69.38</v>
      </c>
      <c r="CW6" s="20" t="str">
        <f>IF(CW7="","",IF(CW7="-","【-】","【"&amp;SUBSTITUTE(TEXT(CW7,"#,##0.00"),"-","△")&amp;"】"))</f>
        <v>【59.10】</v>
      </c>
      <c r="CX6" s="21">
        <f>IF(CX7="",NA(),CX7)</f>
        <v>98.81</v>
      </c>
      <c r="CY6" s="21">
        <f t="shared" ref="CY6:DG6" si="11">IF(CY7="",NA(),CY7)</f>
        <v>99.03</v>
      </c>
      <c r="CZ6" s="21">
        <f t="shared" si="11"/>
        <v>99.1</v>
      </c>
      <c r="DA6" s="21">
        <f t="shared" si="11"/>
        <v>98.99</v>
      </c>
      <c r="DB6" s="21">
        <f t="shared" si="11"/>
        <v>99.06</v>
      </c>
      <c r="DC6" s="21">
        <f t="shared" si="11"/>
        <v>95.85</v>
      </c>
      <c r="DD6" s="21">
        <f t="shared" si="11"/>
        <v>95.95</v>
      </c>
      <c r="DE6" s="21">
        <f t="shared" si="11"/>
        <v>95.96</v>
      </c>
      <c r="DF6" s="21">
        <f t="shared" si="11"/>
        <v>95.73</v>
      </c>
      <c r="DG6" s="21">
        <f t="shared" si="11"/>
        <v>96.1</v>
      </c>
      <c r="DH6" s="20" t="str">
        <f>IF(DH7="","",IF(DH7="-","【-】","【"&amp;SUBSTITUTE(TEXT(DH7,"#,##0.00"),"-","△")&amp;"】"))</f>
        <v>【95.82】</v>
      </c>
      <c r="DI6" s="21">
        <f>IF(DI7="",NA(),DI7)</f>
        <v>26.27</v>
      </c>
      <c r="DJ6" s="21">
        <f t="shared" ref="DJ6:DR6" si="12">IF(DJ7="",NA(),DJ7)</f>
        <v>28.71</v>
      </c>
      <c r="DK6" s="21">
        <f t="shared" si="12"/>
        <v>31.17</v>
      </c>
      <c r="DL6" s="21">
        <f t="shared" si="12"/>
        <v>32.42</v>
      </c>
      <c r="DM6" s="21">
        <f t="shared" si="12"/>
        <v>34.56</v>
      </c>
      <c r="DN6" s="21">
        <f t="shared" si="12"/>
        <v>8.36</v>
      </c>
      <c r="DO6" s="21">
        <f t="shared" si="12"/>
        <v>8.5500000000000007</v>
      </c>
      <c r="DP6" s="21">
        <f t="shared" si="12"/>
        <v>20.23</v>
      </c>
      <c r="DQ6" s="21">
        <f t="shared" si="12"/>
        <v>22.34</v>
      </c>
      <c r="DR6" s="21">
        <f t="shared" si="12"/>
        <v>24.65</v>
      </c>
      <c r="DS6" s="20" t="str">
        <f>IF(DS7="","",IF(DS7="-","【-】","【"&amp;SUBSTITUTE(TEXT(DS7,"#,##0.00"),"-","△")&amp;"】"))</f>
        <v>【39.74】</v>
      </c>
      <c r="DT6" s="20">
        <f>IF(DT7="",NA(),DT7)</f>
        <v>0</v>
      </c>
      <c r="DU6" s="20">
        <f t="shared" ref="DU6:EC6" si="13">IF(DU7="",NA(),DU7)</f>
        <v>0</v>
      </c>
      <c r="DV6" s="20">
        <f t="shared" si="13"/>
        <v>0</v>
      </c>
      <c r="DW6" s="20">
        <f t="shared" si="13"/>
        <v>0</v>
      </c>
      <c r="DX6" s="20">
        <f t="shared" si="13"/>
        <v>0</v>
      </c>
      <c r="DY6" s="21">
        <f t="shared" si="13"/>
        <v>3.83</v>
      </c>
      <c r="DZ6" s="21">
        <f t="shared" si="13"/>
        <v>2.41</v>
      </c>
      <c r="EA6" s="21">
        <f t="shared" si="13"/>
        <v>1.63</v>
      </c>
      <c r="EB6" s="21">
        <f t="shared" si="13"/>
        <v>1.94</v>
      </c>
      <c r="EC6" s="21">
        <f t="shared" si="13"/>
        <v>2.42</v>
      </c>
      <c r="ED6" s="20" t="str">
        <f>IF(ED7="","",IF(ED7="-","【-】","【"&amp;SUBSTITUTE(TEXT(ED7,"#,##0.00"),"-","△")&amp;"】"))</f>
        <v>【7.62】</v>
      </c>
      <c r="EE6" s="20">
        <f>IF(EE7="",NA(),EE7)</f>
        <v>0</v>
      </c>
      <c r="EF6" s="20">
        <f t="shared" ref="EF6:EN6" si="14">IF(EF7="",NA(),EF7)</f>
        <v>0</v>
      </c>
      <c r="EG6" s="20">
        <f t="shared" si="14"/>
        <v>0</v>
      </c>
      <c r="EH6" s="21">
        <f t="shared" si="14"/>
        <v>4.91</v>
      </c>
      <c r="EI6" s="20">
        <f t="shared" si="14"/>
        <v>0</v>
      </c>
      <c r="EJ6" s="21">
        <f t="shared" si="14"/>
        <v>0.3</v>
      </c>
      <c r="EK6" s="21">
        <f t="shared" si="14"/>
        <v>0.12</v>
      </c>
      <c r="EL6" s="21">
        <f t="shared" si="14"/>
        <v>0.12</v>
      </c>
      <c r="EM6" s="21">
        <f t="shared" si="14"/>
        <v>0.35</v>
      </c>
      <c r="EN6" s="21">
        <f t="shared" si="14"/>
        <v>0.1</v>
      </c>
      <c r="EO6" s="20" t="str">
        <f>IF(EO7="","",IF(EO7="-","【-】","【"&amp;SUBSTITUTE(TEXT(EO7,"#,##0.00"),"-","△")&amp;"】"))</f>
        <v>【0.23】</v>
      </c>
    </row>
    <row r="7" spans="1:148" s="22" customFormat="1" x14ac:dyDescent="0.2">
      <c r="A7" s="14"/>
      <c r="B7" s="23">
        <v>2022</v>
      </c>
      <c r="C7" s="23">
        <v>272299</v>
      </c>
      <c r="D7" s="23">
        <v>46</v>
      </c>
      <c r="E7" s="23">
        <v>17</v>
      </c>
      <c r="F7" s="23">
        <v>1</v>
      </c>
      <c r="G7" s="23">
        <v>0</v>
      </c>
      <c r="H7" s="23" t="s">
        <v>96</v>
      </c>
      <c r="I7" s="23" t="s">
        <v>97</v>
      </c>
      <c r="J7" s="23" t="s">
        <v>98</v>
      </c>
      <c r="K7" s="23" t="s">
        <v>99</v>
      </c>
      <c r="L7" s="23" t="s">
        <v>100</v>
      </c>
      <c r="M7" s="23" t="s">
        <v>101</v>
      </c>
      <c r="N7" s="24" t="s">
        <v>102</v>
      </c>
      <c r="O7" s="24">
        <v>57.92</v>
      </c>
      <c r="P7" s="24">
        <v>98.03</v>
      </c>
      <c r="Q7" s="24">
        <v>71.400000000000006</v>
      </c>
      <c r="R7" s="24">
        <v>2206</v>
      </c>
      <c r="S7" s="24">
        <v>54765</v>
      </c>
      <c r="T7" s="24">
        <v>18.690000000000001</v>
      </c>
      <c r="U7" s="24">
        <v>2930.18</v>
      </c>
      <c r="V7" s="24">
        <v>53578</v>
      </c>
      <c r="W7" s="24">
        <v>5.95</v>
      </c>
      <c r="X7" s="24">
        <v>9004.7099999999991</v>
      </c>
      <c r="Y7" s="24">
        <v>107.95</v>
      </c>
      <c r="Z7" s="24">
        <v>110.08</v>
      </c>
      <c r="AA7" s="24">
        <v>110.88</v>
      </c>
      <c r="AB7" s="24">
        <v>107.39</v>
      </c>
      <c r="AC7" s="24">
        <v>106.01</v>
      </c>
      <c r="AD7" s="24">
        <v>106.41</v>
      </c>
      <c r="AE7" s="24">
        <v>107.34</v>
      </c>
      <c r="AF7" s="24">
        <v>107.87</v>
      </c>
      <c r="AG7" s="24">
        <v>109.78</v>
      </c>
      <c r="AH7" s="24">
        <v>109.96</v>
      </c>
      <c r="AI7" s="24">
        <v>106.11</v>
      </c>
      <c r="AJ7" s="24">
        <v>0</v>
      </c>
      <c r="AK7" s="24">
        <v>0</v>
      </c>
      <c r="AL7" s="24">
        <v>0</v>
      </c>
      <c r="AM7" s="24">
        <v>0</v>
      </c>
      <c r="AN7" s="24">
        <v>0</v>
      </c>
      <c r="AO7" s="24">
        <v>0.5</v>
      </c>
      <c r="AP7" s="24">
        <v>0</v>
      </c>
      <c r="AQ7" s="24">
        <v>11.59</v>
      </c>
      <c r="AR7" s="24">
        <v>9.36</v>
      </c>
      <c r="AS7" s="24">
        <v>7.56</v>
      </c>
      <c r="AT7" s="24">
        <v>3.15</v>
      </c>
      <c r="AU7" s="24">
        <v>33.6</v>
      </c>
      <c r="AV7" s="24">
        <v>30.39</v>
      </c>
      <c r="AW7" s="24">
        <v>43.56</v>
      </c>
      <c r="AX7" s="24">
        <v>48.06</v>
      </c>
      <c r="AY7" s="24">
        <v>44.46</v>
      </c>
      <c r="AZ7" s="24">
        <v>33.130000000000003</v>
      </c>
      <c r="BA7" s="24">
        <v>35.200000000000003</v>
      </c>
      <c r="BB7" s="24">
        <v>37.200000000000003</v>
      </c>
      <c r="BC7" s="24">
        <v>47.13</v>
      </c>
      <c r="BD7" s="24">
        <v>50.85</v>
      </c>
      <c r="BE7" s="24">
        <v>73.44</v>
      </c>
      <c r="BF7" s="24">
        <v>957.66</v>
      </c>
      <c r="BG7" s="24">
        <v>870.88</v>
      </c>
      <c r="BH7" s="24">
        <v>872.22</v>
      </c>
      <c r="BI7" s="24">
        <v>903.44</v>
      </c>
      <c r="BJ7" s="24">
        <v>867.45</v>
      </c>
      <c r="BK7" s="24">
        <v>733.93</v>
      </c>
      <c r="BL7" s="24">
        <v>813.96</v>
      </c>
      <c r="BM7" s="24">
        <v>843.72</v>
      </c>
      <c r="BN7" s="24">
        <v>788.62</v>
      </c>
      <c r="BO7" s="24">
        <v>772.15</v>
      </c>
      <c r="BP7" s="24">
        <v>652.82000000000005</v>
      </c>
      <c r="BQ7" s="24">
        <v>125.34</v>
      </c>
      <c r="BR7" s="24">
        <v>131.09</v>
      </c>
      <c r="BS7" s="24">
        <v>133.79</v>
      </c>
      <c r="BT7" s="24">
        <v>122.26</v>
      </c>
      <c r="BU7" s="24">
        <v>101.42</v>
      </c>
      <c r="BV7" s="24">
        <v>94.59</v>
      </c>
      <c r="BW7" s="24">
        <v>92.08</v>
      </c>
      <c r="BX7" s="24">
        <v>94.81</v>
      </c>
      <c r="BY7" s="24">
        <v>99.88</v>
      </c>
      <c r="BZ7" s="24">
        <v>98.82</v>
      </c>
      <c r="CA7" s="24">
        <v>97.61</v>
      </c>
      <c r="CB7" s="24">
        <v>99.87</v>
      </c>
      <c r="CC7" s="24">
        <v>99.85</v>
      </c>
      <c r="CD7" s="24">
        <v>95.91</v>
      </c>
      <c r="CE7" s="24">
        <v>104.28</v>
      </c>
      <c r="CF7" s="24">
        <v>125.54</v>
      </c>
      <c r="CG7" s="24">
        <v>131.22</v>
      </c>
      <c r="CH7" s="24">
        <v>132.94999999999999</v>
      </c>
      <c r="CI7" s="24">
        <v>129.9</v>
      </c>
      <c r="CJ7" s="24">
        <v>126.94</v>
      </c>
      <c r="CK7" s="24">
        <v>128.38999999999999</v>
      </c>
      <c r="CL7" s="24">
        <v>138.29</v>
      </c>
      <c r="CM7" s="24">
        <v>44.02</v>
      </c>
      <c r="CN7" s="24">
        <v>43.23</v>
      </c>
      <c r="CO7" s="24">
        <v>44.64</v>
      </c>
      <c r="CP7" s="24" t="s">
        <v>102</v>
      </c>
      <c r="CQ7" s="24" t="s">
        <v>102</v>
      </c>
      <c r="CR7" s="24">
        <v>70.33</v>
      </c>
      <c r="CS7" s="24">
        <v>70.3</v>
      </c>
      <c r="CT7" s="24">
        <v>80.11</v>
      </c>
      <c r="CU7" s="24">
        <v>82.83</v>
      </c>
      <c r="CV7" s="24">
        <v>69.38</v>
      </c>
      <c r="CW7" s="24">
        <v>59.1</v>
      </c>
      <c r="CX7" s="24">
        <v>98.81</v>
      </c>
      <c r="CY7" s="24">
        <v>99.03</v>
      </c>
      <c r="CZ7" s="24">
        <v>99.1</v>
      </c>
      <c r="DA7" s="24">
        <v>98.99</v>
      </c>
      <c r="DB7" s="24">
        <v>99.06</v>
      </c>
      <c r="DC7" s="24">
        <v>95.85</v>
      </c>
      <c r="DD7" s="24">
        <v>95.95</v>
      </c>
      <c r="DE7" s="24">
        <v>95.96</v>
      </c>
      <c r="DF7" s="24">
        <v>95.73</v>
      </c>
      <c r="DG7" s="24">
        <v>96.1</v>
      </c>
      <c r="DH7" s="24">
        <v>95.82</v>
      </c>
      <c r="DI7" s="24">
        <v>26.27</v>
      </c>
      <c r="DJ7" s="24">
        <v>28.71</v>
      </c>
      <c r="DK7" s="24">
        <v>31.17</v>
      </c>
      <c r="DL7" s="24">
        <v>32.42</v>
      </c>
      <c r="DM7" s="24">
        <v>34.56</v>
      </c>
      <c r="DN7" s="24">
        <v>8.36</v>
      </c>
      <c r="DO7" s="24">
        <v>8.5500000000000007</v>
      </c>
      <c r="DP7" s="24">
        <v>20.23</v>
      </c>
      <c r="DQ7" s="24">
        <v>22.34</v>
      </c>
      <c r="DR7" s="24">
        <v>24.65</v>
      </c>
      <c r="DS7" s="24">
        <v>39.74</v>
      </c>
      <c r="DT7" s="24">
        <v>0</v>
      </c>
      <c r="DU7" s="24">
        <v>0</v>
      </c>
      <c r="DV7" s="24">
        <v>0</v>
      </c>
      <c r="DW7" s="24">
        <v>0</v>
      </c>
      <c r="DX7" s="24">
        <v>0</v>
      </c>
      <c r="DY7" s="24">
        <v>3.83</v>
      </c>
      <c r="DZ7" s="24">
        <v>2.41</v>
      </c>
      <c r="EA7" s="24">
        <v>1.63</v>
      </c>
      <c r="EB7" s="24">
        <v>1.94</v>
      </c>
      <c r="EC7" s="24">
        <v>2.42</v>
      </c>
      <c r="ED7" s="24">
        <v>7.62</v>
      </c>
      <c r="EE7" s="24">
        <v>0</v>
      </c>
      <c r="EF7" s="24">
        <v>0</v>
      </c>
      <c r="EG7" s="24">
        <v>0</v>
      </c>
      <c r="EH7" s="24">
        <v>4.91</v>
      </c>
      <c r="EI7" s="24">
        <v>0</v>
      </c>
      <c r="EJ7" s="24">
        <v>0.3</v>
      </c>
      <c r="EK7" s="24">
        <v>0.12</v>
      </c>
      <c r="EL7" s="24">
        <v>0.12</v>
      </c>
      <c r="EM7" s="24">
        <v>0.35</v>
      </c>
      <c r="EN7" s="24">
        <v>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大浦　郁実</cp:lastModifiedBy>
  <cp:lastPrinted>2024-01-19T04:08:10Z</cp:lastPrinted>
  <dcterms:created xsi:type="dcterms:W3CDTF">2023-12-12T00:49:03Z</dcterms:created>
  <dcterms:modified xsi:type="dcterms:W3CDTF">2024-02-19T06:34:09Z</dcterms:modified>
  <cp:category/>
</cp:coreProperties>
</file>