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8 東大阪市○【大浦】修正依頼中\"/>
    </mc:Choice>
  </mc:AlternateContent>
  <xr:revisionPtr revIDLastSave="0" documentId="13_ncr:1_{FB145C75-279A-42C1-B09B-6529B8B58E58}" xr6:coauthVersionLast="47" xr6:coauthVersionMax="47" xr10:uidLastSave="{00000000-0000-0000-0000-000000000000}"/>
  <workbookProtection workbookAlgorithmName="SHA-512" workbookHashValue="KFY271W+yDuul5Pn+tdXZcXaqZubaaIP92MTVC0QLF9pzcw1kE30Zmy7FrCiiJ/AwJ+cbSNZNk8eJcumDdKMuw==" workbookSaltValue="j5gTjXVYJandvDr7HPMoi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F85" i="4"/>
  <c r="E85" i="4"/>
  <c r="AL10" i="4"/>
  <c r="B10" i="4"/>
  <c r="AT8"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<sst xmlns="http://schemas.openxmlformats.org/spreadsheetml/2006/main" count="236" uniqueCount="117">
  <si>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</si>
  <si>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</si>
  <si>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</si>
  <si>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</si>
  <si>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</si>
  <si>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</si>
  <si>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</si>
  <si>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</si>
  <si>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</si>
  <si>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</si>
  <si>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</si>
  <si>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</si>
  <si>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</si>
  <si>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</si>
  <si>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</si>
  <si>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</si>
  <si>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</si>
  <si>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</si>
  <si>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</si>
  <si>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</si>
  <si>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</si>
  <si>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</si>
  <si>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</si>
  <si>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</si>
  <si>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</si>
  <si>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</si>
  <si>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</si>
  <si>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</si>
  <si>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</si>
  <si>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</si>
  <si>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</si>
  <si>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</si>
  <si>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</si>
  <si>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</si>
  <si>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</si>
  <si>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</si>
  <si>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</si>
  <si>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</si>
  <si>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</si>
  <si>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</si>
  <si>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</si>
  <si>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</si>
  <si>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</si>
  <si>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</si>
  <si>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</si>
  <si>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</si>
  <si>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</si>
  <si>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</si>
  <si>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</si>
  <si>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</si>
  <si>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</si>
  <si>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</si>
  <si>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</si>
  <si>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</si>
  <si>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</si>
  <si>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</si>
  <si>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</si>
  <si>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</si>
  <si>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</si>
  <si>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</si>
  <si>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</si>
  <si>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</si>
  <si>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</si>
  <si>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</si>
  <si>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</si>
  <si>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</si>
  <si>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</si>
  <si>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</si>
  <si>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</si>
  <si>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</si>
  <si>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</si>
  <si>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</si>
  <si>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</si>
  <si>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</si>
  <si>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</si>
  <si>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</si>
  <si>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</si>
  <si>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</si>
  <si>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</si>
  <si>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</si>
  <si>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</si>
  <si>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</si>
  <si>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</si>
  <si>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</si>
  <si>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</si>
  <si>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</si>
  <si>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</si>
  <si>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</si>
  <si>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</si>
  <si>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</si>
  <si>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</si>
  <si>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</si>
  <si>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</si>
  <si>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</si>
  <si>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</si>
  <si>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</si>
  <si>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</si>
  <si>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</si>
  <si>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</si>
  <si>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</si>
  <si>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</si>
  <si>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</si>
  <si>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</si>
  <si>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</si>
  <si>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</si>
  <si>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</si>
  <si>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</si>
  <si>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</si>
  <si>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</si>
  <si>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</si>
  <si>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</si>
  <si>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</si>
  <si>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</si>
  <si>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</si>
  <si>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⑤経費回収率は昨年度と比べて5.92ポイント増加し、100％を超えており下水道使用料で汚水処理に係る費用を賄えている。
　①経常収支比率は、雨水事業等を含めた経常収支についても黒字を維持していることから100％を超えている。
　④企業債残高対事業規模比率は、これまでに下水道施設を建設するために借りた企業債の償還や管渠の老朽化に伴う維持修繕費や改築更新事業投資が増加しており、類似団体平均値より390.54ポイント高くなっていることから資金面では厳しい状況となっている。
　本市は淀川や大和川よりも低い低平地となっており、降った雨をポンプ等により強制的に河川に排水しなければならない「内水域」であるため、雨水事業に係る支出が多額となっている。
　一方、雨水事業に係る財源は一般会計の負担であるが、国及び市財政の厳しい状況のなか、雨水に係る経費は削減されており、厳しい財政状況となっている。　　　　　　　　　　　　　　　　　　　　　　　　　　　　　　　　　　　　　
　⑦施設利用率は、汚水処理を大阪府流域下水道及び大阪市に委託をしていることから、本市独自の処理場を所有していないためゼロとなる。
　本市では早期水洗化促進の取り組みとして、未水洗化家屋への個別訪問を行うと共に、水洗化に関わる助成金制度や貸付金制度の広報等を行っている。そうした取り組みにより、水洗化率の向上に努めている。</t>
    <phoneticPr fontId="4"/>
  </si>
  <si>
    <t>　本市は昭和24年より下水道事業を実施しており、法定耐用年数の50年を超える管渠が増えてきているため、有形固定資産減価償却率が類似団体平均値と比較して高くなっている。
　近年では「下水道総合地震対策計画」による下水道管の改築更新事業への取り組みにより、管渠改善率の向上に努めている。平成30年度から令和4年度を平均すると、0.842kmの管渠の修繕・改良・更新を毎年度毎に行っている。法定耐用年数を超えた管渠延長は、平成30年度から令和4年度で平均すると、約36.926kmずつ増加している。そのため、類似団体平均値と比べて管渠老朽化率、管渠改善率は高くなっている。</t>
    <rPh sb="275" eb="276">
      <t>タカ</t>
    </rPh>
    <phoneticPr fontId="4"/>
  </si>
  <si>
    <t>　前年と同様に経常収支比率、経費回収率が共に100％を超えているが、人口減少、節水意識の高まり等による使用水量の減少により、今後の下水道使用料収入は減少傾向であるため、経常収支比率は減少する見込みである。
　一方で下水道事業は「生活環境の改善（汚水の排除）」、「浸水の防除（雨水の排除）」、「公共用水域（河川・湖沼・海域等）の水質の保全」という収入に関わらず担うべき役割がある。
　本市の約84％が淀川・大和川よりも低く、浸水被害が発生しやすい地域のため、浸水被害軽減に向けて「雨水増補管計画」を策定し、令和4年度末で約99％の進捗率となっている。引き続きこれらの下水道事業の役割を担うため、限られた財源の中でより一層の経営の効率化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</si>
</sst>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0.27</c:v>
                </c:pt>
                <c:pt idx="1">
                  <c:v>0.18</c:v>
                </c:pt>
                <c:pt idx="2">
                  <c:v>0.34</c:v>
                </c:pt>
                <c:pt idx="3">
                  <c:v>0.34</c:v>
                </c:pt>
                <c:pt idx="4">
                  <c:v>0.55000000000000004</c:v>
                </c:pt>
              </c:numCache>
            </c:numRef>
          </c:val>
          <c:extLst>
            <c:ext xmlns:c16="http://schemas.microsoft.com/office/drawing/2014/chart" uri="{C3380CC4-5D6E-409C-BE32-E72D297353CC}">
              <c16:uniqueId val="{00000000-66D7-4A26-B922-7F9DE25809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0.19</c:v>
                </c:pt>
                <c:pt idx="2">
                  <c:v>0.19</c:v>
                </c:pt>
                <c:pt idx="3">
                  <c:v>0.14000000000000001</c:v>
                </c:pt>
                <c:pt idx="4">
                  <c:v>0.15</c:v>
                </c:pt>
              </c:numCache>
            </c:numRef>
          </c:val>
          <c:smooth val="0"/>
          <c:extLst>
            <c:ext xmlns:c16="http://schemas.microsoft.com/office/drawing/2014/chart" uri="{C3380CC4-5D6E-409C-BE32-E72D297353CC}">
              <c16:uniqueId val="{00000001-66D7-4A26-B922-7F9DE25809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07-4830-9387-0B8DAE57EA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6007-4830-9387-0B8DAE57EA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96.12</c:v>
                </c:pt>
                <c:pt idx="1">
                  <c:v>96.17</c:v>
                </c:pt>
                <c:pt idx="2">
                  <c:v>97.74</c:v>
                </c:pt>
                <c:pt idx="3">
                  <c:v>97.84</c:v>
                </c:pt>
                <c:pt idx="4">
                  <c:v>97.89</c:v>
                </c:pt>
              </c:numCache>
            </c:numRef>
          </c:val>
          <c:extLst>
            <c:ext xmlns:c16="http://schemas.microsoft.com/office/drawing/2014/chart" uri="{C3380CC4-5D6E-409C-BE32-E72D297353CC}">
              <c16:uniqueId val="{00000000-860F-4622-A284-704C8239C8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96.78</c:v>
                </c:pt>
                <c:pt idx="1">
                  <c:v>97</c:v>
                </c:pt>
                <c:pt idx="2">
                  <c:v>97.24</c:v>
                </c:pt>
                <c:pt idx="3">
                  <c:v>97.79</c:v>
                </c:pt>
                <c:pt idx="4">
                  <c:v>97.75</c:v>
                </c:pt>
              </c:numCache>
            </c:numRef>
          </c:val>
          <c:smooth val="0"/>
          <c:extLst>
            <c:ext xmlns:c16="http://schemas.microsoft.com/office/drawing/2014/chart" uri="{C3380CC4-5D6E-409C-BE32-E72D297353CC}">
              <c16:uniqueId val="{00000001-860F-4622-A284-704C8239C8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104.71</c:v>
                </c:pt>
                <c:pt idx="1">
                  <c:v>104.4</c:v>
                </c:pt>
                <c:pt idx="2">
                  <c:v>103.89</c:v>
                </c:pt>
                <c:pt idx="3">
                  <c:v>105.99</c:v>
                </c:pt>
                <c:pt idx="4">
                  <c:v>107.49</c:v>
                </c:pt>
              </c:numCache>
            </c:numRef>
          </c:val>
          <c:extLst>
            <c:ext xmlns:c16="http://schemas.microsoft.com/office/drawing/2014/chart" uri="{C3380CC4-5D6E-409C-BE32-E72D297353CC}">
              <c16:uniqueId val="{00000000-1892-4A58-BC3F-ED866322F55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106.78</c:v>
                </c:pt>
                <c:pt idx="1">
                  <c:v>106.31</c:v>
                </c:pt>
                <c:pt idx="2">
                  <c:v>107.05</c:v>
                </c:pt>
                <c:pt idx="3">
                  <c:v>106.43</c:v>
                </c:pt>
                <c:pt idx="4">
                  <c:v>106.81</c:v>
                </c:pt>
              </c:numCache>
            </c:numRef>
          </c:val>
          <c:smooth val="0"/>
          <c:extLst>
            <c:ext xmlns:c16="http://schemas.microsoft.com/office/drawing/2014/chart" uri="{C3380CC4-5D6E-409C-BE32-E72D297353CC}">
              <c16:uniqueId val="{00000001-1892-4A58-BC3F-ED866322F55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28.1</c:v>
                </c:pt>
                <c:pt idx="1">
                  <c:v>30.24</c:v>
                </c:pt>
                <c:pt idx="2">
                  <c:v>32.479999999999997</c:v>
                </c:pt>
                <c:pt idx="3">
                  <c:v>34.86</c:v>
                </c:pt>
                <c:pt idx="4">
                  <c:v>37.159999999999997</c:v>
                </c:pt>
              </c:numCache>
            </c:numRef>
          </c:val>
          <c:extLst>
            <c:ext xmlns:c16="http://schemas.microsoft.com/office/drawing/2014/chart" uri="{C3380CC4-5D6E-409C-BE32-E72D297353CC}">
              <c16:uniqueId val="{00000000-2ABF-4BB7-9339-EAF152506E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29.38</c:v>
                </c:pt>
                <c:pt idx="1">
                  <c:v>30.6</c:v>
                </c:pt>
                <c:pt idx="2">
                  <c:v>27.39</c:v>
                </c:pt>
                <c:pt idx="3">
                  <c:v>30.42</c:v>
                </c:pt>
                <c:pt idx="4">
                  <c:v>32.96</c:v>
                </c:pt>
              </c:numCache>
            </c:numRef>
          </c:val>
          <c:smooth val="0"/>
          <c:extLst>
            <c:ext xmlns:c16="http://schemas.microsoft.com/office/drawing/2014/chart" uri="{C3380CC4-5D6E-409C-BE32-E72D297353CC}">
              <c16:uniqueId val="{00000001-2ABF-4BB7-9339-EAF152506E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8.2899999999999991</c:v>
                </c:pt>
                <c:pt idx="1">
                  <c:v>11.56</c:v>
                </c:pt>
                <c:pt idx="2">
                  <c:v>15</c:v>
                </c:pt>
                <c:pt idx="3">
                  <c:v>18.73</c:v>
                </c:pt>
                <c:pt idx="4">
                  <c:v>21.49</c:v>
                </c:pt>
              </c:numCache>
            </c:numRef>
          </c:val>
          <c:extLst>
            <c:ext xmlns:c16="http://schemas.microsoft.com/office/drawing/2014/chart" uri="{C3380CC4-5D6E-409C-BE32-E72D297353CC}">
              <c16:uniqueId val="{00000000-10D1-4B50-9FAF-F61D8169A87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3.45</c:v>
                </c:pt>
                <c:pt idx="1">
                  <c:v>5.0199999999999996</c:v>
                </c:pt>
                <c:pt idx="2">
                  <c:v>5.86</c:v>
                </c:pt>
                <c:pt idx="3">
                  <c:v>6.66</c:v>
                </c:pt>
                <c:pt idx="4">
                  <c:v>8.49</c:v>
                </c:pt>
              </c:numCache>
            </c:numRef>
          </c:val>
          <c:smooth val="0"/>
          <c:extLst>
            <c:ext xmlns:c16="http://schemas.microsoft.com/office/drawing/2014/chart" uri="{C3380CC4-5D6E-409C-BE32-E72D297353CC}">
              <c16:uniqueId val="{00000001-10D1-4B50-9FAF-F61D8169A87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C-4A65-8877-46FA372166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0.19</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46C-4A65-8877-46FA372166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67.2</c:v>
                </c:pt>
                <c:pt idx="1">
                  <c:v>63.68</c:v>
                </c:pt>
                <c:pt idx="2">
                  <c:v>64.989999999999995</c:v>
                </c:pt>
                <c:pt idx="3">
                  <c:v>70.45</c:v>
                </c:pt>
                <c:pt idx="4">
                  <c:v>70.569999999999993</c:v>
                </c:pt>
              </c:numCache>
            </c:numRef>
          </c:val>
          <c:extLst>
            <c:ext xmlns:c16="http://schemas.microsoft.com/office/drawing/2014/chart" uri="{C3380CC4-5D6E-409C-BE32-E72D297353CC}">
              <c16:uniqueId val="{00000000-2C40-4481-B512-2490577D56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80.64</c:v>
                </c:pt>
                <c:pt idx="1">
                  <c:v>88.1</c:v>
                </c:pt>
                <c:pt idx="2">
                  <c:v>84.84</c:v>
                </c:pt>
                <c:pt idx="3">
                  <c:v>88.42</c:v>
                </c:pt>
                <c:pt idx="4">
                  <c:v>93.63</c:v>
                </c:pt>
              </c:numCache>
            </c:numRef>
          </c:val>
          <c:smooth val="0"/>
          <c:extLst>
            <c:ext xmlns:c16="http://schemas.microsoft.com/office/drawing/2014/chart" uri="{C3380CC4-5D6E-409C-BE32-E72D297353CC}">
              <c16:uniqueId val="{00000001-2C40-4481-B512-2490577D56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919.49</c:v>
                </c:pt>
                <c:pt idx="1">
                  <c:v>924.23</c:v>
                </c:pt>
                <c:pt idx="2">
                  <c:v>918.76</c:v>
                </c:pt>
                <c:pt idx="3">
                  <c:v>917.52</c:v>
                </c:pt>
                <c:pt idx="4">
                  <c:v>915.61</c:v>
                </c:pt>
              </c:numCache>
            </c:numRef>
          </c:val>
          <c:extLst>
            <c:ext xmlns:c16="http://schemas.microsoft.com/office/drawing/2014/chart" uri="{C3380CC4-5D6E-409C-BE32-E72D297353CC}">
              <c16:uniqueId val="{00000000-ECBA-4E99-9A50-DA82A591D5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606.79999999999995</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ECBA-4E99-9A50-DA82A591D5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122.47</c:v>
                </c:pt>
                <c:pt idx="1">
                  <c:v>122.37</c:v>
                </c:pt>
                <c:pt idx="2">
                  <c:v>119.95</c:v>
                </c:pt>
                <c:pt idx="3">
                  <c:v>125.74</c:v>
                </c:pt>
                <c:pt idx="4">
                  <c:v>131.66</c:v>
                </c:pt>
              </c:numCache>
            </c:numRef>
          </c:val>
          <c:extLst>
            <c:ext xmlns:c16="http://schemas.microsoft.com/office/drawing/2014/chart" uri="{C3380CC4-5D6E-409C-BE32-E72D297353CC}">
              <c16:uniqueId val="{00000000-D15B-4615-AF19-3BF303E8ED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101.84</c:v>
                </c:pt>
                <c:pt idx="1">
                  <c:v>101.62</c:v>
                </c:pt>
                <c:pt idx="2">
                  <c:v>102.36</c:v>
                </c:pt>
                <c:pt idx="3">
                  <c:v>103.76</c:v>
                </c:pt>
                <c:pt idx="4">
                  <c:v>103.57</c:v>
                </c:pt>
              </c:numCache>
            </c:numRef>
          </c:val>
          <c:smooth val="0"/>
          <c:extLst>
            <c:ext xmlns:c16="http://schemas.microsoft.com/office/drawing/2014/chart" uri="{C3380CC4-5D6E-409C-BE32-E72D297353CC}">
              <c16:uniqueId val="{00000001-D15B-4615-AF19-3BF303E8ED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101.78</c:v>
                </c:pt>
                <c:pt idx="1">
                  <c:v>101.76</c:v>
                </c:pt>
                <c:pt idx="2">
                  <c:v>102.16</c:v>
                </c:pt>
                <c:pt idx="3">
                  <c:v>98.64</c:v>
                </c:pt>
                <c:pt idx="4">
                  <c:v>94.44</c:v>
                </c:pt>
              </c:numCache>
            </c:numRef>
          </c:val>
          <c:extLst>
            <c:ext xmlns:c16="http://schemas.microsoft.com/office/drawing/2014/chart" uri="{C3380CC4-5D6E-409C-BE32-E72D297353CC}">
              <c16:uniqueId val="{00000000-DE90-40D5-A25A-14668DBA17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119.39</c:v>
                </c:pt>
                <c:pt idx="1">
                  <c:v>117.41</c:v>
                </c:pt>
                <c:pt idx="2">
                  <c:v>114.01</c:v>
                </c:pt>
                <c:pt idx="3">
                  <c:v>111.18</c:v>
                </c:pt>
                <c:pt idx="4">
                  <c:v>111.78</c:v>
                </c:pt>
              </c:numCache>
            </c:numRef>
          </c:val>
          <c:smooth val="0"/>
          <c:extLst>
            <c:ext xmlns:c16="http://schemas.microsoft.com/office/drawing/2014/chart" uri="{C3380CC4-5D6E-409C-BE32-E72D297353CC}">
              <c16:uniqueId val="{00000001-DE90-40D5-A25A-14668DBA17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大阪府　東大阪市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Ab</v>
      </c>
      <c r="X8" s="59"/>
      <c r="Y8" s="59"/>
      <c r="Z8" s="59"/>
      <c r="AA8" s="59"/>
      <c r="AB8" s="59"/>
      <c r="AC8" s="59"/>
      <c r="AD8" s="60" t="str">
        <f>データ!$M$6</f>
        <v>自治体職員</v>
      </c>
      <c r="AE8" s="60"/>
      <c r="AF8" s="60"/>
      <c r="AG8" s="60"/>
      <c r="AH8" s="60"/>
      <c r="AI8" s="60"/>
      <c r="AJ8" s="60"/>
      <c r="AK8" s="3"/>
      <c r="AL8" s="39">
        <f>データ!S6</f>
        <v>480137</v>
      </c>
      <c r="AM8" s="39"/>
      <c r="AN8" s="39"/>
      <c r="AO8" s="39"/>
      <c r="AP8" s="39"/>
      <c r="AQ8" s="39"/>
      <c r="AR8" s="39"/>
      <c r="AS8" s="39"/>
      <c r="AT8" s="40">
        <f>データ!T6</f>
        <v>61.78</v>
      </c>
      <c r="AU8" s="40"/>
      <c r="AV8" s="40"/>
      <c r="AW8" s="40"/>
      <c r="AX8" s="40"/>
      <c r="AY8" s="40"/>
      <c r="AZ8" s="40"/>
      <c r="BA8" s="40"/>
      <c r="BB8" s="40">
        <f>データ!U6</f>
        <v>7771.72</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42.07</v>
      </c>
      <c r="J10" s="40"/>
      <c r="K10" s="40"/>
      <c r="L10" s="40"/>
      <c r="M10" s="40"/>
      <c r="N10" s="40"/>
      <c r="O10" s="40"/>
      <c r="P10" s="40">
        <f>データ!P6</f>
        <v>99.02</v>
      </c>
      <c r="Q10" s="40"/>
      <c r="R10" s="40"/>
      <c r="S10" s="40"/>
      <c r="T10" s="40"/>
      <c r="U10" s="40"/>
      <c r="V10" s="40"/>
      <c r="W10" s="40">
        <f>データ!Q6</f>
        <v>57.92</v>
      </c>
      <c r="X10" s="40"/>
      <c r="Y10" s="40"/>
      <c r="Z10" s="40"/>
      <c r="AA10" s="40"/>
      <c r="AB10" s="40"/>
      <c r="AC10" s="40"/>
      <c r="AD10" s="39">
        <f>データ!R6</f>
        <v>2087</v>
      </c>
      <c r="AE10" s="39"/>
      <c r="AF10" s="39"/>
      <c r="AG10" s="39"/>
      <c r="AH10" s="39"/>
      <c r="AI10" s="39"/>
      <c r="AJ10" s="39"/>
      <c r="AK10" s="2"/>
      <c r="AL10" s="39">
        <f>データ!V6</f>
        <v>474599</v>
      </c>
      <c r="AM10" s="39"/>
      <c r="AN10" s="39"/>
      <c r="AO10" s="39"/>
      <c r="AP10" s="39"/>
      <c r="AQ10" s="39"/>
      <c r="AR10" s="39"/>
      <c r="AS10" s="39"/>
      <c r="AT10" s="40">
        <f>データ!W6</f>
        <v>49.39</v>
      </c>
      <c r="AU10" s="40"/>
      <c r="AV10" s="40"/>
      <c r="AW10" s="40"/>
      <c r="AX10" s="40"/>
      <c r="AY10" s="40"/>
      <c r="AZ10" s="40"/>
      <c r="BA10" s="40"/>
      <c r="BB10" s="40">
        <f>データ!X6</f>
        <v>9609.2099999999991</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49CHwItlHx3CbfEJb+4KQX3SR7Vmh+OlZd5uWSKBzHChTeZlX5SRaQtaOn/NU7+cKLj2KpTyXwsLgSl6y77Xw==" saltValue="E+fHL5z0aMqKj14p0fK6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272272</v>
      </c>
      <c r="D6" s="19">
        <f t="shared" si="3"/>
        <v>46</v>
      </c>
      <c r="E6" s="19">
        <f t="shared" si="3"/>
        <v>17</v>
      </c>
      <c r="F6" s="19">
        <f t="shared" si="3"/>
        <v>1</v>
      </c>
      <c r="G6" s="19">
        <f t="shared" si="3"/>
        <v>0</v>
      </c>
      <c r="H6" s="19" t="str">
        <f t="shared" si="3"/>
        <v>大阪府　東大阪市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42.07</v>
      </c>
      <c r="P6" s="20">
        <f t="shared" si="3"/>
        <v>99.02</v>
      </c>
      <c r="Q6" s="20">
        <f t="shared" si="3"/>
        <v>57.92</v>
      </c>
      <c r="R6" s="20">
        <f t="shared" si="3"/>
        <v>2087</v>
      </c>
      <c r="S6" s="20">
        <f t="shared" si="3"/>
        <v>480137</v>
      </c>
      <c r="T6" s="20">
        <f t="shared" si="3"/>
        <v>61.78</v>
      </c>
      <c r="U6" s="20">
        <f t="shared" si="3"/>
        <v>7771.72</v>
      </c>
      <c r="V6" s="20">
        <f t="shared" si="3"/>
        <v>474599</v>
      </c>
      <c r="W6" s="20">
        <f t="shared" si="3"/>
        <v>49.39</v>
      </c>
      <c r="X6" s="20">
        <f t="shared" si="3"/>
        <v>9609.2099999999991</v>
      </c>
      <c r="Y6" s="21">
        <f>IF(Y7="",NA(),Y7)</f>
        <v>104.71</v>
      </c>
      <c r="Z6" s="21">
        <f t="shared" ref="Z6:AH6" si="4">IF(Z7="",NA(),Z7)</f>
        <v>104.4</v>
      </c>
      <c r="AA6" s="21">
        <f t="shared" si="4"/>
        <v>103.89</v>
      </c>
      <c r="AB6" s="21">
        <f t="shared" si="4"/>
        <v>105.99</v>
      </c>
      <c r="AC6" s="21">
        <f t="shared" si="4"/>
        <v>107.49</v>
      </c>
      <c r="AD6" s="21">
        <f t="shared" si="4"/>
        <v>106.78</v>
      </c>
      <c r="AE6" s="21">
        <f t="shared" si="4"/>
        <v>106.31</v>
      </c>
      <c r="AF6" s="21">
        <f t="shared" si="4"/>
        <v>107.05</v>
      </c>
      <c r="AG6" s="21">
        <f t="shared" si="4"/>
        <v>106.43</v>
      </c>
      <c r="AH6" s="21">
        <f t="shared" si="4"/>
        <v>106.81</v>
      </c>
      <c r="AI6" s="20" t="str">
        <f>IF(AI7="","",IF(AI7="-","【-】","【"&amp;SUBSTITUTE(TEXT(AI7,"#,##0.00"),"-","△")&amp;"】"))</f>
        <v>【106.11】</v>
      </c>
      <c r="AJ6" s="20">
        <f>IF(AJ7="",NA(),AJ7)</f>
        <v>0</v>
      </c>
      <c r="AK6" s="20">
        <f t="shared" ref="AK6:AS6" si="5">IF(AK7="",NA(),AK7)</f>
        <v>0</v>
      </c>
      <c r="AL6" s="20">
        <f t="shared" si="5"/>
        <v>0</v>
      </c>
      <c r="AM6" s="20">
        <f t="shared" si="5"/>
        <v>0</v>
      </c>
      <c r="AN6" s="20">
        <f t="shared" si="5"/>
        <v>0</v>
      </c>
      <c r="AO6" s="21">
        <f t="shared" si="5"/>
        <v>0.19</v>
      </c>
      <c r="AP6" s="21">
        <f t="shared" si="5"/>
        <v>0.05</v>
      </c>
      <c r="AQ6" s="20">
        <f t="shared" si="5"/>
        <v>0</v>
      </c>
      <c r="AR6" s="20">
        <f t="shared" si="5"/>
        <v>0</v>
      </c>
      <c r="AS6" s="20">
        <f t="shared" si="5"/>
        <v>0</v>
      </c>
      <c r="AT6" s="20" t="str">
        <f>IF(AT7="","",IF(AT7="-","【-】","【"&amp;SUBSTITUTE(TEXT(AT7,"#,##0.00"),"-","△")&amp;"】"))</f>
        <v>【3.15】</v>
      </c>
      <c r="AU6" s="21">
        <f>IF(AU7="",NA(),AU7)</f>
        <v>67.2</v>
      </c>
      <c r="AV6" s="21">
        <f t="shared" ref="AV6:BD6" si="6">IF(AV7="",NA(),AV7)</f>
        <v>63.68</v>
      </c>
      <c r="AW6" s="21">
        <f t="shared" si="6"/>
        <v>64.989999999999995</v>
      </c>
      <c r="AX6" s="21">
        <f t="shared" si="6"/>
        <v>70.45</v>
      </c>
      <c r="AY6" s="21">
        <f t="shared" si="6"/>
        <v>70.569999999999993</v>
      </c>
      <c r="AZ6" s="21">
        <f t="shared" si="6"/>
        <v>80.64</v>
      </c>
      <c r="BA6" s="21">
        <f t="shared" si="6"/>
        <v>88.1</v>
      </c>
      <c r="BB6" s="21">
        <f t="shared" si="6"/>
        <v>84.84</v>
      </c>
      <c r="BC6" s="21">
        <f t="shared" si="6"/>
        <v>88.42</v>
      </c>
      <c r="BD6" s="21">
        <f t="shared" si="6"/>
        <v>93.63</v>
      </c>
      <c r="BE6" s="20" t="str">
        <f>IF(BE7="","",IF(BE7="-","【-】","【"&amp;SUBSTITUTE(TEXT(BE7,"#,##0.00"),"-","△")&amp;"】"))</f>
        <v>【73.44】</v>
      </c>
      <c r="BF6" s="21">
        <f>IF(BF7="",NA(),BF7)</f>
        <v>919.49</v>
      </c>
      <c r="BG6" s="21">
        <f t="shared" ref="BG6:BO6" si="7">IF(BG7="",NA(),BG7)</f>
        <v>924.23</v>
      </c>
      <c r="BH6" s="21">
        <f t="shared" si="7"/>
        <v>918.76</v>
      </c>
      <c r="BI6" s="21">
        <f t="shared" si="7"/>
        <v>917.52</v>
      </c>
      <c r="BJ6" s="21">
        <f t="shared" si="7"/>
        <v>915.61</v>
      </c>
      <c r="BK6" s="21">
        <f t="shared" si="7"/>
        <v>606.79999999999995</v>
      </c>
      <c r="BL6" s="21">
        <f t="shared" si="7"/>
        <v>585.55999999999995</v>
      </c>
      <c r="BM6" s="21">
        <f t="shared" si="7"/>
        <v>565.62</v>
      </c>
      <c r="BN6" s="21">
        <f t="shared" si="7"/>
        <v>544.61</v>
      </c>
      <c r="BO6" s="21">
        <f t="shared" si="7"/>
        <v>525.07000000000005</v>
      </c>
      <c r="BP6" s="20" t="str">
        <f>IF(BP7="","",IF(BP7="-","【-】","【"&amp;SUBSTITUTE(TEXT(BP7,"#,##0.00"),"-","△")&amp;"】"))</f>
        <v>【652.82】</v>
      </c>
      <c r="BQ6" s="21">
        <f>IF(BQ7="",NA(),BQ7)</f>
        <v>122.47</v>
      </c>
      <c r="BR6" s="21">
        <f t="shared" ref="BR6:BZ6" si="8">IF(BR7="",NA(),BR7)</f>
        <v>122.37</v>
      </c>
      <c r="BS6" s="21">
        <f t="shared" si="8"/>
        <v>119.95</v>
      </c>
      <c r="BT6" s="21">
        <f t="shared" si="8"/>
        <v>125.74</v>
      </c>
      <c r="BU6" s="21">
        <f t="shared" si="8"/>
        <v>131.66</v>
      </c>
      <c r="BV6" s="21">
        <f t="shared" si="8"/>
        <v>101.84</v>
      </c>
      <c r="BW6" s="21">
        <f t="shared" si="8"/>
        <v>101.62</v>
      </c>
      <c r="BX6" s="21">
        <f t="shared" si="8"/>
        <v>102.36</v>
      </c>
      <c r="BY6" s="21">
        <f t="shared" si="8"/>
        <v>103.76</v>
      </c>
      <c r="BZ6" s="21">
        <f t="shared" si="8"/>
        <v>103.57</v>
      </c>
      <c r="CA6" s="20" t="str">
        <f>IF(CA7="","",IF(CA7="-","【-】","【"&amp;SUBSTITUTE(TEXT(CA7,"#,##0.00"),"-","△")&amp;"】"))</f>
        <v>【97.61】</v>
      </c>
      <c r="CB6" s="21">
        <f>IF(CB7="",NA(),CB7)</f>
        <v>101.78</v>
      </c>
      <c r="CC6" s="21">
        <f t="shared" ref="CC6:CK6" si="9">IF(CC7="",NA(),CC7)</f>
        <v>101.76</v>
      </c>
      <c r="CD6" s="21">
        <f t="shared" si="9"/>
        <v>102.16</v>
      </c>
      <c r="CE6" s="21">
        <f t="shared" si="9"/>
        <v>98.64</v>
      </c>
      <c r="CF6" s="21">
        <f t="shared" si="9"/>
        <v>94.44</v>
      </c>
      <c r="CG6" s="21">
        <f t="shared" si="9"/>
        <v>119.39</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68.3</v>
      </c>
      <c r="CS6" s="21">
        <f t="shared" si="10"/>
        <v>67.37</v>
      </c>
      <c r="CT6" s="21">
        <f t="shared" si="10"/>
        <v>67.709999999999994</v>
      </c>
      <c r="CU6" s="21">
        <f t="shared" si="10"/>
        <v>67.13</v>
      </c>
      <c r="CV6" s="21">
        <f t="shared" si="10"/>
        <v>66.819999999999993</v>
      </c>
      <c r="CW6" s="20" t="str">
        <f>IF(CW7="","",IF(CW7="-","【-】","【"&amp;SUBSTITUTE(TEXT(CW7,"#,##0.00"),"-","△")&amp;"】"))</f>
        <v>【59.10】</v>
      </c>
      <c r="CX6" s="21">
        <f>IF(CX7="",NA(),CX7)</f>
        <v>96.12</v>
      </c>
      <c r="CY6" s="21">
        <f t="shared" ref="CY6:DG6" si="11">IF(CY7="",NA(),CY7)</f>
        <v>96.17</v>
      </c>
      <c r="CZ6" s="21">
        <f t="shared" si="11"/>
        <v>97.74</v>
      </c>
      <c r="DA6" s="21">
        <f t="shared" si="11"/>
        <v>97.84</v>
      </c>
      <c r="DB6" s="21">
        <f t="shared" si="11"/>
        <v>97.89</v>
      </c>
      <c r="DC6" s="21">
        <f t="shared" si="11"/>
        <v>96.78</v>
      </c>
      <c r="DD6" s="21">
        <f t="shared" si="11"/>
        <v>97</v>
      </c>
      <c r="DE6" s="21">
        <f t="shared" si="11"/>
        <v>97.24</v>
      </c>
      <c r="DF6" s="21">
        <f t="shared" si="11"/>
        <v>97.79</v>
      </c>
      <c r="DG6" s="21">
        <f t="shared" si="11"/>
        <v>97.75</v>
      </c>
      <c r="DH6" s="20" t="str">
        <f>IF(DH7="","",IF(DH7="-","【-】","【"&amp;SUBSTITUTE(TEXT(DH7,"#,##0.00"),"-","△")&amp;"】"))</f>
        <v>【95.82】</v>
      </c>
      <c r="DI6" s="21">
        <f>IF(DI7="",NA(),DI7)</f>
        <v>28.1</v>
      </c>
      <c r="DJ6" s="21">
        <f t="shared" ref="DJ6:DR6" si="12">IF(DJ7="",NA(),DJ7)</f>
        <v>30.24</v>
      </c>
      <c r="DK6" s="21">
        <f t="shared" si="12"/>
        <v>32.479999999999997</v>
      </c>
      <c r="DL6" s="21">
        <f t="shared" si="12"/>
        <v>34.86</v>
      </c>
      <c r="DM6" s="21">
        <f t="shared" si="12"/>
        <v>37.159999999999997</v>
      </c>
      <c r="DN6" s="21">
        <f t="shared" si="12"/>
        <v>29.38</v>
      </c>
      <c r="DO6" s="21">
        <f t="shared" si="12"/>
        <v>30.6</v>
      </c>
      <c r="DP6" s="21">
        <f t="shared" si="12"/>
        <v>27.39</v>
      </c>
      <c r="DQ6" s="21">
        <f t="shared" si="12"/>
        <v>30.42</v>
      </c>
      <c r="DR6" s="21">
        <f t="shared" si="12"/>
        <v>32.96</v>
      </c>
      <c r="DS6" s="20" t="str">
        <f>IF(DS7="","",IF(DS7="-","【-】","【"&amp;SUBSTITUTE(TEXT(DS7,"#,##0.00"),"-","△")&amp;"】"))</f>
        <v>【39.74】</v>
      </c>
      <c r="DT6" s="21">
        <f>IF(DT7="",NA(),DT7)</f>
        <v>8.2899999999999991</v>
      </c>
      <c r="DU6" s="21">
        <f t="shared" ref="DU6:EC6" si="13">IF(DU7="",NA(),DU7)</f>
        <v>11.56</v>
      </c>
      <c r="DV6" s="21">
        <f t="shared" si="13"/>
        <v>15</v>
      </c>
      <c r="DW6" s="21">
        <f t="shared" si="13"/>
        <v>18.73</v>
      </c>
      <c r="DX6" s="21">
        <f t="shared" si="13"/>
        <v>21.49</v>
      </c>
      <c r="DY6" s="21">
        <f t="shared" si="13"/>
        <v>3.45</v>
      </c>
      <c r="DZ6" s="21">
        <f t="shared" si="13"/>
        <v>5.0199999999999996</v>
      </c>
      <c r="EA6" s="21">
        <f t="shared" si="13"/>
        <v>5.86</v>
      </c>
      <c r="EB6" s="21">
        <f t="shared" si="13"/>
        <v>6.66</v>
      </c>
      <c r="EC6" s="21">
        <f t="shared" si="13"/>
        <v>8.49</v>
      </c>
      <c r="ED6" s="20" t="str">
        <f>IF(ED7="","",IF(ED7="-","【-】","【"&amp;SUBSTITUTE(TEXT(ED7,"#,##0.00"),"-","△")&amp;"】"))</f>
        <v>【7.62】</v>
      </c>
      <c r="EE6" s="21">
        <f>IF(EE7="",NA(),EE7)</f>
        <v>0.27</v>
      </c>
      <c r="EF6" s="21">
        <f t="shared" ref="EF6:EN6" si="14">IF(EF7="",NA(),EF7)</f>
        <v>0.18</v>
      </c>
      <c r="EG6" s="21">
        <f t="shared" si="14"/>
        <v>0.34</v>
      </c>
      <c r="EH6" s="21">
        <f t="shared" si="14"/>
        <v>0.34</v>
      </c>
      <c r="EI6" s="21">
        <f t="shared" si="14"/>
        <v>0.55000000000000004</v>
      </c>
      <c r="EJ6" s="21">
        <f t="shared" si="14"/>
        <v>0.12</v>
      </c>
      <c r="EK6" s="21">
        <f t="shared" si="14"/>
        <v>0.19</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272272</v>
      </c>
      <c r="D7" s="23">
        <v>46</v>
      </c>
      <c r="E7" s="23">
        <v>17</v>
      </c>
      <c r="F7" s="23">
        <v>1</v>
      </c>
      <c r="G7" s="23">
        <v>0</v>
      </c>
      <c r="H7" s="23" t="s">
        <v>96</v>
      </c>
      <c r="I7" s="23" t="s">
        <v>97</v>
      </c>
      <c r="J7" s="23" t="s">
        <v>98</v>
      </c>
      <c r="K7" s="23" t="s">
        <v>99</v>
      </c>
      <c r="L7" s="23" t="s">
        <v>100</v>
      </c>
      <c r="M7" s="23" t="s">
        <v>101</v>
      </c>
      <c r="N7" s="24" t="s">
        <v>102</v>
      </c>
      <c r="O7" s="24">
        <v>42.07</v>
      </c>
      <c r="P7" s="24">
        <v>99.02</v>
      </c>
      <c r="Q7" s="24">
        <v>57.92</v>
      </c>
      <c r="R7" s="24">
        <v>2087</v>
      </c>
      <c r="S7" s="24">
        <v>480137</v>
      </c>
      <c r="T7" s="24">
        <v>61.78</v>
      </c>
      <c r="U7" s="24">
        <v>7771.72</v>
      </c>
      <c r="V7" s="24">
        <v>474599</v>
      </c>
      <c r="W7" s="24">
        <v>49.39</v>
      </c>
      <c r="X7" s="24">
        <v>9609.2099999999991</v>
      </c>
      <c r="Y7" s="24">
        <v>104.71</v>
      </c>
      <c r="Z7" s="24">
        <v>104.4</v>
      </c>
      <c r="AA7" s="24">
        <v>103.89</v>
      </c>
      <c r="AB7" s="24">
        <v>105.99</v>
      </c>
      <c r="AC7" s="24">
        <v>107.49</v>
      </c>
      <c r="AD7" s="24">
        <v>106.78</v>
      </c>
      <c r="AE7" s="24">
        <v>106.31</v>
      </c>
      <c r="AF7" s="24">
        <v>107.05</v>
      </c>
      <c r="AG7" s="24">
        <v>106.43</v>
      </c>
      <c r="AH7" s="24">
        <v>106.81</v>
      </c>
      <c r="AI7" s="24">
        <v>106.11</v>
      </c>
      <c r="AJ7" s="24">
        <v>0</v>
      </c>
      <c r="AK7" s="24">
        <v>0</v>
      </c>
      <c r="AL7" s="24">
        <v>0</v>
      </c>
      <c r="AM7" s="24">
        <v>0</v>
      </c>
      <c r="AN7" s="24">
        <v>0</v>
      </c>
      <c r="AO7" s="24">
        <v>0.19</v>
      </c>
      <c r="AP7" s="24">
        <v>0.05</v>
      </c>
      <c r="AQ7" s="24">
        <v>0</v>
      </c>
      <c r="AR7" s="24">
        <v>0</v>
      </c>
      <c r="AS7" s="24">
        <v>0</v>
      </c>
      <c r="AT7" s="24">
        <v>3.15</v>
      </c>
      <c r="AU7" s="24">
        <v>67.2</v>
      </c>
      <c r="AV7" s="24">
        <v>63.68</v>
      </c>
      <c r="AW7" s="24">
        <v>64.989999999999995</v>
      </c>
      <c r="AX7" s="24">
        <v>70.45</v>
      </c>
      <c r="AY7" s="24">
        <v>70.569999999999993</v>
      </c>
      <c r="AZ7" s="24">
        <v>80.64</v>
      </c>
      <c r="BA7" s="24">
        <v>88.1</v>
      </c>
      <c r="BB7" s="24">
        <v>84.84</v>
      </c>
      <c r="BC7" s="24">
        <v>88.42</v>
      </c>
      <c r="BD7" s="24">
        <v>93.63</v>
      </c>
      <c r="BE7" s="24">
        <v>73.44</v>
      </c>
      <c r="BF7" s="24">
        <v>919.49</v>
      </c>
      <c r="BG7" s="24">
        <v>924.23</v>
      </c>
      <c r="BH7" s="24">
        <v>918.76</v>
      </c>
      <c r="BI7" s="24">
        <v>917.52</v>
      </c>
      <c r="BJ7" s="24">
        <v>915.61</v>
      </c>
      <c r="BK7" s="24">
        <v>606.79999999999995</v>
      </c>
      <c r="BL7" s="24">
        <v>585.55999999999995</v>
      </c>
      <c r="BM7" s="24">
        <v>565.62</v>
      </c>
      <c r="BN7" s="24">
        <v>544.61</v>
      </c>
      <c r="BO7" s="24">
        <v>525.07000000000005</v>
      </c>
      <c r="BP7" s="24">
        <v>652.82000000000005</v>
      </c>
      <c r="BQ7" s="24">
        <v>122.47</v>
      </c>
      <c r="BR7" s="24">
        <v>122.37</v>
      </c>
      <c r="BS7" s="24">
        <v>119.95</v>
      </c>
      <c r="BT7" s="24">
        <v>125.74</v>
      </c>
      <c r="BU7" s="24">
        <v>131.66</v>
      </c>
      <c r="BV7" s="24">
        <v>101.84</v>
      </c>
      <c r="BW7" s="24">
        <v>101.62</v>
      </c>
      <c r="BX7" s="24">
        <v>102.36</v>
      </c>
      <c r="BY7" s="24">
        <v>103.76</v>
      </c>
      <c r="BZ7" s="24">
        <v>103.57</v>
      </c>
      <c r="CA7" s="24">
        <v>97.61</v>
      </c>
      <c r="CB7" s="24">
        <v>101.78</v>
      </c>
      <c r="CC7" s="24">
        <v>101.76</v>
      </c>
      <c r="CD7" s="24">
        <v>102.16</v>
      </c>
      <c r="CE7" s="24">
        <v>98.64</v>
      </c>
      <c r="CF7" s="24">
        <v>94.44</v>
      </c>
      <c r="CG7" s="24">
        <v>119.39</v>
      </c>
      <c r="CH7" s="24">
        <v>117.41</v>
      </c>
      <c r="CI7" s="24">
        <v>114.01</v>
      </c>
      <c r="CJ7" s="24">
        <v>111.18</v>
      </c>
      <c r="CK7" s="24">
        <v>111.78</v>
      </c>
      <c r="CL7" s="24">
        <v>138.29</v>
      </c>
      <c r="CM7" s="24" t="s">
        <v>102</v>
      </c>
      <c r="CN7" s="24" t="s">
        <v>102</v>
      </c>
      <c r="CO7" s="24" t="s">
        <v>102</v>
      </c>
      <c r="CP7" s="24" t="s">
        <v>102</v>
      </c>
      <c r="CQ7" s="24" t="s">
        <v>102</v>
      </c>
      <c r="CR7" s="24">
        <v>68.3</v>
      </c>
      <c r="CS7" s="24">
        <v>67.37</v>
      </c>
      <c r="CT7" s="24">
        <v>67.709999999999994</v>
      </c>
      <c r="CU7" s="24">
        <v>67.13</v>
      </c>
      <c r="CV7" s="24">
        <v>66.819999999999993</v>
      </c>
      <c r="CW7" s="24">
        <v>59.1</v>
      </c>
      <c r="CX7" s="24">
        <v>96.12</v>
      </c>
      <c r="CY7" s="24">
        <v>96.17</v>
      </c>
      <c r="CZ7" s="24">
        <v>97.74</v>
      </c>
      <c r="DA7" s="24">
        <v>97.84</v>
      </c>
      <c r="DB7" s="24">
        <v>97.89</v>
      </c>
      <c r="DC7" s="24">
        <v>96.78</v>
      </c>
      <c r="DD7" s="24">
        <v>97</v>
      </c>
      <c r="DE7" s="24">
        <v>97.24</v>
      </c>
      <c r="DF7" s="24">
        <v>97.79</v>
      </c>
      <c r="DG7" s="24">
        <v>97.75</v>
      </c>
      <c r="DH7" s="24">
        <v>95.82</v>
      </c>
      <c r="DI7" s="24">
        <v>28.1</v>
      </c>
      <c r="DJ7" s="24">
        <v>30.24</v>
      </c>
      <c r="DK7" s="24">
        <v>32.479999999999997</v>
      </c>
      <c r="DL7" s="24">
        <v>34.86</v>
      </c>
      <c r="DM7" s="24">
        <v>37.159999999999997</v>
      </c>
      <c r="DN7" s="24">
        <v>29.38</v>
      </c>
      <c r="DO7" s="24">
        <v>30.6</v>
      </c>
      <c r="DP7" s="24">
        <v>27.39</v>
      </c>
      <c r="DQ7" s="24">
        <v>30.42</v>
      </c>
      <c r="DR7" s="24">
        <v>32.96</v>
      </c>
      <c r="DS7" s="24">
        <v>39.74</v>
      </c>
      <c r="DT7" s="24">
        <v>8.2899999999999991</v>
      </c>
      <c r="DU7" s="24">
        <v>11.56</v>
      </c>
      <c r="DV7" s="24">
        <v>15</v>
      </c>
      <c r="DW7" s="24">
        <v>18.73</v>
      </c>
      <c r="DX7" s="24">
        <v>21.49</v>
      </c>
      <c r="DY7" s="24">
        <v>3.45</v>
      </c>
      <c r="DZ7" s="24">
        <v>5.0199999999999996</v>
      </c>
      <c r="EA7" s="24">
        <v>5.86</v>
      </c>
      <c r="EB7" s="24">
        <v>6.66</v>
      </c>
      <c r="EC7" s="24">
        <v>8.49</v>
      </c>
      <c r="ED7" s="24">
        <v>7.62</v>
      </c>
      <c r="EE7" s="24">
        <v>0.27</v>
      </c>
      <c r="EF7" s="24">
        <v>0.18</v>
      </c>
      <c r="EG7" s="24">
        <v>0.34</v>
      </c>
      <c r="EH7" s="24">
        <v>0.34</v>
      </c>
      <c r="EI7" s="24">
        <v>0.55000000000000004</v>
      </c>
      <c r="EJ7" s="24">
        <v>0.12</v>
      </c>
      <c r="EK7" s="24">
        <v>0.19</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2024-01-31T05:16:08Z</cp:lastPrinted>
  <dcterms:created xsi:type="dcterms:W3CDTF">2023-12-12T00:49:02Z</dcterms:created>
  <dcterms:modified xsi:type="dcterms:W3CDTF">2024-02-16T06:39:23Z</dcterms:modified>
  <cp:category/>
</cp:coreProperties>
</file>