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758\Downloads\【確認依頼：221〆】RE 【藤井寺市】公営企業に係る経営比較分析表（令和４年度決算）の分析等について（回答）\府への回答\"/>
    </mc:Choice>
  </mc:AlternateContent>
  <workbookProtection workbookAlgorithmName="SHA-512" workbookHashValue="1BskXth1VJNWWOkl9VCzC3C7tNQmjEYJUuVJED2FC3lhOdENNY66+VoAuIip0eoPc/qaPXJ9F+EEzmJ0RPY0Hw==" workbookSaltValue="ShWKd+IS0cUL7RwlwbT9pw==" workbookSpinCount="100000" lockStructure="1"/>
  <bookViews>
    <workbookView xWindow="-105" yWindow="-105" windowWidth="23250" windowHeight="141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G85" i="4"/>
  <c r="BB10" i="4"/>
  <c r="AT10" i="4"/>
  <c r="AD10" i="4"/>
  <c r="W10" i="4"/>
  <c r="P10" i="4"/>
  <c r="AD8" i="4"/>
  <c r="W8" i="4"/>
  <c r="P8" i="4"/>
  <c r="B8" i="4"/>
  <c r="B6" i="4"/>
</calcChain>
</file>

<file path=xl/sharedStrings.xml><?xml version="1.0" encoding="utf-8"?>
<sst xmlns="http://schemas.openxmlformats.org/spreadsheetml/2006/main" count="257" uniqueCount="116">
  <si>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</si>
  <si>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</si>
  <si>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</si>
  <si>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</si>
  <si>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</si>
  <si>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</si>
  <si>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</si>
  <si>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</si>
  <si>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</si>
  <si>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</si>
  <si>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</si>
  <si>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</si>
  <si>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</si>
  <si>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</si>
  <si>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</si>
  <si>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</si>
  <si>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</si>
  <si>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</si>
  <si>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</si>
  <si>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</si>
  <si>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</si>
  <si>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</si>
  <si>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</si>
  <si>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</si>
  <si>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</si>
  <si>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</si>
  <si>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</si>
  <si>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</si>
  <si>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</si>
  <si>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</si>
  <si>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</si>
  <si>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</si>
  <si>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</si>
  <si>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</si>
  <si>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</si>
  <si>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</si>
  <si>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</si>
  <si>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</si>
  <si>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</si>
  <si>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</si>
  <si>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</si>
  <si>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</si>
  <si>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</si>
  <si>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</si>
  <si>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</si>
  <si>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</si>
  <si>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</si>
  <si>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</si>
  <si>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</si>
  <si>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</si>
  <si>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</si>
  <si>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</si>
  <si>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</si>
  <si>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</si>
  <si>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</si>
  <si>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</si>
  <si>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</si>
  <si>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</si>
  <si>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</si>
  <si>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</si>
  <si>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</si>
  <si>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</si>
  <si>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</si>
  <si>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</si>
  <si>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</si>
  <si>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</si>
  <si>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</si>
  <si>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</si>
  <si>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</si>
  <si>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</si>
  <si>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</si>
  <si>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</si>
  <si>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</si>
  <si>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</si>
  <si>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</si>
  <si>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</si>
  <si>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</si>
  <si>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</si>
  <si>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</si>
  <si>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</si>
  <si>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</si>
  <si>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</si>
  <si>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</si>
  <si>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</si>
  <si>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</si>
  <si>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</si>
  <si>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</si>
  <si>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</si>
  <si>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</si>
  <si>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</si>
  <si>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</si>
  <si>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</si>
  <si>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</si>
  <si>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</si>
  <si>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</si>
  <si>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藤井寺市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</si>
  <si>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</si>
  <si>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</si>
  <si>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</si>
  <si>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</si>
  <si>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</si>
  <si>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</si>
  <si>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</si>
  <si>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</si>
  <si>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</si>
  <si>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</si>
  <si>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</si>
  <si>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</si>
  <si>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</si>
  <si>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</si>
  <si>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</si>
  <si>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</si>
  <si>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</si>
  <si>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経常収支比率は前年度より0.52ポイント減となり、類似団体平均値よりも低くなっているが、100%以上を維持している。
　企業債残高対事業規模比率は前年度よりも改善傾向にあるが、類似団体平均値を大幅に上回る水準が続いている。
　フロー面でも、流動比率は前年度より8.96ポイント増となり改善傾向にあるが、依然類似団体平均値を下回っている状況である。
　経費回収率は前年度より3.71ポイントの悪化となった。この要因は、汚水処理経費が増加傾向にあることが考えられ、支出面での経費のさらなる見直しが課題となっている。
　水洗化率は横ばいの状況が続き、類似団体平均値を下回っているが、引き続き水洗便所改造助成金の拡充や、水洗化改造費用の融資斡旋、再任用職員による啓発活動等、水洗化率の向上に取り組む。
　施設利用率については、本市は独自の下水処理施設を持たないため、空欄となっている。
　なお、本市の公共下水道事業は、令和元年度より地方公営企業法を一部適用し、公営企業会計となったため平成30年度以前の数値は計上していない。</t>
    <rPh sb="21" eb="22">
      <t>ゲン</t>
    </rPh>
    <rPh sb="26" eb="28">
      <t>ルイジ</t>
    </rPh>
    <rPh sb="28" eb="30">
      <t>ダンタイ</t>
    </rPh>
    <rPh sb="30" eb="33">
      <t>ヘイキンチ</t>
    </rPh>
    <rPh sb="36" eb="37">
      <t>ヒク</t>
    </rPh>
    <rPh sb="49" eb="51">
      <t>イジョウ</t>
    </rPh>
    <rPh sb="52" eb="54">
      <t>イジ</t>
    </rPh>
    <rPh sb="82" eb="84">
      <t>ケイコウ</t>
    </rPh>
    <rPh sb="89" eb="91">
      <t>ルイジ</t>
    </rPh>
    <rPh sb="91" eb="93">
      <t>ダンタイ</t>
    </rPh>
    <rPh sb="93" eb="96">
      <t>ヘイキンチ</t>
    </rPh>
    <rPh sb="97" eb="99">
      <t>オオハバ</t>
    </rPh>
    <rPh sb="100" eb="102">
      <t>ウワマワ</t>
    </rPh>
    <rPh sb="103" eb="105">
      <t>スイジュン</t>
    </rPh>
    <rPh sb="106" eb="107">
      <t>ツヅ</t>
    </rPh>
    <rPh sb="117" eb="118">
      <t>メン</t>
    </rPh>
    <rPh sb="126" eb="129">
      <t>ゼンネンド</t>
    </rPh>
    <rPh sb="139" eb="140">
      <t>ゾウ</t>
    </rPh>
    <rPh sb="152" eb="154">
      <t>イゼン</t>
    </rPh>
    <rPh sb="154" eb="156">
      <t>ルイジ</t>
    </rPh>
    <rPh sb="156" eb="158">
      <t>ダンタイ</t>
    </rPh>
    <rPh sb="158" eb="161">
      <t>ヘイキンチ</t>
    </rPh>
    <rPh sb="162" eb="164">
      <t>シタマワ</t>
    </rPh>
    <rPh sb="168" eb="170">
      <t>ジョウキョウ</t>
    </rPh>
    <rPh sb="196" eb="198">
      <t>アッカ</t>
    </rPh>
    <rPh sb="205" eb="207">
      <t>ヨウイン</t>
    </rPh>
    <rPh sb="226" eb="227">
      <t>カンガ</t>
    </rPh>
    <rPh sb="236" eb="238">
      <t>ケイヒ</t>
    </rPh>
    <rPh sb="263" eb="264">
      <t>ヨコ</t>
    </rPh>
    <rPh sb="267" eb="269">
      <t>ジョウキョウ</t>
    </rPh>
    <rPh sb="270" eb="271">
      <t>ツヅ</t>
    </rPh>
    <rPh sb="289" eb="290">
      <t>ヒ</t>
    </rPh>
    <rPh sb="291" eb="292">
      <t>ツヅ</t>
    </rPh>
    <rPh sb="342" eb="343">
      <t>ト</t>
    </rPh>
    <rPh sb="344" eb="345">
      <t>ク</t>
    </rPh>
    <phoneticPr fontId="4"/>
  </si>
  <si>
    <t>　有形固定資産減価償却率は類似団体平均値より低くなっている。
　管渠については、法定耐用年数を経過した管渠がないため、管渠老朽化率は0.00％となっており、管渠改善率も0.00％となっている。
　雨水ポンプ場は、小山雨水ポンプ場、北條雨水ポンプ場等の老朽化が進んでおり、「藤井寺市下水道ストックマネジメント計画」に基づき修繕・改築等を令和元年度より実施している。
　今後は老朽化対策にも取り組んでいく。</t>
    <rPh sb="183" eb="185">
      <t>コンゴ</t>
    </rPh>
    <rPh sb="186" eb="189">
      <t>ロウキュウカ</t>
    </rPh>
    <rPh sb="189" eb="191">
      <t>タイサク</t>
    </rPh>
    <rPh sb="193" eb="194">
      <t>ト</t>
    </rPh>
    <rPh sb="195" eb="196">
      <t>ク</t>
    </rPh>
    <phoneticPr fontId="4"/>
  </si>
  <si>
    <t>　維持管理経費の増加傾向が続いており、厳しい経営状況が続いている。
　今後、安定的な経営を行うため、経常収支比率を100％以上として維持することや、ストック面で企業債残高の減少に取り組んでいく必要がある。
　また、公共下水道未整備区域の解消やストックマネジメント計画に基づいた雨水ポンプ場施設の改築更新にも取り組んでいく。</t>
    <rPh sb="27" eb="28">
      <t>ツヅ</t>
    </rPh>
    <rPh sb="38" eb="41">
      <t>アンテイテキ</t>
    </rPh>
    <rPh sb="42" eb="44">
      <t>ケイエイ</t>
    </rPh>
    <rPh sb="45" eb="46">
      <t>オコナ</t>
    </rPh>
    <rPh sb="78" eb="79">
      <t>メン</t>
    </rPh>
    <rPh sb="96" eb="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</si>
</sst>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957-46FF-9067-4C06D0FD3C2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0.12</c:v>
                </c:pt>
                <c:pt idx="3">
                  <c:v>0.35</c:v>
                </c:pt>
                <c:pt idx="4">
                  <c:v>0.1</c:v>
                </c:pt>
              </c:numCache>
            </c:numRef>
          </c:val>
          <c:smooth val="0"/>
          <c:extLst>
            <c:ext xmlns:c16="http://schemas.microsoft.com/office/drawing/2014/chart" uri="{C3380CC4-5D6E-409C-BE32-E72D297353CC}">
              <c16:uniqueId val="{00000001-3957-46FF-9067-4C06D0FD3C2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12-4883-8769-4B099489007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70.3</c:v>
                </c:pt>
                <c:pt idx="2">
                  <c:v>80.11</c:v>
                </c:pt>
                <c:pt idx="3">
                  <c:v>82.83</c:v>
                </c:pt>
                <c:pt idx="4">
                  <c:v>69.38</c:v>
                </c:pt>
              </c:numCache>
            </c:numRef>
          </c:val>
          <c:smooth val="0"/>
          <c:extLst>
            <c:ext xmlns:c16="http://schemas.microsoft.com/office/drawing/2014/chart" uri="{C3380CC4-5D6E-409C-BE32-E72D297353CC}">
              <c16:uniqueId val="{00000001-D612-4883-8769-4B099489007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89.82</c:v>
                </c:pt>
                <c:pt idx="2">
                  <c:v>90.34</c:v>
                </c:pt>
                <c:pt idx="3">
                  <c:v>90.26</c:v>
                </c:pt>
                <c:pt idx="4">
                  <c:v>90.1</c:v>
                </c:pt>
              </c:numCache>
            </c:numRef>
          </c:val>
          <c:extLst>
            <c:ext xmlns:c16="http://schemas.microsoft.com/office/drawing/2014/chart" uri="{C3380CC4-5D6E-409C-BE32-E72D297353CC}">
              <c16:uniqueId val="{00000000-938E-4F9E-9819-5E4A91C1EEA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95.95</c:v>
                </c:pt>
                <c:pt idx="2">
                  <c:v>95.96</c:v>
                </c:pt>
                <c:pt idx="3">
                  <c:v>95.73</c:v>
                </c:pt>
                <c:pt idx="4">
                  <c:v>96.1</c:v>
                </c:pt>
              </c:numCache>
            </c:numRef>
          </c:val>
          <c:smooth val="0"/>
          <c:extLst>
            <c:ext xmlns:c16="http://schemas.microsoft.com/office/drawing/2014/chart" uri="{C3380CC4-5D6E-409C-BE32-E72D297353CC}">
              <c16:uniqueId val="{00000001-938E-4F9E-9819-5E4A91C1EEA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100.69</c:v>
                </c:pt>
                <c:pt idx="2">
                  <c:v>101.62</c:v>
                </c:pt>
                <c:pt idx="3">
                  <c:v>105.5</c:v>
                </c:pt>
                <c:pt idx="4">
                  <c:v>104.98</c:v>
                </c:pt>
              </c:numCache>
            </c:numRef>
          </c:val>
          <c:extLst>
            <c:ext xmlns:c16="http://schemas.microsoft.com/office/drawing/2014/chart" uri="{C3380CC4-5D6E-409C-BE32-E72D297353CC}">
              <c16:uniqueId val="{00000000-1D25-4DAE-9319-96A71A38C11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107.34</c:v>
                </c:pt>
                <c:pt idx="2">
                  <c:v>107.87</c:v>
                </c:pt>
                <c:pt idx="3">
                  <c:v>109.78</c:v>
                </c:pt>
                <c:pt idx="4">
                  <c:v>109.96</c:v>
                </c:pt>
              </c:numCache>
            </c:numRef>
          </c:val>
          <c:smooth val="0"/>
          <c:extLst>
            <c:ext xmlns:c16="http://schemas.microsoft.com/office/drawing/2014/chart" uri="{C3380CC4-5D6E-409C-BE32-E72D297353CC}">
              <c16:uniqueId val="{00000001-1D25-4DAE-9319-96A71A38C11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3.51</c:v>
                </c:pt>
                <c:pt idx="2">
                  <c:v>6.91</c:v>
                </c:pt>
                <c:pt idx="3">
                  <c:v>9.8800000000000008</c:v>
                </c:pt>
                <c:pt idx="4">
                  <c:v>12.65</c:v>
                </c:pt>
              </c:numCache>
            </c:numRef>
          </c:val>
          <c:extLst>
            <c:ext xmlns:c16="http://schemas.microsoft.com/office/drawing/2014/chart" uri="{C3380CC4-5D6E-409C-BE32-E72D297353CC}">
              <c16:uniqueId val="{00000000-8FDF-4E4E-96DE-F6319E5A044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8.5500000000000007</c:v>
                </c:pt>
                <c:pt idx="2">
                  <c:v>20.23</c:v>
                </c:pt>
                <c:pt idx="3">
                  <c:v>22.34</c:v>
                </c:pt>
                <c:pt idx="4">
                  <c:v>24.65</c:v>
                </c:pt>
              </c:numCache>
            </c:numRef>
          </c:val>
          <c:smooth val="0"/>
          <c:extLst>
            <c:ext xmlns:c16="http://schemas.microsoft.com/office/drawing/2014/chart" uri="{C3380CC4-5D6E-409C-BE32-E72D297353CC}">
              <c16:uniqueId val="{00000001-8FDF-4E4E-96DE-F6319E5A044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05F-4A0A-B6C8-B521BE74F80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2.41</c:v>
                </c:pt>
                <c:pt idx="2">
                  <c:v>1.63</c:v>
                </c:pt>
                <c:pt idx="3">
                  <c:v>1.94</c:v>
                </c:pt>
                <c:pt idx="4">
                  <c:v>2.42</c:v>
                </c:pt>
              </c:numCache>
            </c:numRef>
          </c:val>
          <c:smooth val="0"/>
          <c:extLst>
            <c:ext xmlns:c16="http://schemas.microsoft.com/office/drawing/2014/chart" uri="{C3380CC4-5D6E-409C-BE32-E72D297353CC}">
              <c16:uniqueId val="{00000001-005F-4A0A-B6C8-B521BE74F80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2CB-4EB0-B6AE-719C04D9064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formatCode="#,##0.00;&quot;△&quot;#,##0.00;&quot;-&quot;">
                  <c:v>11.59</c:v>
                </c:pt>
                <c:pt idx="3" formatCode="#,##0.00;&quot;△&quot;#,##0.00;&quot;-&quot;">
                  <c:v>9.36</c:v>
                </c:pt>
                <c:pt idx="4" formatCode="#,##0.00;&quot;△&quot;#,##0.00;&quot;-&quot;">
                  <c:v>7.56</c:v>
                </c:pt>
              </c:numCache>
            </c:numRef>
          </c:val>
          <c:smooth val="0"/>
          <c:extLst>
            <c:ext xmlns:c16="http://schemas.microsoft.com/office/drawing/2014/chart" uri="{C3380CC4-5D6E-409C-BE32-E72D297353CC}">
              <c16:uniqueId val="{00000001-92CB-4EB0-B6AE-719C04D9064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9.9</c:v>
                </c:pt>
                <c:pt idx="2">
                  <c:v>17.100000000000001</c:v>
                </c:pt>
                <c:pt idx="3">
                  <c:v>35.69</c:v>
                </c:pt>
                <c:pt idx="4">
                  <c:v>44.65</c:v>
                </c:pt>
              </c:numCache>
            </c:numRef>
          </c:val>
          <c:extLst>
            <c:ext xmlns:c16="http://schemas.microsoft.com/office/drawing/2014/chart" uri="{C3380CC4-5D6E-409C-BE32-E72D297353CC}">
              <c16:uniqueId val="{00000000-0B27-4BA5-8277-38B7895B31C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35.200000000000003</c:v>
                </c:pt>
                <c:pt idx="2">
                  <c:v>37.200000000000003</c:v>
                </c:pt>
                <c:pt idx="3">
                  <c:v>47.13</c:v>
                </c:pt>
                <c:pt idx="4">
                  <c:v>50.85</c:v>
                </c:pt>
              </c:numCache>
            </c:numRef>
          </c:val>
          <c:smooth val="0"/>
          <c:extLst>
            <c:ext xmlns:c16="http://schemas.microsoft.com/office/drawing/2014/chart" uri="{C3380CC4-5D6E-409C-BE32-E72D297353CC}">
              <c16:uniqueId val="{00000001-0B27-4BA5-8277-38B7895B31C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2198.42</c:v>
                </c:pt>
                <c:pt idx="2">
                  <c:v>1991.95</c:v>
                </c:pt>
                <c:pt idx="3">
                  <c:v>1774.87</c:v>
                </c:pt>
                <c:pt idx="4">
                  <c:v>1740.79</c:v>
                </c:pt>
              </c:numCache>
            </c:numRef>
          </c:val>
          <c:extLst>
            <c:ext xmlns:c16="http://schemas.microsoft.com/office/drawing/2014/chart" uri="{C3380CC4-5D6E-409C-BE32-E72D297353CC}">
              <c16:uniqueId val="{00000000-B69F-457B-9EB2-7FB726352EF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813.96</c:v>
                </c:pt>
                <c:pt idx="2">
                  <c:v>843.72</c:v>
                </c:pt>
                <c:pt idx="3">
                  <c:v>788.62</c:v>
                </c:pt>
                <c:pt idx="4">
                  <c:v>772.15</c:v>
                </c:pt>
              </c:numCache>
            </c:numRef>
          </c:val>
          <c:smooth val="0"/>
          <c:extLst>
            <c:ext xmlns:c16="http://schemas.microsoft.com/office/drawing/2014/chart" uri="{C3380CC4-5D6E-409C-BE32-E72D297353CC}">
              <c16:uniqueId val="{00000001-B69F-457B-9EB2-7FB726352EF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89.58</c:v>
                </c:pt>
                <c:pt idx="2">
                  <c:v>92.81</c:v>
                </c:pt>
                <c:pt idx="3">
                  <c:v>98.83</c:v>
                </c:pt>
                <c:pt idx="4">
                  <c:v>95.12</c:v>
                </c:pt>
              </c:numCache>
            </c:numRef>
          </c:val>
          <c:extLst>
            <c:ext xmlns:c16="http://schemas.microsoft.com/office/drawing/2014/chart" uri="{C3380CC4-5D6E-409C-BE32-E72D297353CC}">
              <c16:uniqueId val="{00000000-11B6-4F82-A9FB-83BE8874CE6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92.08</c:v>
                </c:pt>
                <c:pt idx="2">
                  <c:v>94.81</c:v>
                </c:pt>
                <c:pt idx="3">
                  <c:v>99.88</c:v>
                </c:pt>
                <c:pt idx="4">
                  <c:v>98.82</c:v>
                </c:pt>
              </c:numCache>
            </c:numRef>
          </c:val>
          <c:smooth val="0"/>
          <c:extLst>
            <c:ext xmlns:c16="http://schemas.microsoft.com/office/drawing/2014/chart" uri="{C3380CC4-5D6E-409C-BE32-E72D297353CC}">
              <c16:uniqueId val="{00000001-11B6-4F82-A9FB-83BE8874CE6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151.31</c:v>
                </c:pt>
                <c:pt idx="2">
                  <c:v>152.09</c:v>
                </c:pt>
                <c:pt idx="3">
                  <c:v>157.21</c:v>
                </c:pt>
                <c:pt idx="4">
                  <c:v>163.38999999999999</c:v>
                </c:pt>
              </c:numCache>
            </c:numRef>
          </c:val>
          <c:extLst>
            <c:ext xmlns:c16="http://schemas.microsoft.com/office/drawing/2014/chart" uri="{C3380CC4-5D6E-409C-BE32-E72D297353CC}">
              <c16:uniqueId val="{00000000-7143-48FE-8D7F-84C3962BF01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132.94999999999999</c:v>
                </c:pt>
                <c:pt idx="2">
                  <c:v>129.9</c:v>
                </c:pt>
                <c:pt idx="3">
                  <c:v>126.94</c:v>
                </c:pt>
                <c:pt idx="4">
                  <c:v>128.38999999999999</c:v>
                </c:pt>
              </c:numCache>
            </c:numRef>
          </c:val>
          <c:smooth val="0"/>
          <c:extLst>
            <c:ext xmlns:c16="http://schemas.microsoft.com/office/drawing/2014/chart" uri="{C3380CC4-5D6E-409C-BE32-E72D297353CC}">
              <c16:uniqueId val="{00000001-7143-48FE-8D7F-84C3962BF01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大阪府　藤井寺市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Bb1</v>
      </c>
      <c r="X8" s="71"/>
      <c r="Y8" s="71"/>
      <c r="Z8" s="71"/>
      <c r="AA8" s="71"/>
      <c r="AB8" s="71"/>
      <c r="AC8" s="71"/>
      <c r="AD8" s="72" t="str">
        <f>データ!$M$6</f>
        <v>非設置</v>
      </c>
      <c r="AE8" s="72"/>
      <c r="AF8" s="72"/>
      <c r="AG8" s="72"/>
      <c r="AH8" s="72"/>
      <c r="AI8" s="72"/>
      <c r="AJ8" s="72"/>
      <c r="AK8" s="3"/>
      <c r="AL8" s="45">
        <f>データ!S6</f>
        <v>63336</v>
      </c>
      <c r="AM8" s="45"/>
      <c r="AN8" s="45"/>
      <c r="AO8" s="45"/>
      <c r="AP8" s="45"/>
      <c r="AQ8" s="45"/>
      <c r="AR8" s="45"/>
      <c r="AS8" s="45"/>
      <c r="AT8" s="46">
        <f>データ!T6</f>
        <v>8.89</v>
      </c>
      <c r="AU8" s="46"/>
      <c r="AV8" s="46"/>
      <c r="AW8" s="46"/>
      <c r="AX8" s="46"/>
      <c r="AY8" s="46"/>
      <c r="AZ8" s="46"/>
      <c r="BA8" s="46"/>
      <c r="BB8" s="46">
        <f>データ!U6</f>
        <v>7124.41</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50.68</v>
      </c>
      <c r="J10" s="46"/>
      <c r="K10" s="46"/>
      <c r="L10" s="46"/>
      <c r="M10" s="46"/>
      <c r="N10" s="46"/>
      <c r="O10" s="46"/>
      <c r="P10" s="46">
        <f>データ!P6</f>
        <v>83.51</v>
      </c>
      <c r="Q10" s="46"/>
      <c r="R10" s="46"/>
      <c r="S10" s="46"/>
      <c r="T10" s="46"/>
      <c r="U10" s="46"/>
      <c r="V10" s="46"/>
      <c r="W10" s="46">
        <f>データ!Q6</f>
        <v>95.66</v>
      </c>
      <c r="X10" s="46"/>
      <c r="Y10" s="46"/>
      <c r="Z10" s="46"/>
      <c r="AA10" s="46"/>
      <c r="AB10" s="46"/>
      <c r="AC10" s="46"/>
      <c r="AD10" s="45">
        <f>データ!R6</f>
        <v>2857</v>
      </c>
      <c r="AE10" s="45"/>
      <c r="AF10" s="45"/>
      <c r="AG10" s="45"/>
      <c r="AH10" s="45"/>
      <c r="AI10" s="45"/>
      <c r="AJ10" s="45"/>
      <c r="AK10" s="2"/>
      <c r="AL10" s="45">
        <f>データ!V6</f>
        <v>52745</v>
      </c>
      <c r="AM10" s="45"/>
      <c r="AN10" s="45"/>
      <c r="AO10" s="45"/>
      <c r="AP10" s="45"/>
      <c r="AQ10" s="45"/>
      <c r="AR10" s="45"/>
      <c r="AS10" s="45"/>
      <c r="AT10" s="46">
        <f>データ!W6</f>
        <v>5.59</v>
      </c>
      <c r="AU10" s="46"/>
      <c r="AV10" s="46"/>
      <c r="AW10" s="46"/>
      <c r="AX10" s="46"/>
      <c r="AY10" s="46"/>
      <c r="AZ10" s="46"/>
      <c r="BA10" s="46"/>
      <c r="BB10" s="46">
        <f>データ!X6</f>
        <v>9435.6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vDxNYwzIIbiOLoz4D1V7vCDqWGQuoc2WNqMq79MV1t+qKhX0jiaIME51/p7jEzujJCkYHucgNdl3X8814ZISrg==" saltValue="yRWQvt9PKvIEnDHFg3PRb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272264</v>
      </c>
      <c r="D6" s="19">
        <f t="shared" si="3"/>
        <v>46</v>
      </c>
      <c r="E6" s="19">
        <f t="shared" si="3"/>
        <v>17</v>
      </c>
      <c r="F6" s="19">
        <f t="shared" si="3"/>
        <v>1</v>
      </c>
      <c r="G6" s="19">
        <f t="shared" si="3"/>
        <v>0</v>
      </c>
      <c r="H6" s="19" t="str">
        <f t="shared" si="3"/>
        <v>大阪府　藤井寺市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50.68</v>
      </c>
      <c r="P6" s="20">
        <f t="shared" si="3"/>
        <v>83.51</v>
      </c>
      <c r="Q6" s="20">
        <f t="shared" si="3"/>
        <v>95.66</v>
      </c>
      <c r="R6" s="20">
        <f t="shared" si="3"/>
        <v>2857</v>
      </c>
      <c r="S6" s="20">
        <f t="shared" si="3"/>
        <v>63336</v>
      </c>
      <c r="T6" s="20">
        <f t="shared" si="3"/>
        <v>8.89</v>
      </c>
      <c r="U6" s="20">
        <f t="shared" si="3"/>
        <v>7124.41</v>
      </c>
      <c r="V6" s="20">
        <f t="shared" si="3"/>
        <v>52745</v>
      </c>
      <c r="W6" s="20">
        <f t="shared" si="3"/>
        <v>5.59</v>
      </c>
      <c r="X6" s="20">
        <f t="shared" si="3"/>
        <v>9435.6</v>
      </c>
      <c r="Y6" s="21" t="str">
        <f>IF(Y7="",NA(),Y7)</f>
        <v>-</v>
      </c>
      <c r="Z6" s="21">
        <f t="shared" ref="Z6:AH6" si="4">IF(Z7="",NA(),Z7)</f>
        <v>100.69</v>
      </c>
      <c r="AA6" s="21">
        <f t="shared" si="4"/>
        <v>101.62</v>
      </c>
      <c r="AB6" s="21">
        <f t="shared" si="4"/>
        <v>105.5</v>
      </c>
      <c r="AC6" s="21">
        <f t="shared" si="4"/>
        <v>104.98</v>
      </c>
      <c r="AD6" s="21" t="str">
        <f t="shared" si="4"/>
        <v>-</v>
      </c>
      <c r="AE6" s="21">
        <f t="shared" si="4"/>
        <v>107.34</v>
      </c>
      <c r="AF6" s="21">
        <f t="shared" si="4"/>
        <v>107.87</v>
      </c>
      <c r="AG6" s="21">
        <f t="shared" si="4"/>
        <v>109.78</v>
      </c>
      <c r="AH6" s="21">
        <f t="shared" si="4"/>
        <v>109.96</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0">
        <f t="shared" si="5"/>
        <v>0</v>
      </c>
      <c r="AQ6" s="21">
        <f t="shared" si="5"/>
        <v>11.59</v>
      </c>
      <c r="AR6" s="21">
        <f t="shared" si="5"/>
        <v>9.36</v>
      </c>
      <c r="AS6" s="21">
        <f t="shared" si="5"/>
        <v>7.56</v>
      </c>
      <c r="AT6" s="20" t="str">
        <f>IF(AT7="","",IF(AT7="-","【-】","【"&amp;SUBSTITUTE(TEXT(AT7,"#,##0.00"),"-","△")&amp;"】"))</f>
        <v>【3.15】</v>
      </c>
      <c r="AU6" s="21" t="str">
        <f>IF(AU7="",NA(),AU7)</f>
        <v>-</v>
      </c>
      <c r="AV6" s="21">
        <f t="shared" ref="AV6:BD6" si="6">IF(AV7="",NA(),AV7)</f>
        <v>9.9</v>
      </c>
      <c r="AW6" s="21">
        <f t="shared" si="6"/>
        <v>17.100000000000001</v>
      </c>
      <c r="AX6" s="21">
        <f t="shared" si="6"/>
        <v>35.69</v>
      </c>
      <c r="AY6" s="21">
        <f t="shared" si="6"/>
        <v>44.65</v>
      </c>
      <c r="AZ6" s="21" t="str">
        <f t="shared" si="6"/>
        <v>-</v>
      </c>
      <c r="BA6" s="21">
        <f t="shared" si="6"/>
        <v>35.200000000000003</v>
      </c>
      <c r="BB6" s="21">
        <f t="shared" si="6"/>
        <v>37.200000000000003</v>
      </c>
      <c r="BC6" s="21">
        <f t="shared" si="6"/>
        <v>47.13</v>
      </c>
      <c r="BD6" s="21">
        <f t="shared" si="6"/>
        <v>50.85</v>
      </c>
      <c r="BE6" s="20" t="str">
        <f>IF(BE7="","",IF(BE7="-","【-】","【"&amp;SUBSTITUTE(TEXT(BE7,"#,##0.00"),"-","△")&amp;"】"))</f>
        <v>【73.44】</v>
      </c>
      <c r="BF6" s="21" t="str">
        <f>IF(BF7="",NA(),BF7)</f>
        <v>-</v>
      </c>
      <c r="BG6" s="21">
        <f t="shared" ref="BG6:BO6" si="7">IF(BG7="",NA(),BG7)</f>
        <v>2198.42</v>
      </c>
      <c r="BH6" s="21">
        <f t="shared" si="7"/>
        <v>1991.95</v>
      </c>
      <c r="BI6" s="21">
        <f t="shared" si="7"/>
        <v>1774.87</v>
      </c>
      <c r="BJ6" s="21">
        <f t="shared" si="7"/>
        <v>1740.79</v>
      </c>
      <c r="BK6" s="21" t="str">
        <f t="shared" si="7"/>
        <v>-</v>
      </c>
      <c r="BL6" s="21">
        <f t="shared" si="7"/>
        <v>813.96</v>
      </c>
      <c r="BM6" s="21">
        <f t="shared" si="7"/>
        <v>843.72</v>
      </c>
      <c r="BN6" s="21">
        <f t="shared" si="7"/>
        <v>788.62</v>
      </c>
      <c r="BO6" s="21">
        <f t="shared" si="7"/>
        <v>772.15</v>
      </c>
      <c r="BP6" s="20" t="str">
        <f>IF(BP7="","",IF(BP7="-","【-】","【"&amp;SUBSTITUTE(TEXT(BP7,"#,##0.00"),"-","△")&amp;"】"))</f>
        <v>【652.82】</v>
      </c>
      <c r="BQ6" s="21" t="str">
        <f>IF(BQ7="",NA(),BQ7)</f>
        <v>-</v>
      </c>
      <c r="BR6" s="21">
        <f t="shared" ref="BR6:BZ6" si="8">IF(BR7="",NA(),BR7)</f>
        <v>89.58</v>
      </c>
      <c r="BS6" s="21">
        <f t="shared" si="8"/>
        <v>92.81</v>
      </c>
      <c r="BT6" s="21">
        <f t="shared" si="8"/>
        <v>98.83</v>
      </c>
      <c r="BU6" s="21">
        <f t="shared" si="8"/>
        <v>95.12</v>
      </c>
      <c r="BV6" s="21" t="str">
        <f t="shared" si="8"/>
        <v>-</v>
      </c>
      <c r="BW6" s="21">
        <f t="shared" si="8"/>
        <v>92.08</v>
      </c>
      <c r="BX6" s="21">
        <f t="shared" si="8"/>
        <v>94.81</v>
      </c>
      <c r="BY6" s="21">
        <f t="shared" si="8"/>
        <v>99.88</v>
      </c>
      <c r="BZ6" s="21">
        <f t="shared" si="8"/>
        <v>98.82</v>
      </c>
      <c r="CA6" s="20" t="str">
        <f>IF(CA7="","",IF(CA7="-","【-】","【"&amp;SUBSTITUTE(TEXT(CA7,"#,##0.00"),"-","△")&amp;"】"))</f>
        <v>【97.61】</v>
      </c>
      <c r="CB6" s="21" t="str">
        <f>IF(CB7="",NA(),CB7)</f>
        <v>-</v>
      </c>
      <c r="CC6" s="21">
        <f t="shared" ref="CC6:CK6" si="9">IF(CC7="",NA(),CC7)</f>
        <v>151.31</v>
      </c>
      <c r="CD6" s="21">
        <f t="shared" si="9"/>
        <v>152.09</v>
      </c>
      <c r="CE6" s="21">
        <f t="shared" si="9"/>
        <v>157.21</v>
      </c>
      <c r="CF6" s="21">
        <f t="shared" si="9"/>
        <v>163.38999999999999</v>
      </c>
      <c r="CG6" s="21" t="str">
        <f t="shared" si="9"/>
        <v>-</v>
      </c>
      <c r="CH6" s="21">
        <f t="shared" si="9"/>
        <v>132.94999999999999</v>
      </c>
      <c r="CI6" s="21">
        <f t="shared" si="9"/>
        <v>129.9</v>
      </c>
      <c r="CJ6" s="21">
        <f t="shared" si="9"/>
        <v>126.94</v>
      </c>
      <c r="CK6" s="21">
        <f t="shared" si="9"/>
        <v>128.38999999999999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70.3</v>
      </c>
      <c r="CT6" s="21">
        <f t="shared" si="10"/>
        <v>80.11</v>
      </c>
      <c r="CU6" s="21">
        <f t="shared" si="10"/>
        <v>82.83</v>
      </c>
      <c r="CV6" s="21">
        <f t="shared" si="10"/>
        <v>69.38</v>
      </c>
      <c r="CW6" s="20" t="str">
        <f>IF(CW7="","",IF(CW7="-","【-】","【"&amp;SUBSTITUTE(TEXT(CW7,"#,##0.00"),"-","△")&amp;"】"))</f>
        <v>【59.10】</v>
      </c>
      <c r="CX6" s="21" t="str">
        <f>IF(CX7="",NA(),CX7)</f>
        <v>-</v>
      </c>
      <c r="CY6" s="21">
        <f t="shared" ref="CY6:DG6" si="11">IF(CY7="",NA(),CY7)</f>
        <v>89.82</v>
      </c>
      <c r="CZ6" s="21">
        <f t="shared" si="11"/>
        <v>90.34</v>
      </c>
      <c r="DA6" s="21">
        <f t="shared" si="11"/>
        <v>90.26</v>
      </c>
      <c r="DB6" s="21">
        <f t="shared" si="11"/>
        <v>90.1</v>
      </c>
      <c r="DC6" s="21" t="str">
        <f t="shared" si="11"/>
        <v>-</v>
      </c>
      <c r="DD6" s="21">
        <f t="shared" si="11"/>
        <v>95.95</v>
      </c>
      <c r="DE6" s="21">
        <f t="shared" si="11"/>
        <v>95.96</v>
      </c>
      <c r="DF6" s="21">
        <f t="shared" si="11"/>
        <v>95.73</v>
      </c>
      <c r="DG6" s="21">
        <f t="shared" si="11"/>
        <v>96.1</v>
      </c>
      <c r="DH6" s="20" t="str">
        <f>IF(DH7="","",IF(DH7="-","【-】","【"&amp;SUBSTITUTE(TEXT(DH7,"#,##0.00"),"-","△")&amp;"】"))</f>
        <v>【95.82】</v>
      </c>
      <c r="DI6" s="21" t="str">
        <f>IF(DI7="",NA(),DI7)</f>
        <v>-</v>
      </c>
      <c r="DJ6" s="21">
        <f t="shared" ref="DJ6:DR6" si="12">IF(DJ7="",NA(),DJ7)</f>
        <v>3.51</v>
      </c>
      <c r="DK6" s="21">
        <f t="shared" si="12"/>
        <v>6.91</v>
      </c>
      <c r="DL6" s="21">
        <f t="shared" si="12"/>
        <v>9.8800000000000008</v>
      </c>
      <c r="DM6" s="21">
        <f t="shared" si="12"/>
        <v>12.65</v>
      </c>
      <c r="DN6" s="21" t="str">
        <f t="shared" si="12"/>
        <v>-</v>
      </c>
      <c r="DO6" s="21">
        <f t="shared" si="12"/>
        <v>8.5500000000000007</v>
      </c>
      <c r="DP6" s="21">
        <f t="shared" si="12"/>
        <v>20.23</v>
      </c>
      <c r="DQ6" s="21">
        <f t="shared" si="12"/>
        <v>22.34</v>
      </c>
      <c r="DR6" s="21">
        <f t="shared" si="12"/>
        <v>24.65</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2.41</v>
      </c>
      <c r="EA6" s="21">
        <f t="shared" si="13"/>
        <v>1.63</v>
      </c>
      <c r="EB6" s="21">
        <f t="shared" si="13"/>
        <v>1.94</v>
      </c>
      <c r="EC6" s="21">
        <f t="shared" si="13"/>
        <v>2.42</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0.12</v>
      </c>
      <c r="EL6" s="21">
        <f t="shared" si="14"/>
        <v>0.12</v>
      </c>
      <c r="EM6" s="21">
        <f t="shared" si="14"/>
        <v>0.35</v>
      </c>
      <c r="EN6" s="21">
        <f t="shared" si="14"/>
        <v>0.1</v>
      </c>
      <c r="EO6" s="20" t="str">
        <f>IF(EO7="","",IF(EO7="-","【-】","【"&amp;SUBSTITUTE(TEXT(EO7,"#,##0.00"),"-","△")&amp;"】"))</f>
        <v>【0.23】</v>
      </c>
    </row>
    <row r="7" spans="1:148" s="22" customFormat="1" x14ac:dyDescent="0.15">
      <c r="A7" s="14"/>
      <c r="B7" s="23">
        <v>2022</v>
      </c>
      <c r="C7" s="23">
        <v>272264</v>
      </c>
      <c r="D7" s="23">
        <v>46</v>
      </c>
      <c r="E7" s="23">
        <v>17</v>
      </c>
      <c r="F7" s="23">
        <v>1</v>
      </c>
      <c r="G7" s="23">
        <v>0</v>
      </c>
      <c r="H7" s="23" t="s">
        <v>95</v>
      </c>
      <c r="I7" s="23" t="s">
        <v>96</v>
      </c>
      <c r="J7" s="23" t="s">
        <v>97</v>
      </c>
      <c r="K7" s="23" t="s">
        <v>98</v>
      </c>
      <c r="L7" s="23" t="s">
        <v>99</v>
      </c>
      <c r="M7" s="23" t="s">
        <v>100</v>
      </c>
      <c r="N7" s="24" t="s">
        <v>101</v>
      </c>
      <c r="O7" s="24">
        <v>50.68</v>
      </c>
      <c r="P7" s="24">
        <v>83.51</v>
      </c>
      <c r="Q7" s="24">
        <v>95.66</v>
      </c>
      <c r="R7" s="24">
        <v>2857</v>
      </c>
      <c r="S7" s="24">
        <v>63336</v>
      </c>
      <c r="T7" s="24">
        <v>8.89</v>
      </c>
      <c r="U7" s="24">
        <v>7124.41</v>
      </c>
      <c r="V7" s="24">
        <v>52745</v>
      </c>
      <c r="W7" s="24">
        <v>5.59</v>
      </c>
      <c r="X7" s="24">
        <v>9435.6</v>
      </c>
      <c r="Y7" s="24" t="s">
        <v>101</v>
      </c>
      <c r="Z7" s="24">
        <v>100.69</v>
      </c>
      <c r="AA7" s="24">
        <v>101.62</v>
      </c>
      <c r="AB7" s="24">
        <v>105.5</v>
      </c>
      <c r="AC7" s="24">
        <v>104.98</v>
      </c>
      <c r="AD7" s="24" t="s">
        <v>101</v>
      </c>
      <c r="AE7" s="24">
        <v>107.34</v>
      </c>
      <c r="AF7" s="24">
        <v>107.87</v>
      </c>
      <c r="AG7" s="24">
        <v>109.78</v>
      </c>
      <c r="AH7" s="24">
        <v>109.96</v>
      </c>
      <c r="AI7" s="24">
        <v>106.11</v>
      </c>
      <c r="AJ7" s="24" t="s">
        <v>101</v>
      </c>
      <c r="AK7" s="24">
        <v>0</v>
      </c>
      <c r="AL7" s="24">
        <v>0</v>
      </c>
      <c r="AM7" s="24">
        <v>0</v>
      </c>
      <c r="AN7" s="24">
        <v>0</v>
      </c>
      <c r="AO7" s="24" t="s">
        <v>101</v>
      </c>
      <c r="AP7" s="24">
        <v>0</v>
      </c>
      <c r="AQ7" s="24">
        <v>11.59</v>
      </c>
      <c r="AR7" s="24">
        <v>9.36</v>
      </c>
      <c r="AS7" s="24">
        <v>7.56</v>
      </c>
      <c r="AT7" s="24">
        <v>3.15</v>
      </c>
      <c r="AU7" s="24" t="s">
        <v>101</v>
      </c>
      <c r="AV7" s="24">
        <v>9.9</v>
      </c>
      <c r="AW7" s="24">
        <v>17.100000000000001</v>
      </c>
      <c r="AX7" s="24">
        <v>35.69</v>
      </c>
      <c r="AY7" s="24">
        <v>44.65</v>
      </c>
      <c r="AZ7" s="24" t="s">
        <v>101</v>
      </c>
      <c r="BA7" s="24">
        <v>35.200000000000003</v>
      </c>
      <c r="BB7" s="24">
        <v>37.200000000000003</v>
      </c>
      <c r="BC7" s="24">
        <v>47.13</v>
      </c>
      <c r="BD7" s="24">
        <v>50.85</v>
      </c>
      <c r="BE7" s="24">
        <v>73.44</v>
      </c>
      <c r="BF7" s="24" t="s">
        <v>101</v>
      </c>
      <c r="BG7" s="24">
        <v>2198.42</v>
      </c>
      <c r="BH7" s="24">
        <v>1991.95</v>
      </c>
      <c r="BI7" s="24">
        <v>1774.87</v>
      </c>
      <c r="BJ7" s="24">
        <v>1740.79</v>
      </c>
      <c r="BK7" s="24" t="s">
        <v>101</v>
      </c>
      <c r="BL7" s="24">
        <v>813.96</v>
      </c>
      <c r="BM7" s="24">
        <v>843.72</v>
      </c>
      <c r="BN7" s="24">
        <v>788.62</v>
      </c>
      <c r="BO7" s="24">
        <v>772.15</v>
      </c>
      <c r="BP7" s="24">
        <v>652.82000000000005</v>
      </c>
      <c r="BQ7" s="24" t="s">
        <v>101</v>
      </c>
      <c r="BR7" s="24">
        <v>89.58</v>
      </c>
      <c r="BS7" s="24">
        <v>92.81</v>
      </c>
      <c r="BT7" s="24">
        <v>98.83</v>
      </c>
      <c r="BU7" s="24">
        <v>95.12</v>
      </c>
      <c r="BV7" s="24" t="s">
        <v>101</v>
      </c>
      <c r="BW7" s="24">
        <v>92.08</v>
      </c>
      <c r="BX7" s="24">
        <v>94.81</v>
      </c>
      <c r="BY7" s="24">
        <v>99.88</v>
      </c>
      <c r="BZ7" s="24">
        <v>98.82</v>
      </c>
      <c r="CA7" s="24">
        <v>97.61</v>
      </c>
      <c r="CB7" s="24" t="s">
        <v>101</v>
      </c>
      <c r="CC7" s="24">
        <v>151.31</v>
      </c>
      <c r="CD7" s="24">
        <v>152.09</v>
      </c>
      <c r="CE7" s="24">
        <v>157.21</v>
      </c>
      <c r="CF7" s="24">
        <v>163.38999999999999</v>
      </c>
      <c r="CG7" s="24" t="s">
        <v>101</v>
      </c>
      <c r="CH7" s="24">
        <v>132.94999999999999</v>
      </c>
      <c r="CI7" s="24">
        <v>129.9</v>
      </c>
      <c r="CJ7" s="24">
        <v>126.94</v>
      </c>
      <c r="CK7" s="24">
        <v>128.38999999999999</v>
      </c>
      <c r="CL7" s="24">
        <v>138.29</v>
      </c>
      <c r="CM7" s="24" t="s">
        <v>101</v>
      </c>
      <c r="CN7" s="24" t="s">
        <v>101</v>
      </c>
      <c r="CO7" s="24" t="s">
        <v>101</v>
      </c>
      <c r="CP7" s="24" t="s">
        <v>101</v>
      </c>
      <c r="CQ7" s="24" t="s">
        <v>101</v>
      </c>
      <c r="CR7" s="24" t="s">
        <v>101</v>
      </c>
      <c r="CS7" s="24">
        <v>70.3</v>
      </c>
      <c r="CT7" s="24">
        <v>80.11</v>
      </c>
      <c r="CU7" s="24">
        <v>82.83</v>
      </c>
      <c r="CV7" s="24">
        <v>69.38</v>
      </c>
      <c r="CW7" s="24">
        <v>59.1</v>
      </c>
      <c r="CX7" s="24" t="s">
        <v>101</v>
      </c>
      <c r="CY7" s="24">
        <v>89.82</v>
      </c>
      <c r="CZ7" s="24">
        <v>90.34</v>
      </c>
      <c r="DA7" s="24">
        <v>90.26</v>
      </c>
      <c r="DB7" s="24">
        <v>90.1</v>
      </c>
      <c r="DC7" s="24" t="s">
        <v>101</v>
      </c>
      <c r="DD7" s="24">
        <v>95.95</v>
      </c>
      <c r="DE7" s="24">
        <v>95.96</v>
      </c>
      <c r="DF7" s="24">
        <v>95.73</v>
      </c>
      <c r="DG7" s="24">
        <v>96.1</v>
      </c>
      <c r="DH7" s="24">
        <v>95.82</v>
      </c>
      <c r="DI7" s="24" t="s">
        <v>101</v>
      </c>
      <c r="DJ7" s="24">
        <v>3.51</v>
      </c>
      <c r="DK7" s="24">
        <v>6.91</v>
      </c>
      <c r="DL7" s="24">
        <v>9.8800000000000008</v>
      </c>
      <c r="DM7" s="24">
        <v>12.65</v>
      </c>
      <c r="DN7" s="24" t="s">
        <v>101</v>
      </c>
      <c r="DO7" s="24">
        <v>8.5500000000000007</v>
      </c>
      <c r="DP7" s="24">
        <v>20.23</v>
      </c>
      <c r="DQ7" s="24">
        <v>22.34</v>
      </c>
      <c r="DR7" s="24">
        <v>24.65</v>
      </c>
      <c r="DS7" s="24">
        <v>39.74</v>
      </c>
      <c r="DT7" s="24" t="s">
        <v>101</v>
      </c>
      <c r="DU7" s="24">
        <v>0</v>
      </c>
      <c r="DV7" s="24">
        <v>0</v>
      </c>
      <c r="DW7" s="24">
        <v>0</v>
      </c>
      <c r="DX7" s="24">
        <v>0</v>
      </c>
      <c r="DY7" s="24" t="s">
        <v>101</v>
      </c>
      <c r="DZ7" s="24">
        <v>2.41</v>
      </c>
      <c r="EA7" s="24">
        <v>1.63</v>
      </c>
      <c r="EB7" s="24">
        <v>1.94</v>
      </c>
      <c r="EC7" s="24">
        <v>2.42</v>
      </c>
      <c r="ED7" s="24">
        <v>7.62</v>
      </c>
      <c r="EE7" s="24" t="s">
        <v>101</v>
      </c>
      <c r="EF7" s="24">
        <v>0</v>
      </c>
      <c r="EG7" s="24">
        <v>0</v>
      </c>
      <c r="EH7" s="24">
        <v>0</v>
      </c>
      <c r="EI7" s="24">
        <v>0</v>
      </c>
      <c r="EJ7" s="24" t="s">
        <v>101</v>
      </c>
      <c r="EK7" s="24">
        <v>0.12</v>
      </c>
      <c r="EL7" s="24">
        <v>0.12</v>
      </c>
      <c r="EM7" s="24">
        <v>0.35</v>
      </c>
      <c r="EN7" s="24">
        <v>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新土 奈津</cp:lastModifiedBy>
  <cp:lastPrinted>2024-02-21T01:09:28Z</cp:lastPrinted>
  <dcterms:modified xsi:type="dcterms:W3CDTF">2024-02-21T01:09:30Z</dcterms:modified>
</cp:coreProperties>
</file>