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61FB4967-8921-4FFD-99FA-284D145690E2}" xr6:coauthVersionLast="47" xr6:coauthVersionMax="47" xr10:uidLastSave="{00000000-0000-0000-0000-000000000000}"/>
  <workbookProtection workbookAlgorithmName="SHA-512" workbookHashValue="/HFfVUahB2jLx7lktip0WRWZWp5rBPTnI1lVTsJ5Eh2zPJ0gMcTnDlF9xurrRBpJX/frq2ygDPOCoAzVjKJJnA==" workbookSaltValue="PrQRlJD/qf2yVmnzaCjX3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E85" i="4"/>
  <c r="BB10" i="4"/>
  <c r="W10" i="4"/>
  <c r="P10" i="4"/>
  <c r="AD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<sst xmlns="http://schemas.openxmlformats.org/spreadsheetml/2006/main" count="236" uniqueCount="117">
  <si>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</si>
  <si>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</si>
  <si>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</si>
  <si>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</si>
  <si>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</si>
  <si>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</si>
  <si>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</si>
  <si>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</si>
  <si>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</si>
  <si>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</si>
  <si>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</si>
  <si>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</si>
  <si>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</si>
  <si>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</si>
  <si>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</si>
  <si>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</si>
  <si>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</si>
  <si>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</si>
  <si>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</si>
  <si>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</si>
  <si>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</si>
  <si>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</si>
  <si>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</si>
  <si>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</si>
  <si>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</si>
  <si>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</si>
  <si>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</si>
  <si>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</si>
  <si>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</si>
  <si>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</si>
  <si>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</si>
  <si>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</si>
  <si>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</si>
  <si>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</si>
  <si>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</si>
  <si>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</si>
  <si>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</si>
  <si>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</si>
  <si>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</si>
  <si>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</si>
  <si>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</si>
  <si>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</si>
  <si>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</si>
  <si>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</si>
  <si>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</si>
  <si>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</si>
  <si>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</si>
  <si>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</si>
  <si>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</si>
  <si>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</si>
  <si>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</si>
  <si>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</si>
  <si>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</si>
  <si>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</si>
  <si>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</si>
  <si>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</si>
  <si>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</si>
  <si>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</si>
  <si>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</si>
  <si>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</si>
  <si>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</si>
  <si>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</si>
  <si>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</si>
  <si>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</si>
  <si>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</si>
  <si>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</si>
  <si>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</si>
  <si>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</si>
  <si>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</si>
  <si>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</si>
  <si>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</si>
  <si>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</si>
  <si>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</si>
  <si>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</si>
  <si>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</si>
  <si>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</si>
  <si>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</si>
  <si>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</si>
  <si>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</si>
  <si>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</si>
  <si>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</si>
  <si>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</si>
  <si>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</si>
  <si>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</si>
  <si>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</si>
  <si>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</si>
  <si>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</si>
  <si>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</si>
  <si>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</si>
  <si>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</si>
  <si>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</si>
  <si>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</si>
  <si>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</si>
  <si>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</si>
  <si>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</si>
  <si>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</si>
  <si>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</si>
  <si>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</si>
  <si>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</si>
  <si>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</si>
  <si>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</si>
  <si>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</si>
  <si>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</si>
  <si>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</si>
  <si>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</si>
  <si>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</si>
  <si>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</si>
  <si>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</si>
  <si>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</si>
  <si>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</si>
  <si>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</si>
  <si>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</si>
  <si>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</si>
  <si>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</si>
  <si>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①経常収支比率は、令和3年度以降、下水道使用料の増額改定の影響により改善され、類似団体と比較しても高い水準となっている。
　②累積欠損金比率は0％と、累積欠損金は発生していないことがわかる。
　③流動比率は、下水道整備事業への多額の投資費用に対して企業債を発行していることから、償還元金も多大となり、類似団体平均値よりも低い水準となっている。
　④企業債残高対事業規模比率は、類似団体平均値と比較しても高い水準であり、使用料収入に対し企業債残高の割合が高く、建設投資のための財源として企業債への依存度が高いことがわかる。
　⑤経費回収率は下水道使用料の増額改定の影響により令和3年度以降100％を超えており、類似団体と比較しても高い水準となっている。
　⑥汚水処理原価は、流域下水道維持管理負担金の増加により前年度よりも増加しており、類似団体平均値と比較しても高い水準となっている。
　⑦施設利用率は、公共下水道の処理施設を保有していないため、数値の計上はしていない。
　⑧水洗化率は、類似団体平均値と比較してやや高い水準となっており、公共下水道の整備による収益の確保ができていることがわかる。
</t>
    <rPh sb="18" eb="21">
      <t>ゲスイドウ</t>
    </rPh>
    <rPh sb="21" eb="24">
      <t>シヨウリョウ</t>
    </rPh>
    <rPh sb="25" eb="27">
      <t>ゾウガク</t>
    </rPh>
    <rPh sb="27" eb="29">
      <t>カイテイ</t>
    </rPh>
    <rPh sb="30" eb="32">
      <t>エイキョウ</t>
    </rPh>
    <rPh sb="35" eb="37">
      <t>カイゼン</t>
    </rPh>
    <rPh sb="114" eb="116">
      <t>タガク</t>
    </rPh>
    <rPh sb="122" eb="123">
      <t>タイ</t>
    </rPh>
    <rPh sb="125" eb="127">
      <t>キギョウ</t>
    </rPh>
    <rPh sb="127" eb="128">
      <t>サイ</t>
    </rPh>
    <rPh sb="129" eb="131">
      <t>ハッコウ</t>
    </rPh>
    <rPh sb="140" eb="142">
      <t>ショウカン</t>
    </rPh>
    <rPh sb="142" eb="144">
      <t>ガンキン</t>
    </rPh>
    <rPh sb="145" eb="147">
      <t>タダイ</t>
    </rPh>
    <rPh sb="224" eb="226">
      <t>ワリアイ</t>
    </rPh>
    <rPh sb="227" eb="228">
      <t>タカ</t>
    </rPh>
    <rPh sb="270" eb="273">
      <t>ゲスイドウ</t>
    </rPh>
    <rPh sb="273" eb="276">
      <t>シヨウリョウ</t>
    </rPh>
    <rPh sb="277" eb="279">
      <t>ゾウガク</t>
    </rPh>
    <rPh sb="279" eb="281">
      <t>カイテイ</t>
    </rPh>
    <rPh sb="282" eb="284">
      <t>エイキョウ</t>
    </rPh>
    <rPh sb="290" eb="292">
      <t>ネンド</t>
    </rPh>
    <rPh sb="292" eb="294">
      <t>イコウ</t>
    </rPh>
    <rPh sb="299" eb="300">
      <t>コ</t>
    </rPh>
    <rPh sb="337" eb="339">
      <t>リュウイキ</t>
    </rPh>
    <rPh sb="339" eb="342">
      <t>ゲスイドウ</t>
    </rPh>
    <rPh sb="342" eb="344">
      <t>イジ</t>
    </rPh>
    <rPh sb="344" eb="346">
      <t>カンリ</t>
    </rPh>
    <rPh sb="346" eb="349">
      <t>フタンキン</t>
    </rPh>
    <rPh sb="350" eb="352">
      <t>ゾウカ</t>
    </rPh>
    <rPh sb="355" eb="358">
      <t>ゼンネンド</t>
    </rPh>
    <rPh sb="361" eb="363">
      <t>ゾウカ</t>
    </rPh>
    <phoneticPr fontId="4"/>
  </si>
  <si>
    <t xml:space="preserve">　①有形固定資産減価償却率は、増加傾向にあり、法定耐用年数を超過した資産の保有状況は増加傾向にあることがわかる。また、類似団体平均値と比較して高い水準にある。
　②管渠老朽化率は、類似団体平均値より低い水準であるが、事業開始から50年以上経過しており、上昇傾向にある。
　老朽化対策としては、ストックマネジメント計画に基づき、令和2年度から令和6年度において、公共下水道施設巡視・点検・調査業務を実施しており、令和5年度において策定する修繕・改築計画を基に、令和6年度以降順次修繕・改築を実施する予定である。
　現時点では、腐食の恐れが高い管渠についても定期的に清掃等を行うなど、適正な維持管理を実施している。
</t>
    <rPh sb="15" eb="17">
      <t>ゾウカ</t>
    </rPh>
    <rPh sb="17" eb="19">
      <t>ケイコウ</t>
    </rPh>
    <rPh sb="82" eb="84">
      <t>カンキョ</t>
    </rPh>
    <rPh sb="84" eb="87">
      <t>ロウキュウカ</t>
    </rPh>
    <rPh sb="87" eb="88">
      <t>リツ</t>
    </rPh>
    <rPh sb="90" eb="92">
      <t>ルイジ</t>
    </rPh>
    <rPh sb="92" eb="94">
      <t>ダンタイ</t>
    </rPh>
    <rPh sb="94" eb="97">
      <t>ヘイキンチ</t>
    </rPh>
    <rPh sb="99" eb="100">
      <t>ヒク</t>
    </rPh>
    <rPh sb="101" eb="103">
      <t>スイジュン</t>
    </rPh>
    <rPh sb="108" eb="110">
      <t>ジギョウ</t>
    </rPh>
    <rPh sb="110" eb="112">
      <t>カイシ</t>
    </rPh>
    <rPh sb="116" eb="117">
      <t>ネン</t>
    </rPh>
    <rPh sb="117" eb="119">
      <t>イジョウ</t>
    </rPh>
    <rPh sb="119" eb="121">
      <t>ケイカ</t>
    </rPh>
    <rPh sb="126" eb="128">
      <t>ジョウショウ</t>
    </rPh>
    <rPh sb="128" eb="130">
      <t>ケイコウ</t>
    </rPh>
    <rPh sb="214" eb="216">
      <t>サクテイ</t>
    </rPh>
    <rPh sb="226" eb="227">
      <t>モト</t>
    </rPh>
    <rPh sb="229" eb="231">
      <t>レイワ</t>
    </rPh>
    <rPh sb="232" eb="234">
      <t>ネンド</t>
    </rPh>
    <rPh sb="234" eb="236">
      <t>イコウ</t>
    </rPh>
    <phoneticPr fontId="4"/>
  </si>
  <si>
    <t xml:space="preserve">　経営状況は、下水道使用料の増額改定により、一定の経営改善が図れた。
　しかしながら、汚水処理原価は、類似団体平均値より高いため、今後も経費削減等に努めていかなければならない。
　今後、将来にわたり安定的に必要な住民サービスの提供を維持するため、門真市下水道総合地震対策計画に基づく防災対策・減災対策及びストックマネジメント計画に基づく計画的な点検・調査及び改築更新を実施していく。
　そのため門真市公共下水道事業経営戦略に基づき、引き続き業務の効率化及び、経営基盤の強化を図る。
</t>
    <rPh sb="7" eb="10">
      <t>ゲスイドウ</t>
    </rPh>
    <rPh sb="10" eb="13">
      <t>シヨウリョウ</t>
    </rPh>
    <rPh sb="14" eb="16">
      <t>ゾウガク</t>
    </rPh>
    <rPh sb="16" eb="18">
      <t>カイテイ</t>
    </rPh>
    <rPh sb="22" eb="24">
      <t>イッテイ</t>
    </rPh>
    <rPh sb="25" eb="27">
      <t>ケイエイ</t>
    </rPh>
    <rPh sb="27" eb="29">
      <t>カイゼン</t>
    </rPh>
    <rPh sb="30" eb="31">
      <t>ハカ</t>
    </rPh>
    <rPh sb="43" eb="45">
      <t>オスイ</t>
    </rPh>
    <rPh sb="45" eb="47">
      <t>ショリ</t>
    </rPh>
    <rPh sb="47" eb="49">
      <t>ゲンカ</t>
    </rPh>
    <rPh sb="51" eb="53">
      <t>ルイジ</t>
    </rPh>
    <rPh sb="53" eb="55">
      <t>ダンタイ</t>
    </rPh>
    <rPh sb="55" eb="58">
      <t>ヘイキンチ</t>
    </rPh>
    <rPh sb="60" eb="61">
      <t>タカ</t>
    </rPh>
    <rPh sb="65" eb="67">
      <t>コンゴ</t>
    </rPh>
    <rPh sb="68" eb="70">
      <t>ケイヒ</t>
    </rPh>
    <rPh sb="70" eb="72">
      <t>サクゲン</t>
    </rPh>
    <rPh sb="72" eb="73">
      <t>ナド</t>
    </rPh>
    <rPh sb="74" eb="75">
      <t>ツト</t>
    </rPh>
    <rPh sb="90" eb="9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</si>
</sst>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52-467C-BEDF-C65A399D46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9B52-467C-BEDF-C65A399D46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2F-490B-A4CF-E0E6CD0A8F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782F-490B-A4CF-E0E6CD0A8F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99.54</c:v>
                </c:pt>
                <c:pt idx="1">
                  <c:v>99.55</c:v>
                </c:pt>
                <c:pt idx="2">
                  <c:v>99.6</c:v>
                </c:pt>
                <c:pt idx="3">
                  <c:v>99.56</c:v>
                </c:pt>
                <c:pt idx="4">
                  <c:v>99.58</c:v>
                </c:pt>
              </c:numCache>
            </c:numRef>
          </c:val>
          <c:extLst>
            <c:ext xmlns:c16="http://schemas.microsoft.com/office/drawing/2014/chart" uri="{C3380CC4-5D6E-409C-BE32-E72D297353CC}">
              <c16:uniqueId val="{00000000-6749-4508-8770-658D8C8593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6749-4508-8770-658D8C8593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105.77</c:v>
                </c:pt>
                <c:pt idx="1">
                  <c:v>102.23</c:v>
                </c:pt>
                <c:pt idx="2">
                  <c:v>103.49</c:v>
                </c:pt>
                <c:pt idx="3">
                  <c:v>113.88</c:v>
                </c:pt>
                <c:pt idx="4">
                  <c:v>112.73</c:v>
                </c:pt>
              </c:numCache>
            </c:numRef>
          </c:val>
          <c:extLst>
            <c:ext xmlns:c16="http://schemas.microsoft.com/office/drawing/2014/chart" uri="{C3380CC4-5D6E-409C-BE32-E72D297353CC}">
              <c16:uniqueId val="{00000000-4048-4B35-8EFA-D1907DFFD15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4048-4B35-8EFA-D1907DFFD15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37.29</c:v>
                </c:pt>
                <c:pt idx="1">
                  <c:v>38.630000000000003</c:v>
                </c:pt>
                <c:pt idx="2">
                  <c:v>39.51</c:v>
                </c:pt>
                <c:pt idx="3">
                  <c:v>40.9</c:v>
                </c:pt>
                <c:pt idx="4">
                  <c:v>42.19</c:v>
                </c:pt>
              </c:numCache>
            </c:numRef>
          </c:val>
          <c:extLst>
            <c:ext xmlns:c16="http://schemas.microsoft.com/office/drawing/2014/chart" uri="{C3380CC4-5D6E-409C-BE32-E72D297353CC}">
              <c16:uniqueId val="{00000000-91C3-4721-A654-0570F6A5B9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91C3-4721-A654-0570F6A5B9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0.26</c:v>
                </c:pt>
                <c:pt idx="1">
                  <c:v>2.62</c:v>
                </c:pt>
                <c:pt idx="2">
                  <c:v>5.88</c:v>
                </c:pt>
                <c:pt idx="3">
                  <c:v>8.0500000000000007</c:v>
                </c:pt>
                <c:pt idx="4">
                  <c:v>10.48</c:v>
                </c:pt>
              </c:numCache>
            </c:numRef>
          </c:val>
          <c:extLst>
            <c:ext xmlns:c16="http://schemas.microsoft.com/office/drawing/2014/chart" uri="{C3380CC4-5D6E-409C-BE32-E72D297353CC}">
              <c16:uniqueId val="{00000000-E2B3-4BF9-9A23-32F21AD771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E2B3-4BF9-9A23-32F21AD771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4-465C-AA8C-2D30CFB098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8104-465C-AA8C-2D30CFB098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45.87</c:v>
                </c:pt>
                <c:pt idx="1">
                  <c:v>25.08</c:v>
                </c:pt>
                <c:pt idx="2">
                  <c:v>18.36</c:v>
                </c:pt>
                <c:pt idx="3">
                  <c:v>22.4</c:v>
                </c:pt>
                <c:pt idx="4">
                  <c:v>21.03</c:v>
                </c:pt>
              </c:numCache>
            </c:numRef>
          </c:val>
          <c:extLst>
            <c:ext xmlns:c16="http://schemas.microsoft.com/office/drawing/2014/chart" uri="{C3380CC4-5D6E-409C-BE32-E72D297353CC}">
              <c16:uniqueId val="{00000000-296D-4B5F-A8E6-E82C71BD0A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296D-4B5F-A8E6-E82C71BD0A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936.01</c:v>
                </c:pt>
                <c:pt idx="1">
                  <c:v>917.43</c:v>
                </c:pt>
                <c:pt idx="2">
                  <c:v>879.11</c:v>
                </c:pt>
                <c:pt idx="3">
                  <c:v>686.83</c:v>
                </c:pt>
                <c:pt idx="4">
                  <c:v>678.65</c:v>
                </c:pt>
              </c:numCache>
            </c:numRef>
          </c:val>
          <c:extLst>
            <c:ext xmlns:c16="http://schemas.microsoft.com/office/drawing/2014/chart" uri="{C3380CC4-5D6E-409C-BE32-E72D297353CC}">
              <c16:uniqueId val="{00000000-0C48-4CE2-A398-D2E1F6A770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0C48-4CE2-A398-D2E1F6A770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92.66</c:v>
                </c:pt>
                <c:pt idx="1">
                  <c:v>84.53</c:v>
                </c:pt>
                <c:pt idx="2">
                  <c:v>86.97</c:v>
                </c:pt>
                <c:pt idx="3">
                  <c:v>111.78</c:v>
                </c:pt>
                <c:pt idx="4">
                  <c:v>108.22</c:v>
                </c:pt>
              </c:numCache>
            </c:numRef>
          </c:val>
          <c:extLst>
            <c:ext xmlns:c16="http://schemas.microsoft.com/office/drawing/2014/chart" uri="{C3380CC4-5D6E-409C-BE32-E72D297353CC}">
              <c16:uniqueId val="{00000000-C1DB-42CE-9A7D-8D683AE4CA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C1DB-42CE-9A7D-8D683AE4CA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111.79</c:v>
                </c:pt>
                <c:pt idx="1">
                  <c:v>121.39</c:v>
                </c:pt>
                <c:pt idx="2">
                  <c:v>122.03</c:v>
                </c:pt>
                <c:pt idx="3">
                  <c:v>121.68</c:v>
                </c:pt>
                <c:pt idx="4">
                  <c:v>126.16</c:v>
                </c:pt>
              </c:numCache>
            </c:numRef>
          </c:val>
          <c:extLst>
            <c:ext xmlns:c16="http://schemas.microsoft.com/office/drawing/2014/chart" uri="{C3380CC4-5D6E-409C-BE32-E72D297353CC}">
              <c16:uniqueId val="{00000000-FA50-4EEA-9FD5-CF3E971491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FA50-4EEA-9FD5-CF3E971491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大阪府　門真市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45">
        <f>データ!S6</f>
        <v>117937</v>
      </c>
      <c r="AM8" s="45"/>
      <c r="AN8" s="45"/>
      <c r="AO8" s="45"/>
      <c r="AP8" s="45"/>
      <c r="AQ8" s="45"/>
      <c r="AR8" s="45"/>
      <c r="AS8" s="45"/>
      <c r="AT8" s="46">
        <f>データ!T6</f>
        <v>12.3</v>
      </c>
      <c r="AU8" s="46"/>
      <c r="AV8" s="46"/>
      <c r="AW8" s="46"/>
      <c r="AX8" s="46"/>
      <c r="AY8" s="46"/>
      <c r="AZ8" s="46"/>
      <c r="BA8" s="46"/>
      <c r="BB8" s="46">
        <f>データ!U6</f>
        <v>9588.3700000000008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39.869999999999997</v>
      </c>
      <c r="J10" s="46"/>
      <c r="K10" s="46"/>
      <c r="L10" s="46"/>
      <c r="M10" s="46"/>
      <c r="N10" s="46"/>
      <c r="O10" s="46"/>
      <c r="P10" s="46">
        <f>データ!P6</f>
        <v>97.48</v>
      </c>
      <c r="Q10" s="46"/>
      <c r="R10" s="46"/>
      <c r="S10" s="46"/>
      <c r="T10" s="46"/>
      <c r="U10" s="46"/>
      <c r="V10" s="46"/>
      <c r="W10" s="46">
        <f>データ!Q6</f>
        <v>71.23</v>
      </c>
      <c r="X10" s="46"/>
      <c r="Y10" s="46"/>
      <c r="Z10" s="46"/>
      <c r="AA10" s="46"/>
      <c r="AB10" s="46"/>
      <c r="AC10" s="46"/>
      <c r="AD10" s="45">
        <f>データ!R6</f>
        <v>2420</v>
      </c>
      <c r="AE10" s="45"/>
      <c r="AF10" s="45"/>
      <c r="AG10" s="45"/>
      <c r="AH10" s="45"/>
      <c r="AI10" s="45"/>
      <c r="AJ10" s="45"/>
      <c r="AK10" s="2"/>
      <c r="AL10" s="45">
        <f>データ!V6</f>
        <v>114618</v>
      </c>
      <c r="AM10" s="45"/>
      <c r="AN10" s="45"/>
      <c r="AO10" s="45"/>
      <c r="AP10" s="45"/>
      <c r="AQ10" s="45"/>
      <c r="AR10" s="45"/>
      <c r="AS10" s="45"/>
      <c r="AT10" s="46">
        <f>データ!W6</f>
        <v>10.29</v>
      </c>
      <c r="AU10" s="46"/>
      <c r="AV10" s="46"/>
      <c r="AW10" s="46"/>
      <c r="AX10" s="46"/>
      <c r="AY10" s="46"/>
      <c r="AZ10" s="46"/>
      <c r="BA10" s="46"/>
      <c r="BB10" s="46">
        <f>データ!X6</f>
        <v>11138.78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6peZyRa82lrNxBuXaIjc/ObOLTE3huofdl8/dZCm3ACydj4npCDpe479hQd6t8s1NzSzSnfmmyGSlRfEU+Lyg==" saltValue="i1/2gEt8hL4xUeh1iWrZ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272230</v>
      </c>
      <c r="D6" s="19">
        <f t="shared" si="3"/>
        <v>46</v>
      </c>
      <c r="E6" s="19">
        <f t="shared" si="3"/>
        <v>17</v>
      </c>
      <c r="F6" s="19">
        <f t="shared" si="3"/>
        <v>1</v>
      </c>
      <c r="G6" s="19">
        <f t="shared" si="3"/>
        <v>0</v>
      </c>
      <c r="H6" s="19" t="str">
        <f t="shared" si="3"/>
        <v>大阪府　門真市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39.869999999999997</v>
      </c>
      <c r="P6" s="20">
        <f t="shared" si="3"/>
        <v>97.48</v>
      </c>
      <c r="Q6" s="20">
        <f t="shared" si="3"/>
        <v>71.23</v>
      </c>
      <c r="R6" s="20">
        <f t="shared" si="3"/>
        <v>2420</v>
      </c>
      <c r="S6" s="20">
        <f t="shared" si="3"/>
        <v>117937</v>
      </c>
      <c r="T6" s="20">
        <f t="shared" si="3"/>
        <v>12.3</v>
      </c>
      <c r="U6" s="20">
        <f t="shared" si="3"/>
        <v>9588.3700000000008</v>
      </c>
      <c r="V6" s="20">
        <f t="shared" si="3"/>
        <v>114618</v>
      </c>
      <c r="W6" s="20">
        <f t="shared" si="3"/>
        <v>10.29</v>
      </c>
      <c r="X6" s="20">
        <f t="shared" si="3"/>
        <v>11138.78</v>
      </c>
      <c r="Y6" s="21">
        <f>IF(Y7="",NA(),Y7)</f>
        <v>105.77</v>
      </c>
      <c r="Z6" s="21">
        <f t="shared" ref="Z6:AH6" si="4">IF(Z7="",NA(),Z7)</f>
        <v>102.23</v>
      </c>
      <c r="AA6" s="21">
        <f t="shared" si="4"/>
        <v>103.49</v>
      </c>
      <c r="AB6" s="21">
        <f t="shared" si="4"/>
        <v>113.88</v>
      </c>
      <c r="AC6" s="21">
        <f t="shared" si="4"/>
        <v>112.73</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45.87</v>
      </c>
      <c r="AV6" s="21">
        <f t="shared" ref="AV6:BD6" si="6">IF(AV7="",NA(),AV7)</f>
        <v>25.08</v>
      </c>
      <c r="AW6" s="21">
        <f t="shared" si="6"/>
        <v>18.36</v>
      </c>
      <c r="AX6" s="21">
        <f t="shared" si="6"/>
        <v>22.4</v>
      </c>
      <c r="AY6" s="21">
        <f t="shared" si="6"/>
        <v>21.03</v>
      </c>
      <c r="AZ6" s="21">
        <f t="shared" si="6"/>
        <v>73.55</v>
      </c>
      <c r="BA6" s="21">
        <f t="shared" si="6"/>
        <v>71.19</v>
      </c>
      <c r="BB6" s="21">
        <f t="shared" si="6"/>
        <v>77.72</v>
      </c>
      <c r="BC6" s="21">
        <f t="shared" si="6"/>
        <v>86.61</v>
      </c>
      <c r="BD6" s="21">
        <f t="shared" si="6"/>
        <v>100.73</v>
      </c>
      <c r="BE6" s="20" t="str">
        <f>IF(BE7="","",IF(BE7="-","【-】","【"&amp;SUBSTITUTE(TEXT(BE7,"#,##0.00"),"-","△")&amp;"】"))</f>
        <v>【73.44】</v>
      </c>
      <c r="BF6" s="21">
        <f>IF(BF7="",NA(),BF7)</f>
        <v>936.01</v>
      </c>
      <c r="BG6" s="21">
        <f t="shared" ref="BG6:BO6" si="7">IF(BG7="",NA(),BG7)</f>
        <v>917.43</v>
      </c>
      <c r="BH6" s="21">
        <f t="shared" si="7"/>
        <v>879.11</v>
      </c>
      <c r="BI6" s="21">
        <f t="shared" si="7"/>
        <v>686.83</v>
      </c>
      <c r="BJ6" s="21">
        <f t="shared" si="7"/>
        <v>678.65</v>
      </c>
      <c r="BK6" s="21">
        <f t="shared" si="7"/>
        <v>514.27</v>
      </c>
      <c r="BL6" s="21">
        <f t="shared" si="7"/>
        <v>517.34</v>
      </c>
      <c r="BM6" s="21">
        <f t="shared" si="7"/>
        <v>485.6</v>
      </c>
      <c r="BN6" s="21">
        <f t="shared" si="7"/>
        <v>463.93</v>
      </c>
      <c r="BO6" s="21">
        <f t="shared" si="7"/>
        <v>481.88</v>
      </c>
      <c r="BP6" s="20" t="str">
        <f>IF(BP7="","",IF(BP7="-","【-】","【"&amp;SUBSTITUTE(TEXT(BP7,"#,##0.00"),"-","△")&amp;"】"))</f>
        <v>【652.82】</v>
      </c>
      <c r="BQ6" s="21">
        <f>IF(BQ7="",NA(),BQ7)</f>
        <v>92.66</v>
      </c>
      <c r="BR6" s="21">
        <f t="shared" ref="BR6:BZ6" si="8">IF(BR7="",NA(),BR7)</f>
        <v>84.53</v>
      </c>
      <c r="BS6" s="21">
        <f t="shared" si="8"/>
        <v>86.97</v>
      </c>
      <c r="BT6" s="21">
        <f t="shared" si="8"/>
        <v>111.78</v>
      </c>
      <c r="BU6" s="21">
        <f t="shared" si="8"/>
        <v>108.22</v>
      </c>
      <c r="BV6" s="21">
        <f t="shared" si="8"/>
        <v>100.34</v>
      </c>
      <c r="BW6" s="21">
        <f t="shared" si="8"/>
        <v>99.89</v>
      </c>
      <c r="BX6" s="21">
        <f t="shared" si="8"/>
        <v>99.95</v>
      </c>
      <c r="BY6" s="21">
        <f t="shared" si="8"/>
        <v>103.4</v>
      </c>
      <c r="BZ6" s="21">
        <f t="shared" si="8"/>
        <v>101.87</v>
      </c>
      <c r="CA6" s="20" t="str">
        <f>IF(CA7="","",IF(CA7="-","【-】","【"&amp;SUBSTITUTE(TEXT(CA7,"#,##0.00"),"-","△")&amp;"】"))</f>
        <v>【97.61】</v>
      </c>
      <c r="CB6" s="21">
        <f>IF(CB7="",NA(),CB7)</f>
        <v>111.79</v>
      </c>
      <c r="CC6" s="21">
        <f t="shared" ref="CC6:CK6" si="9">IF(CC7="",NA(),CC7)</f>
        <v>121.39</v>
      </c>
      <c r="CD6" s="21">
        <f t="shared" si="9"/>
        <v>122.03</v>
      </c>
      <c r="CE6" s="21">
        <f t="shared" si="9"/>
        <v>121.68</v>
      </c>
      <c r="CF6" s="21">
        <f t="shared" si="9"/>
        <v>126.16</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99.54</v>
      </c>
      <c r="CY6" s="21">
        <f t="shared" ref="CY6:DG6" si="11">IF(CY7="",NA(),CY7)</f>
        <v>99.55</v>
      </c>
      <c r="CZ6" s="21">
        <f t="shared" si="11"/>
        <v>99.6</v>
      </c>
      <c r="DA6" s="21">
        <f t="shared" si="11"/>
        <v>99.56</v>
      </c>
      <c r="DB6" s="21">
        <f t="shared" si="11"/>
        <v>99.58</v>
      </c>
      <c r="DC6" s="21">
        <f t="shared" si="11"/>
        <v>96.96</v>
      </c>
      <c r="DD6" s="21">
        <f t="shared" si="11"/>
        <v>96.97</v>
      </c>
      <c r="DE6" s="21">
        <f t="shared" si="11"/>
        <v>97.7</v>
      </c>
      <c r="DF6" s="21">
        <f t="shared" si="11"/>
        <v>97.59</v>
      </c>
      <c r="DG6" s="21">
        <f t="shared" si="11"/>
        <v>97.53</v>
      </c>
      <c r="DH6" s="20" t="str">
        <f>IF(DH7="","",IF(DH7="-","【-】","【"&amp;SUBSTITUTE(TEXT(DH7,"#,##0.00"),"-","△")&amp;"】"))</f>
        <v>【95.82】</v>
      </c>
      <c r="DI6" s="21">
        <f>IF(DI7="",NA(),DI7)</f>
        <v>37.29</v>
      </c>
      <c r="DJ6" s="21">
        <f t="shared" ref="DJ6:DR6" si="12">IF(DJ7="",NA(),DJ7)</f>
        <v>38.630000000000003</v>
      </c>
      <c r="DK6" s="21">
        <f t="shared" si="12"/>
        <v>39.51</v>
      </c>
      <c r="DL6" s="21">
        <f t="shared" si="12"/>
        <v>40.9</v>
      </c>
      <c r="DM6" s="21">
        <f t="shared" si="12"/>
        <v>42.19</v>
      </c>
      <c r="DN6" s="21">
        <f t="shared" si="12"/>
        <v>25.13</v>
      </c>
      <c r="DO6" s="21">
        <f t="shared" si="12"/>
        <v>24.54</v>
      </c>
      <c r="DP6" s="21">
        <f t="shared" si="12"/>
        <v>23.38</v>
      </c>
      <c r="DQ6" s="21">
        <f t="shared" si="12"/>
        <v>24.59</v>
      </c>
      <c r="DR6" s="21">
        <f t="shared" si="12"/>
        <v>26.87</v>
      </c>
      <c r="DS6" s="20" t="str">
        <f>IF(DS7="","",IF(DS7="-","【-】","【"&amp;SUBSTITUTE(TEXT(DS7,"#,##0.00"),"-","△")&amp;"】"))</f>
        <v>【39.74】</v>
      </c>
      <c r="DT6" s="21">
        <f>IF(DT7="",NA(),DT7)</f>
        <v>0.26</v>
      </c>
      <c r="DU6" s="21">
        <f t="shared" ref="DU6:EC6" si="13">IF(DU7="",NA(),DU7)</f>
        <v>2.62</v>
      </c>
      <c r="DV6" s="21">
        <f t="shared" si="13"/>
        <v>5.88</v>
      </c>
      <c r="DW6" s="21">
        <f t="shared" si="13"/>
        <v>8.0500000000000007</v>
      </c>
      <c r="DX6" s="21">
        <f t="shared" si="13"/>
        <v>10.48</v>
      </c>
      <c r="DY6" s="21">
        <f t="shared" si="13"/>
        <v>6.4</v>
      </c>
      <c r="DZ6" s="21">
        <f t="shared" si="13"/>
        <v>7.66</v>
      </c>
      <c r="EA6" s="21">
        <f t="shared" si="13"/>
        <v>8.1999999999999993</v>
      </c>
      <c r="EB6" s="21">
        <f t="shared" si="13"/>
        <v>9.43</v>
      </c>
      <c r="EC6" s="21">
        <f t="shared" si="13"/>
        <v>12.4</v>
      </c>
      <c r="ED6" s="20" t="str">
        <f>IF(ED7="","",IF(ED7="-","【-】","【"&amp;SUBSTITUTE(TEXT(ED7,"#,##0.00"),"-","△")&amp;"】"))</f>
        <v>【7.62】</v>
      </c>
      <c r="EE6" s="20">
        <f>IF(EE7="",NA(),EE7)</f>
        <v>0</v>
      </c>
      <c r="EF6" s="20">
        <f t="shared" ref="EF6:EN6" si="14">IF(EF7="",NA(),EF7)</f>
        <v>0</v>
      </c>
      <c r="EG6" s="20">
        <f t="shared" si="14"/>
        <v>0</v>
      </c>
      <c r="EH6" s="20">
        <f t="shared" si="14"/>
        <v>0</v>
      </c>
      <c r="EI6" s="20">
        <f t="shared" si="14"/>
        <v>0</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272230</v>
      </c>
      <c r="D7" s="23">
        <v>46</v>
      </c>
      <c r="E7" s="23">
        <v>17</v>
      </c>
      <c r="F7" s="23">
        <v>1</v>
      </c>
      <c r="G7" s="23">
        <v>0</v>
      </c>
      <c r="H7" s="23" t="s">
        <v>96</v>
      </c>
      <c r="I7" s="23" t="s">
        <v>97</v>
      </c>
      <c r="J7" s="23" t="s">
        <v>98</v>
      </c>
      <c r="K7" s="23" t="s">
        <v>99</v>
      </c>
      <c r="L7" s="23" t="s">
        <v>100</v>
      </c>
      <c r="M7" s="23" t="s">
        <v>101</v>
      </c>
      <c r="N7" s="24" t="s">
        <v>102</v>
      </c>
      <c r="O7" s="24">
        <v>39.869999999999997</v>
      </c>
      <c r="P7" s="24">
        <v>97.48</v>
      </c>
      <c r="Q7" s="24">
        <v>71.23</v>
      </c>
      <c r="R7" s="24">
        <v>2420</v>
      </c>
      <c r="S7" s="24">
        <v>117937</v>
      </c>
      <c r="T7" s="24">
        <v>12.3</v>
      </c>
      <c r="U7" s="24">
        <v>9588.3700000000008</v>
      </c>
      <c r="V7" s="24">
        <v>114618</v>
      </c>
      <c r="W7" s="24">
        <v>10.29</v>
      </c>
      <c r="X7" s="24">
        <v>11138.78</v>
      </c>
      <c r="Y7" s="24">
        <v>105.77</v>
      </c>
      <c r="Z7" s="24">
        <v>102.23</v>
      </c>
      <c r="AA7" s="24">
        <v>103.49</v>
      </c>
      <c r="AB7" s="24">
        <v>113.88</v>
      </c>
      <c r="AC7" s="24">
        <v>112.73</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45.87</v>
      </c>
      <c r="AV7" s="24">
        <v>25.08</v>
      </c>
      <c r="AW7" s="24">
        <v>18.36</v>
      </c>
      <c r="AX7" s="24">
        <v>22.4</v>
      </c>
      <c r="AY7" s="24">
        <v>21.03</v>
      </c>
      <c r="AZ7" s="24">
        <v>73.55</v>
      </c>
      <c r="BA7" s="24">
        <v>71.19</v>
      </c>
      <c r="BB7" s="24">
        <v>77.72</v>
      </c>
      <c r="BC7" s="24">
        <v>86.61</v>
      </c>
      <c r="BD7" s="24">
        <v>100.73</v>
      </c>
      <c r="BE7" s="24">
        <v>73.44</v>
      </c>
      <c r="BF7" s="24">
        <v>936.01</v>
      </c>
      <c r="BG7" s="24">
        <v>917.43</v>
      </c>
      <c r="BH7" s="24">
        <v>879.11</v>
      </c>
      <c r="BI7" s="24">
        <v>686.83</v>
      </c>
      <c r="BJ7" s="24">
        <v>678.65</v>
      </c>
      <c r="BK7" s="24">
        <v>514.27</v>
      </c>
      <c r="BL7" s="24">
        <v>517.34</v>
      </c>
      <c r="BM7" s="24">
        <v>485.6</v>
      </c>
      <c r="BN7" s="24">
        <v>463.93</v>
      </c>
      <c r="BO7" s="24">
        <v>481.88</v>
      </c>
      <c r="BP7" s="24">
        <v>652.82000000000005</v>
      </c>
      <c r="BQ7" s="24">
        <v>92.66</v>
      </c>
      <c r="BR7" s="24">
        <v>84.53</v>
      </c>
      <c r="BS7" s="24">
        <v>86.97</v>
      </c>
      <c r="BT7" s="24">
        <v>111.78</v>
      </c>
      <c r="BU7" s="24">
        <v>108.22</v>
      </c>
      <c r="BV7" s="24">
        <v>100.34</v>
      </c>
      <c r="BW7" s="24">
        <v>99.89</v>
      </c>
      <c r="BX7" s="24">
        <v>99.95</v>
      </c>
      <c r="BY7" s="24">
        <v>103.4</v>
      </c>
      <c r="BZ7" s="24">
        <v>101.87</v>
      </c>
      <c r="CA7" s="24">
        <v>97.61</v>
      </c>
      <c r="CB7" s="24">
        <v>111.79</v>
      </c>
      <c r="CC7" s="24">
        <v>121.39</v>
      </c>
      <c r="CD7" s="24">
        <v>122.03</v>
      </c>
      <c r="CE7" s="24">
        <v>121.68</v>
      </c>
      <c r="CF7" s="24">
        <v>126.16</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99.54</v>
      </c>
      <c r="CY7" s="24">
        <v>99.55</v>
      </c>
      <c r="CZ7" s="24">
        <v>99.6</v>
      </c>
      <c r="DA7" s="24">
        <v>99.56</v>
      </c>
      <c r="DB7" s="24">
        <v>99.58</v>
      </c>
      <c r="DC7" s="24">
        <v>96.96</v>
      </c>
      <c r="DD7" s="24">
        <v>96.97</v>
      </c>
      <c r="DE7" s="24">
        <v>97.7</v>
      </c>
      <c r="DF7" s="24">
        <v>97.59</v>
      </c>
      <c r="DG7" s="24">
        <v>97.53</v>
      </c>
      <c r="DH7" s="24">
        <v>95.82</v>
      </c>
      <c r="DI7" s="24">
        <v>37.29</v>
      </c>
      <c r="DJ7" s="24">
        <v>38.630000000000003</v>
      </c>
      <c r="DK7" s="24">
        <v>39.51</v>
      </c>
      <c r="DL7" s="24">
        <v>40.9</v>
      </c>
      <c r="DM7" s="24">
        <v>42.19</v>
      </c>
      <c r="DN7" s="24">
        <v>25.13</v>
      </c>
      <c r="DO7" s="24">
        <v>24.54</v>
      </c>
      <c r="DP7" s="24">
        <v>23.38</v>
      </c>
      <c r="DQ7" s="24">
        <v>24.59</v>
      </c>
      <c r="DR7" s="24">
        <v>26.87</v>
      </c>
      <c r="DS7" s="24">
        <v>39.74</v>
      </c>
      <c r="DT7" s="24">
        <v>0.26</v>
      </c>
      <c r="DU7" s="24">
        <v>2.62</v>
      </c>
      <c r="DV7" s="24">
        <v>5.88</v>
      </c>
      <c r="DW7" s="24">
        <v>8.0500000000000007</v>
      </c>
      <c r="DX7" s="24">
        <v>10.48</v>
      </c>
      <c r="DY7" s="24">
        <v>6.4</v>
      </c>
      <c r="DZ7" s="24">
        <v>7.66</v>
      </c>
      <c r="EA7" s="24">
        <v>8.1999999999999993</v>
      </c>
      <c r="EB7" s="24">
        <v>9.43</v>
      </c>
      <c r="EC7" s="24">
        <v>12.4</v>
      </c>
      <c r="ED7" s="24">
        <v>7.62</v>
      </c>
      <c r="EE7" s="24">
        <v>0</v>
      </c>
      <c r="EF7" s="24">
        <v>0</v>
      </c>
      <c r="EG7" s="24">
        <v>0</v>
      </c>
      <c r="EH7" s="24">
        <v>0</v>
      </c>
      <c r="EI7" s="24">
        <v>0</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2023-12-12T00:48:59Z</dcterms:created>
  <dcterms:modified xsi:type="dcterms:W3CDTF">2024-02-16T04:08:11Z</dcterms:modified>
  <cp:category/>
</cp:coreProperties>
</file>