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0C7125EF-3512-4383-9A72-92E74D4A1960}" xr6:coauthVersionLast="47" xr6:coauthVersionMax="47" xr10:uidLastSave="{00000000-0000-0000-0000-000000000000}"/>
  <workbookProtection workbookAlgorithmName="SHA-512" workbookHashValue="BWPjv4nBSzVyv0IZwiPnGkBpcj0Vf6iciicfF7YILZ2SgT6jOGHfVJPEVlQV9sNWrR61ScqMH27sIQcbottY2w==" workbookSaltValue="8B2KOKf8LC1aORhDnpCt/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E85" i="4"/>
  <c r="BB10" i="4"/>
  <c r="AT10" i="4"/>
  <c r="AL10" i="4"/>
  <c r="W10" i="4"/>
  <c r="AT8" i="4"/>
  <c r="AL8" i="4"/>
  <c r="AD8" i="4"/>
  <c r="P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<sst xmlns="http://schemas.openxmlformats.org/spreadsheetml/2006/main" count="228" uniqueCount="116">
  <si>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</si>
  <si>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</si>
  <si>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</si>
  <si>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</si>
  <si>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</si>
  <si>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</si>
  <si>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</si>
  <si>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</si>
  <si>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</si>
  <si>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</si>
  <si>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</si>
  <si>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</si>
  <si>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</si>
  <si>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</si>
  <si>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</si>
  <si>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</si>
  <si>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</si>
  <si>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</si>
  <si>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</si>
  <si>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</si>
  <si>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</si>
  <si>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</si>
  <si>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</si>
  <si>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</si>
  <si>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</si>
  <si>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</si>
  <si>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</si>
  <si>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</si>
  <si>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</si>
  <si>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</si>
  <si>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</si>
  <si>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</si>
  <si>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</si>
  <si>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</si>
  <si>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</si>
  <si>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</si>
  <si>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</si>
  <si>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</si>
  <si>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</si>
  <si>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</si>
  <si>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</si>
  <si>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</si>
  <si>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</si>
  <si>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</si>
  <si>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</si>
  <si>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</si>
  <si>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</si>
  <si>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</si>
  <si>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</si>
  <si>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</si>
  <si>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</si>
  <si>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</si>
  <si>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</si>
  <si>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</si>
  <si>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</si>
  <si>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</si>
  <si>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</si>
  <si>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</si>
  <si>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</si>
  <si>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</si>
  <si>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</si>
  <si>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</si>
  <si>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</si>
  <si>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</si>
  <si>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</si>
  <si>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</si>
  <si>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</si>
  <si>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</si>
  <si>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</si>
  <si>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</si>
  <si>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</si>
  <si>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</si>
  <si>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</si>
  <si>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</si>
  <si>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</si>
  <si>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</si>
  <si>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</si>
  <si>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</si>
  <si>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</si>
  <si>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</si>
  <si>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</si>
  <si>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</si>
  <si>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</si>
  <si>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</si>
  <si>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</si>
  <si>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</si>
  <si>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</si>
  <si>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</si>
  <si>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</si>
  <si>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</si>
  <si>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</si>
  <si>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</si>
  <si>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</si>
  <si>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</si>
  <si>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</si>
  <si>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</si>
  <si>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</si>
  <si>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</si>
  <si>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</si>
  <si>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</si>
  <si>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</si>
  <si>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</si>
  <si>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</si>
  <si>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</si>
  <si>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</si>
  <si>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</si>
  <si>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</si>
  <si>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</si>
  <si>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</si>
  <si>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</si>
  <si>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</si>
  <si>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</si>
  <si>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</si>
  <si>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①経常収支比率は、令和3年度以降、水道料金の減額改定等により大幅に減少したが、当指標は100％を上回っている。類似団体平均値と比較しても概ね同水準である。
　②累積欠損金比率は0％と、累積欠損金は発生していないことがわかる。
　③流動比率は、100％を上回り、短期的な支払い能力に支障はない。
　④企業債残高対給水収益比率は、給水収益が減少したものの、令和4年度に借り入れる企業債の一部を翌年度に繰越したため減少している。また、類似団体平均値と比較しても低い水準である。
　⑤料金回収率は、給水収益の減少に伴い低下しているものの、100％を上回っている。類似団体平均値と比較しても高い水準であり、経営に必要な経費を給水収益で賄うことが出来ている。
　⑥給水原価は、除却費等の増加により、前年度より増加している。類似団体との比較では低い水準である。
　⑦施設利用率は、年々減少傾向にあり、類似団体平均値と比較しても低い水準である。水需要の減少に伴う配水量の減少により、余剰資産が増加しているためと考えられる。
　⑧有収率は、約97％以上の数値を保っており、類似団体平均値との比較では高い水準である。水道施設の稼働状況が収益に繋がっており、収益の対象とならない漏水等が少ないことがわかる。
以上の状況から、健全かつ効率的な経営状況であるといえる。
</t>
    <rPh sb="10" eb="12">
      <t>レイワ</t>
    </rPh>
    <rPh sb="13" eb="15">
      <t>ネンド</t>
    </rPh>
    <rPh sb="15" eb="17">
      <t>イコウ</t>
    </rPh>
    <rPh sb="31" eb="33">
      <t>オオハバ</t>
    </rPh>
    <rPh sb="34" eb="36">
      <t>ゲンショウ</t>
    </rPh>
    <rPh sb="60" eb="63">
      <t>ヘイキンチ</t>
    </rPh>
    <rPh sb="69" eb="70">
      <t>オオム</t>
    </rPh>
    <rPh sb="71" eb="72">
      <t>ドウ</t>
    </rPh>
    <rPh sb="164" eb="166">
      <t>キュウスイ</t>
    </rPh>
    <rPh sb="166" eb="168">
      <t>シュウエキ</t>
    </rPh>
    <rPh sb="169" eb="171">
      <t>ゲンショウ</t>
    </rPh>
    <rPh sb="177" eb="179">
      <t>レイワ</t>
    </rPh>
    <rPh sb="180" eb="182">
      <t>ネンド</t>
    </rPh>
    <rPh sb="183" eb="184">
      <t>カ</t>
    </rPh>
    <rPh sb="185" eb="186">
      <t>イ</t>
    </rPh>
    <rPh sb="188" eb="190">
      <t>キギョウ</t>
    </rPh>
    <rPh sb="190" eb="191">
      <t>サイ</t>
    </rPh>
    <rPh sb="192" eb="194">
      <t>イチブ</t>
    </rPh>
    <rPh sb="195" eb="198">
      <t>ヨクネンド</t>
    </rPh>
    <rPh sb="199" eb="201">
      <t>クリコ</t>
    </rPh>
    <rPh sb="205" eb="207">
      <t>ゲンショウ</t>
    </rPh>
    <rPh sb="215" eb="217">
      <t>ルイジ</t>
    </rPh>
    <rPh sb="217" eb="219">
      <t>ダンタイ</t>
    </rPh>
    <rPh sb="219" eb="222">
      <t>ヘイキンチ</t>
    </rPh>
    <rPh sb="223" eb="225">
      <t>ヒカク</t>
    </rPh>
    <rPh sb="228" eb="229">
      <t>ヒク</t>
    </rPh>
    <rPh sb="230" eb="232">
      <t>スイジュン</t>
    </rPh>
    <rPh sb="282" eb="285">
      <t>ヘイキンチ</t>
    </rPh>
    <rPh sb="291" eb="292">
      <t>タカ</t>
    </rPh>
    <rPh sb="333" eb="335">
      <t>ジョキャク</t>
    </rPh>
    <rPh sb="338" eb="340">
      <t>ゾウカ</t>
    </rPh>
    <rPh sb="349" eb="351">
      <t>ゾウカ</t>
    </rPh>
    <rPh sb="398" eb="401">
      <t>ヘイキンチ</t>
    </rPh>
    <rPh sb="466" eb="468">
      <t>イジョウ</t>
    </rPh>
    <rPh sb="482" eb="485">
      <t>ヘイキンチ</t>
    </rPh>
    <phoneticPr fontId="4"/>
  </si>
  <si>
    <t xml:space="preserve">　門真市は高度経済成長期の急激に発展していく都市に必要な水需要に即応させるため、集中的に水道施設の整備を行ったことにより、大半の資産において更新の時期を迎えている状況である。
　そのため、有形固定資産減価償却率及び管路経年化率については増加傾向にあり、類似団体平均値と比較しても上回っていることから、法定耐用年数を超過した資産の保有状況は増加傾向にあることがわかる。
　管路更新率は年0.82%となり、大規模工事の繰越により本市の耐震化計画に掲げる更新率年1%を下回ったが、類似団体平均値と比較すると高い水準である。
　以上の状況から、施設利用率等が示すとおり、人口減少に伴う水需要の減少により、施設規模が過大となっていることに対し、施設利用率等の目標を設定したうえで、徹底した施設規模の適正化（ダウンサイジング）が必要である。
</t>
    <rPh sb="94" eb="96">
      <t>ユウケイ</t>
    </rPh>
    <rPh sb="96" eb="98">
      <t>コテイ</t>
    </rPh>
    <rPh sb="98" eb="100">
      <t>シサン</t>
    </rPh>
    <rPh sb="100" eb="102">
      <t>ゲンカ</t>
    </rPh>
    <rPh sb="102" eb="104">
      <t>ショウキャク</t>
    </rPh>
    <rPh sb="104" eb="105">
      <t>リツ</t>
    </rPh>
    <rPh sb="105" eb="106">
      <t>オヨ</t>
    </rPh>
    <rPh sb="118" eb="120">
      <t>ゾウカ</t>
    </rPh>
    <rPh sb="120" eb="122">
      <t>ケイコウ</t>
    </rPh>
    <rPh sb="130" eb="133">
      <t>ヘイキンチ</t>
    </rPh>
    <rPh sb="201" eb="204">
      <t>ダイキボ</t>
    </rPh>
    <rPh sb="204" eb="206">
      <t>コウジ</t>
    </rPh>
    <rPh sb="207" eb="209">
      <t>クリコシ</t>
    </rPh>
    <rPh sb="231" eb="233">
      <t>シタマワ</t>
    </rPh>
    <phoneticPr fontId="4"/>
  </si>
  <si>
    <t xml:space="preserve">　水需要の減少により給水収益が減少する中、健全かつ良好な経営状況である要因としては、施設更新の投資費用を企業債の借入れに依存することなく、可能な限り自己財源により賄ってきたことが大きな要因である。
　しかし、法定耐用年数を超えた資産が増加し、施設の老朽化、特に管路の老朽化が進む一方で、今後必要となる多額の更新事業への投資は健全な事業運営にとって厳しい影響を与えることが予想される。
　そのような厳しい状況に対応し、安定的な事業運営を行うため、令和3年度に策定した門真市水道事業ビジョン（改定版）に沿った施策を確実に進めていくとともに、老朽化の進む資産についても、耐震化計画に基づき、適正な施設規模を考慮した効率的な施設更新を行っていく。
</t>
    <rPh sb="228" eb="230">
      <t>サクテイ</t>
    </rPh>
    <rPh sb="244" eb="246">
      <t>カイテイ</t>
    </rPh>
    <rPh sb="246" eb="247">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</si>
</sst>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0.82</c:v>
                </c:pt>
                <c:pt idx="1">
                  <c:v>1.08</c:v>
                </c:pt>
                <c:pt idx="2">
                  <c:v>1.04</c:v>
                </c:pt>
                <c:pt idx="3">
                  <c:v>1.04</c:v>
                </c:pt>
                <c:pt idx="4">
                  <c:v>0.82</c:v>
                </c:pt>
              </c:numCache>
            </c:numRef>
          </c:val>
          <c:extLst>
            <c:ext xmlns:c16="http://schemas.microsoft.com/office/drawing/2014/chart" uri="{C3380CC4-5D6E-409C-BE32-E72D297353CC}">
              <c16:uniqueId val="{00000000-54E9-4BE5-8DAE-C1015E2CFC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4E9-4BE5-8DAE-C1015E2CFC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52.05</c:v>
                </c:pt>
                <c:pt idx="1">
                  <c:v>51.35</c:v>
                </c:pt>
                <c:pt idx="2">
                  <c:v>51.06</c:v>
                </c:pt>
                <c:pt idx="3">
                  <c:v>49.36</c:v>
                </c:pt>
                <c:pt idx="4">
                  <c:v>48.64</c:v>
                </c:pt>
              </c:numCache>
            </c:numRef>
          </c:val>
          <c:extLst>
            <c:ext xmlns:c16="http://schemas.microsoft.com/office/drawing/2014/chart" uri="{C3380CC4-5D6E-409C-BE32-E72D297353CC}">
              <c16:uniqueId val="{00000000-63C8-4BF9-8F98-951C365AD4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63C8-4BF9-8F98-951C365AD4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95.78</c:v>
                </c:pt>
                <c:pt idx="1">
                  <c:v>96.23</c:v>
                </c:pt>
                <c:pt idx="2">
                  <c:v>95.69</c:v>
                </c:pt>
                <c:pt idx="3">
                  <c:v>97.36</c:v>
                </c:pt>
                <c:pt idx="4">
                  <c:v>97.16</c:v>
                </c:pt>
              </c:numCache>
            </c:numRef>
          </c:val>
          <c:extLst>
            <c:ext xmlns:c16="http://schemas.microsoft.com/office/drawing/2014/chart" uri="{C3380CC4-5D6E-409C-BE32-E72D297353CC}">
              <c16:uniqueId val="{00000000-B79C-4169-96BF-51CD3CACF7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B79C-4169-96BF-51CD3CACF7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127.25</c:v>
                </c:pt>
                <c:pt idx="1">
                  <c:v>122.77</c:v>
                </c:pt>
                <c:pt idx="2">
                  <c:v>123.59</c:v>
                </c:pt>
                <c:pt idx="3">
                  <c:v>110.11</c:v>
                </c:pt>
                <c:pt idx="4">
                  <c:v>108.88</c:v>
                </c:pt>
              </c:numCache>
            </c:numRef>
          </c:val>
          <c:extLst>
            <c:ext xmlns:c16="http://schemas.microsoft.com/office/drawing/2014/chart" uri="{C3380CC4-5D6E-409C-BE32-E72D297353CC}">
              <c16:uniqueId val="{00000000-D368-475C-81B6-C50EC44952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D368-475C-81B6-C50EC44952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51.16</c:v>
                </c:pt>
                <c:pt idx="1">
                  <c:v>51.29</c:v>
                </c:pt>
                <c:pt idx="2">
                  <c:v>52.04</c:v>
                </c:pt>
                <c:pt idx="3">
                  <c:v>51.7</c:v>
                </c:pt>
                <c:pt idx="4">
                  <c:v>51.33</c:v>
                </c:pt>
              </c:numCache>
            </c:numRef>
          </c:val>
          <c:extLst>
            <c:ext xmlns:c16="http://schemas.microsoft.com/office/drawing/2014/chart" uri="{C3380CC4-5D6E-409C-BE32-E72D297353CC}">
              <c16:uniqueId val="{00000000-4C42-4526-A3E6-50555E56E4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C42-4526-A3E6-50555E56E4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48.43</c:v>
                </c:pt>
                <c:pt idx="1">
                  <c:v>50.2</c:v>
                </c:pt>
                <c:pt idx="2">
                  <c:v>52.92</c:v>
                </c:pt>
                <c:pt idx="3">
                  <c:v>53.58</c:v>
                </c:pt>
                <c:pt idx="4">
                  <c:v>53.14</c:v>
                </c:pt>
              </c:numCache>
            </c:numRef>
          </c:val>
          <c:extLst>
            <c:ext xmlns:c16="http://schemas.microsoft.com/office/drawing/2014/chart" uri="{C3380CC4-5D6E-409C-BE32-E72D297353CC}">
              <c16:uniqueId val="{00000000-BECD-46D4-8CFD-7BF8691DA5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BECD-46D4-8CFD-7BF8691DA5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7D-4F90-93E2-D578663F00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717D-4F90-93E2-D578663F00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548.65</c:v>
                </c:pt>
                <c:pt idx="1">
                  <c:v>559.98</c:v>
                </c:pt>
                <c:pt idx="2">
                  <c:v>508.96</c:v>
                </c:pt>
                <c:pt idx="3">
                  <c:v>471.69</c:v>
                </c:pt>
                <c:pt idx="4">
                  <c:v>496.89</c:v>
                </c:pt>
              </c:numCache>
            </c:numRef>
          </c:val>
          <c:extLst>
            <c:ext xmlns:c16="http://schemas.microsoft.com/office/drawing/2014/chart" uri="{C3380CC4-5D6E-409C-BE32-E72D297353CC}">
              <c16:uniqueId val="{00000000-B26B-440E-82C5-58260D0B4D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26B-440E-82C5-58260D0B4D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145.62</c:v>
                </c:pt>
                <c:pt idx="1">
                  <c:v>141.77000000000001</c:v>
                </c:pt>
                <c:pt idx="2">
                  <c:v>151.69999999999999</c:v>
                </c:pt>
                <c:pt idx="3">
                  <c:v>146.1</c:v>
                </c:pt>
                <c:pt idx="4">
                  <c:v>140.18</c:v>
                </c:pt>
              </c:numCache>
            </c:numRef>
          </c:val>
          <c:extLst>
            <c:ext xmlns:c16="http://schemas.microsoft.com/office/drawing/2014/chart" uri="{C3380CC4-5D6E-409C-BE32-E72D297353CC}">
              <c16:uniqueId val="{00000000-4245-4E6A-961C-5FBB751134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4245-4E6A-961C-5FBB751134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121.16</c:v>
                </c:pt>
                <c:pt idx="1">
                  <c:v>118.47</c:v>
                </c:pt>
                <c:pt idx="2">
                  <c:v>110.16</c:v>
                </c:pt>
                <c:pt idx="3">
                  <c:v>105.56</c:v>
                </c:pt>
                <c:pt idx="4">
                  <c:v>104.1</c:v>
                </c:pt>
              </c:numCache>
            </c:numRef>
          </c:val>
          <c:extLst>
            <c:ext xmlns:c16="http://schemas.microsoft.com/office/drawing/2014/chart" uri="{C3380CC4-5D6E-409C-BE32-E72D297353CC}">
              <c16:uniqueId val="{00000000-F3AB-4442-8F4E-3D36479307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3AB-4442-8F4E-3D36479307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152.19</c:v>
                </c:pt>
                <c:pt idx="1">
                  <c:v>153.33000000000001</c:v>
                </c:pt>
                <c:pt idx="2">
                  <c:v>149.41</c:v>
                </c:pt>
                <c:pt idx="3">
                  <c:v>152.80000000000001</c:v>
                </c:pt>
                <c:pt idx="4">
                  <c:v>156.38</c:v>
                </c:pt>
              </c:numCache>
            </c:numRef>
          </c:val>
          <c:extLst>
            <c:ext xmlns:c16="http://schemas.microsoft.com/office/drawing/2014/chart" uri="{C3380CC4-5D6E-409C-BE32-E72D297353CC}">
              <c16:uniqueId val="{00000000-84B3-4C83-97F9-2401BED182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4B3-4C83-97F9-2401BED182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H58" sqref="BH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大阪府　門真市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A3</v>
      </c>
      <c r="X8" s="81"/>
      <c r="Y8" s="81"/>
      <c r="Z8" s="81"/>
      <c r="AA8" s="81"/>
      <c r="AB8" s="81"/>
      <c r="AC8" s="81"/>
      <c r="AD8" s="81" t="str">
        <f>データ!$M$6</f>
        <v>非設置</v>
      </c>
      <c r="AE8" s="81"/>
      <c r="AF8" s="81"/>
      <c r="AG8" s="81"/>
      <c r="AH8" s="81"/>
      <c r="AI8" s="81"/>
      <c r="AJ8" s="81"/>
      <c r="AK8" s="2"/>
      <c r="AL8" s="72">
        <f>データ!$R$6</f>
        <v>117937</v>
      </c>
      <c r="AM8" s="72"/>
      <c r="AN8" s="72"/>
      <c r="AO8" s="72"/>
      <c r="AP8" s="72"/>
      <c r="AQ8" s="72"/>
      <c r="AR8" s="72"/>
      <c r="AS8" s="72"/>
      <c r="AT8" s="37">
        <f>データ!$S$6</f>
        <v>12.3</v>
      </c>
      <c r="AU8" s="38"/>
      <c r="AV8" s="38"/>
      <c r="AW8" s="38"/>
      <c r="AX8" s="38"/>
      <c r="AY8" s="38"/>
      <c r="AZ8" s="38"/>
      <c r="BA8" s="38"/>
      <c r="BB8" s="55">
        <f>データ!$T$6</f>
        <v>9588.3700000000008</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75.55</v>
      </c>
      <c r="J10" s="38"/>
      <c r="K10" s="38"/>
      <c r="L10" s="38"/>
      <c r="M10" s="38"/>
      <c r="N10" s="38"/>
      <c r="O10" s="71"/>
      <c r="P10" s="55">
        <f>データ!$P$6</f>
        <v>100</v>
      </c>
      <c r="Q10" s="55"/>
      <c r="R10" s="55"/>
      <c r="S10" s="55"/>
      <c r="T10" s="55"/>
      <c r="U10" s="55"/>
      <c r="V10" s="55"/>
      <c r="W10" s="72">
        <f>データ!$Q$6</f>
        <v>2723</v>
      </c>
      <c r="X10" s="72"/>
      <c r="Y10" s="72"/>
      <c r="Z10" s="72"/>
      <c r="AA10" s="72"/>
      <c r="AB10" s="72"/>
      <c r="AC10" s="72"/>
      <c r="AD10" s="2"/>
      <c r="AE10" s="2"/>
      <c r="AF10" s="2"/>
      <c r="AG10" s="2"/>
      <c r="AH10" s="2"/>
      <c r="AI10" s="2"/>
      <c r="AJ10" s="2"/>
      <c r="AK10" s="2"/>
      <c r="AL10" s="72">
        <f>データ!$U$6</f>
        <v>117585</v>
      </c>
      <c r="AM10" s="72"/>
      <c r="AN10" s="72"/>
      <c r="AO10" s="72"/>
      <c r="AP10" s="72"/>
      <c r="AQ10" s="72"/>
      <c r="AR10" s="72"/>
      <c r="AS10" s="72"/>
      <c r="AT10" s="37">
        <f>データ!$V$6</f>
        <v>12.3</v>
      </c>
      <c r="AU10" s="38"/>
      <c r="AV10" s="38"/>
      <c r="AW10" s="38"/>
      <c r="AX10" s="38"/>
      <c r="AY10" s="38"/>
      <c r="AZ10" s="38"/>
      <c r="BA10" s="38"/>
      <c r="BB10" s="55">
        <f>データ!$W$6</f>
        <v>9559.76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8.7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8.7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8.7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0ollBJ3t3w7UZtonPDDUOVw4puvyie+kx7N3rheA55sz6qtDn6MSlDmB0R5VZHehwfRaUIW9mUzyNciyAaW9A==" saltValue="doCuVjBMfmdIvWFSpcDQ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272230</v>
      </c>
      <c r="D6" s="20">
        <f t="shared" si="3"/>
        <v>46</v>
      </c>
      <c r="E6" s="20">
        <f t="shared" si="3"/>
        <v>1</v>
      </c>
      <c r="F6" s="20">
        <f t="shared" si="3"/>
        <v>0</v>
      </c>
      <c r="G6" s="20">
        <f t="shared" si="3"/>
        <v>1</v>
      </c>
      <c r="H6" s="20" t="str">
        <f t="shared" si="3"/>
        <v>大阪府　門真市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75.55</v>
      </c>
      <c r="P6" s="21">
        <f t="shared" si="3"/>
        <v>100</v>
      </c>
      <c r="Q6" s="21">
        <f t="shared" si="3"/>
        <v>2723</v>
      </c>
      <c r="R6" s="21">
        <f t="shared" si="3"/>
        <v>117937</v>
      </c>
      <c r="S6" s="21">
        <f t="shared" si="3"/>
        <v>12.3</v>
      </c>
      <c r="T6" s="21">
        <f t="shared" si="3"/>
        <v>9588.3700000000008</v>
      </c>
      <c r="U6" s="21">
        <f t="shared" si="3"/>
        <v>117585</v>
      </c>
      <c r="V6" s="21">
        <f t="shared" si="3"/>
        <v>12.3</v>
      </c>
      <c r="W6" s="21">
        <f t="shared" si="3"/>
        <v>9559.76</v>
      </c>
      <c r="X6" s="22">
        <f>IF(X7="",NA(),X7)</f>
        <v>127.25</v>
      </c>
      <c r="Y6" s="22">
        <f t="shared" ref="Y6:AG6" si="4">IF(Y7="",NA(),Y7)</f>
        <v>122.77</v>
      </c>
      <c r="Z6" s="22">
        <f t="shared" si="4"/>
        <v>123.59</v>
      </c>
      <c r="AA6" s="22">
        <f t="shared" si="4"/>
        <v>110.11</v>
      </c>
      <c r="AB6" s="22">
        <f t="shared" si="4"/>
        <v>108.88</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548.65</v>
      </c>
      <c r="AU6" s="22">
        <f t="shared" ref="AU6:BC6" si="6">IF(AU7="",NA(),AU7)</f>
        <v>559.98</v>
      </c>
      <c r="AV6" s="22">
        <f t="shared" si="6"/>
        <v>508.96</v>
      </c>
      <c r="AW6" s="22">
        <f t="shared" si="6"/>
        <v>471.69</v>
      </c>
      <c r="AX6" s="22">
        <f t="shared" si="6"/>
        <v>496.89</v>
      </c>
      <c r="AY6" s="22">
        <f t="shared" si="6"/>
        <v>335.6</v>
      </c>
      <c r="AZ6" s="22">
        <f t="shared" si="6"/>
        <v>358.91</v>
      </c>
      <c r="BA6" s="22">
        <f t="shared" si="6"/>
        <v>360.96</v>
      </c>
      <c r="BB6" s="22">
        <f t="shared" si="6"/>
        <v>351.29</v>
      </c>
      <c r="BC6" s="22">
        <f t="shared" si="6"/>
        <v>364.24</v>
      </c>
      <c r="BD6" s="21" t="str">
        <f>IF(BD7="","",IF(BD7="-","【-】","【"&amp;SUBSTITUTE(TEXT(BD7,"#,##0.00"),"-","△")&amp;"】"))</f>
        <v>【252.29】</v>
      </c>
      <c r="BE6" s="22">
        <f>IF(BE7="",NA(),BE7)</f>
        <v>145.62</v>
      </c>
      <c r="BF6" s="22">
        <f t="shared" ref="BF6:BN6" si="7">IF(BF7="",NA(),BF7)</f>
        <v>141.77000000000001</v>
      </c>
      <c r="BG6" s="22">
        <f t="shared" si="7"/>
        <v>151.69999999999999</v>
      </c>
      <c r="BH6" s="22">
        <f t="shared" si="7"/>
        <v>146.1</v>
      </c>
      <c r="BI6" s="22">
        <f t="shared" si="7"/>
        <v>140.18</v>
      </c>
      <c r="BJ6" s="22">
        <f t="shared" si="7"/>
        <v>258.26</v>
      </c>
      <c r="BK6" s="22">
        <f t="shared" si="7"/>
        <v>247.27</v>
      </c>
      <c r="BL6" s="22">
        <f t="shared" si="7"/>
        <v>239.18</v>
      </c>
      <c r="BM6" s="22">
        <f t="shared" si="7"/>
        <v>236.29</v>
      </c>
      <c r="BN6" s="22">
        <f t="shared" si="7"/>
        <v>238.77</v>
      </c>
      <c r="BO6" s="21" t="str">
        <f>IF(BO7="","",IF(BO7="-","【-】","【"&amp;SUBSTITUTE(TEXT(BO7,"#,##0.00"),"-","△")&amp;"】"))</f>
        <v>【268.07】</v>
      </c>
      <c r="BP6" s="22">
        <f>IF(BP7="",NA(),BP7)</f>
        <v>121.16</v>
      </c>
      <c r="BQ6" s="22">
        <f t="shared" ref="BQ6:BY6" si="8">IF(BQ7="",NA(),BQ7)</f>
        <v>118.47</v>
      </c>
      <c r="BR6" s="22">
        <f t="shared" si="8"/>
        <v>110.16</v>
      </c>
      <c r="BS6" s="22">
        <f t="shared" si="8"/>
        <v>105.56</v>
      </c>
      <c r="BT6" s="22">
        <f t="shared" si="8"/>
        <v>104.1</v>
      </c>
      <c r="BU6" s="22">
        <f t="shared" si="8"/>
        <v>106.07</v>
      </c>
      <c r="BV6" s="22">
        <f t="shared" si="8"/>
        <v>105.34</v>
      </c>
      <c r="BW6" s="22">
        <f t="shared" si="8"/>
        <v>101.89</v>
      </c>
      <c r="BX6" s="22">
        <f t="shared" si="8"/>
        <v>104.33</v>
      </c>
      <c r="BY6" s="22">
        <f t="shared" si="8"/>
        <v>98.85</v>
      </c>
      <c r="BZ6" s="21" t="str">
        <f>IF(BZ7="","",IF(BZ7="-","【-】","【"&amp;SUBSTITUTE(TEXT(BZ7,"#,##0.00"),"-","△")&amp;"】"))</f>
        <v>【97.47】</v>
      </c>
      <c r="CA6" s="22">
        <f>IF(CA7="",NA(),CA7)</f>
        <v>152.19</v>
      </c>
      <c r="CB6" s="22">
        <f t="shared" ref="CB6:CJ6" si="9">IF(CB7="",NA(),CB7)</f>
        <v>153.33000000000001</v>
      </c>
      <c r="CC6" s="22">
        <f t="shared" si="9"/>
        <v>149.41</v>
      </c>
      <c r="CD6" s="22">
        <f t="shared" si="9"/>
        <v>152.80000000000001</v>
      </c>
      <c r="CE6" s="22">
        <f t="shared" si="9"/>
        <v>156.38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52.05</v>
      </c>
      <c r="CM6" s="22">
        <f t="shared" ref="CM6:CU6" si="10">IF(CM7="",NA(),CM7)</f>
        <v>51.35</v>
      </c>
      <c r="CN6" s="22">
        <f t="shared" si="10"/>
        <v>51.06</v>
      </c>
      <c r="CO6" s="22">
        <f t="shared" si="10"/>
        <v>49.36</v>
      </c>
      <c r="CP6" s="22">
        <f t="shared" si="10"/>
        <v>48.64</v>
      </c>
      <c r="CQ6" s="22">
        <f t="shared" si="10"/>
        <v>62.83</v>
      </c>
      <c r="CR6" s="22">
        <f t="shared" si="10"/>
        <v>62.05</v>
      </c>
      <c r="CS6" s="22">
        <f t="shared" si="10"/>
        <v>63.23</v>
      </c>
      <c r="CT6" s="22">
        <f t="shared" si="10"/>
        <v>62.59</v>
      </c>
      <c r="CU6" s="22">
        <f t="shared" si="10"/>
        <v>61.81</v>
      </c>
      <c r="CV6" s="21" t="str">
        <f>IF(CV7="","",IF(CV7="-","【-】","【"&amp;SUBSTITUTE(TEXT(CV7,"#,##0.00"),"-","△")&amp;"】"))</f>
        <v>【59.97】</v>
      </c>
      <c r="CW6" s="22">
        <f>IF(CW7="",NA(),CW7)</f>
        <v>95.78</v>
      </c>
      <c r="CX6" s="22">
        <f t="shared" ref="CX6:DF6" si="11">IF(CX7="",NA(),CX7)</f>
        <v>96.23</v>
      </c>
      <c r="CY6" s="22">
        <f t="shared" si="11"/>
        <v>95.69</v>
      </c>
      <c r="CZ6" s="22">
        <f t="shared" si="11"/>
        <v>97.36</v>
      </c>
      <c r="DA6" s="22">
        <f t="shared" si="11"/>
        <v>97.16</v>
      </c>
      <c r="DB6" s="22">
        <f t="shared" si="11"/>
        <v>88.86</v>
      </c>
      <c r="DC6" s="22">
        <f t="shared" si="11"/>
        <v>89.11</v>
      </c>
      <c r="DD6" s="22">
        <f t="shared" si="11"/>
        <v>89.35</v>
      </c>
      <c r="DE6" s="22">
        <f t="shared" si="11"/>
        <v>89.7</v>
      </c>
      <c r="DF6" s="22">
        <f t="shared" si="11"/>
        <v>89.24</v>
      </c>
      <c r="DG6" s="21" t="str">
        <f>IF(DG7="","",IF(DG7="-","【-】","【"&amp;SUBSTITUTE(TEXT(DG7,"#,##0.00"),"-","△")&amp;"】"))</f>
        <v>【89.76】</v>
      </c>
      <c r="DH6" s="22">
        <f>IF(DH7="",NA(),DH7)</f>
        <v>51.16</v>
      </c>
      <c r="DI6" s="22">
        <f t="shared" ref="DI6:DQ6" si="12">IF(DI7="",NA(),DI7)</f>
        <v>51.29</v>
      </c>
      <c r="DJ6" s="22">
        <f t="shared" si="12"/>
        <v>52.04</v>
      </c>
      <c r="DK6" s="22">
        <f t="shared" si="12"/>
        <v>51.7</v>
      </c>
      <c r="DL6" s="22">
        <f t="shared" si="12"/>
        <v>51.33</v>
      </c>
      <c r="DM6" s="22">
        <f t="shared" si="12"/>
        <v>47.89</v>
      </c>
      <c r="DN6" s="22">
        <f t="shared" si="12"/>
        <v>48.69</v>
      </c>
      <c r="DO6" s="22">
        <f t="shared" si="12"/>
        <v>49.62</v>
      </c>
      <c r="DP6" s="22">
        <f t="shared" si="12"/>
        <v>50.5</v>
      </c>
      <c r="DQ6" s="22">
        <f t="shared" si="12"/>
        <v>51.28</v>
      </c>
      <c r="DR6" s="21" t="str">
        <f>IF(DR7="","",IF(DR7="-","【-】","【"&amp;SUBSTITUTE(TEXT(DR7,"#,##0.00"),"-","△")&amp;"】"))</f>
        <v>【51.51】</v>
      </c>
      <c r="DS6" s="22">
        <f>IF(DS7="",NA(),DS7)</f>
        <v>48.43</v>
      </c>
      <c r="DT6" s="22">
        <f t="shared" ref="DT6:EB6" si="13">IF(DT7="",NA(),DT7)</f>
        <v>50.2</v>
      </c>
      <c r="DU6" s="22">
        <f t="shared" si="13"/>
        <v>52.92</v>
      </c>
      <c r="DV6" s="22">
        <f t="shared" si="13"/>
        <v>53.58</v>
      </c>
      <c r="DW6" s="22">
        <f t="shared" si="13"/>
        <v>53.14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0.82</v>
      </c>
      <c r="EE6" s="22">
        <f t="shared" ref="EE6:EM6" si="14">IF(EE7="",NA(),EE7)</f>
        <v>1.08</v>
      </c>
      <c r="EF6" s="22">
        <f t="shared" si="14"/>
        <v>1.04</v>
      </c>
      <c r="EG6" s="22">
        <f t="shared" si="14"/>
        <v>1.04</v>
      </c>
      <c r="EH6" s="22">
        <f t="shared" si="14"/>
        <v>0.82</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272230</v>
      </c>
      <c r="D7" s="24">
        <v>46</v>
      </c>
      <c r="E7" s="24">
        <v>1</v>
      </c>
      <c r="F7" s="24">
        <v>0</v>
      </c>
      <c r="G7" s="24">
        <v>1</v>
      </c>
      <c r="H7" s="24" t="s">
        <v>93</v>
      </c>
      <c r="I7" s="24" t="s">
        <v>94</v>
      </c>
      <c r="J7" s="24" t="s">
        <v>95</v>
      </c>
      <c r="K7" s="24" t="s">
        <v>96</v>
      </c>
      <c r="L7" s="24" t="s">
        <v>97</v>
      </c>
      <c r="M7" s="24" t="s">
        <v>98</v>
      </c>
      <c r="N7" s="25" t="s">
        <v>99</v>
      </c>
      <c r="O7" s="25">
        <v>75.55</v>
      </c>
      <c r="P7" s="25">
        <v>100</v>
      </c>
      <c r="Q7" s="25">
        <v>2723</v>
      </c>
      <c r="R7" s="25">
        <v>117937</v>
      </c>
      <c r="S7" s="25">
        <v>12.3</v>
      </c>
      <c r="T7" s="25">
        <v>9588.3700000000008</v>
      </c>
      <c r="U7" s="25">
        <v>117585</v>
      </c>
      <c r="V7" s="25">
        <v>12.3</v>
      </c>
      <c r="W7" s="25">
        <v>9559.76</v>
      </c>
      <c r="X7" s="25">
        <v>127.25</v>
      </c>
      <c r="Y7" s="25">
        <v>122.77</v>
      </c>
      <c r="Z7" s="25">
        <v>123.59</v>
      </c>
      <c r="AA7" s="25">
        <v>110.11</v>
      </c>
      <c r="AB7" s="25">
        <v>108.88</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548.65</v>
      </c>
      <c r="AU7" s="25">
        <v>559.98</v>
      </c>
      <c r="AV7" s="25">
        <v>508.96</v>
      </c>
      <c r="AW7" s="25">
        <v>471.69</v>
      </c>
      <c r="AX7" s="25">
        <v>496.89</v>
      </c>
      <c r="AY7" s="25">
        <v>335.6</v>
      </c>
      <c r="AZ7" s="25">
        <v>358.91</v>
      </c>
      <c r="BA7" s="25">
        <v>360.96</v>
      </c>
      <c r="BB7" s="25">
        <v>351.29</v>
      </c>
      <c r="BC7" s="25">
        <v>364.24</v>
      </c>
      <c r="BD7" s="25">
        <v>252.29</v>
      </c>
      <c r="BE7" s="25">
        <v>145.62</v>
      </c>
      <c r="BF7" s="25">
        <v>141.77000000000001</v>
      </c>
      <c r="BG7" s="25">
        <v>151.69999999999999</v>
      </c>
      <c r="BH7" s="25">
        <v>146.1</v>
      </c>
      <c r="BI7" s="25">
        <v>140.18</v>
      </c>
      <c r="BJ7" s="25">
        <v>258.26</v>
      </c>
      <c r="BK7" s="25">
        <v>247.27</v>
      </c>
      <c r="BL7" s="25">
        <v>239.18</v>
      </c>
      <c r="BM7" s="25">
        <v>236.29</v>
      </c>
      <c r="BN7" s="25">
        <v>238.77</v>
      </c>
      <c r="BO7" s="25">
        <v>268.07</v>
      </c>
      <c r="BP7" s="25">
        <v>121.16</v>
      </c>
      <c r="BQ7" s="25">
        <v>118.47</v>
      </c>
      <c r="BR7" s="25">
        <v>110.16</v>
      </c>
      <c r="BS7" s="25">
        <v>105.56</v>
      </c>
      <c r="BT7" s="25">
        <v>104.1</v>
      </c>
      <c r="BU7" s="25">
        <v>106.07</v>
      </c>
      <c r="BV7" s="25">
        <v>105.34</v>
      </c>
      <c r="BW7" s="25">
        <v>101.89</v>
      </c>
      <c r="BX7" s="25">
        <v>104.33</v>
      </c>
      <c r="BY7" s="25">
        <v>98.85</v>
      </c>
      <c r="BZ7" s="25">
        <v>97.47</v>
      </c>
      <c r="CA7" s="25">
        <v>152.19</v>
      </c>
      <c r="CB7" s="25">
        <v>153.33000000000001</v>
      </c>
      <c r="CC7" s="25">
        <v>149.41</v>
      </c>
      <c r="CD7" s="25">
        <v>152.80000000000001</v>
      </c>
      <c r="CE7" s="25">
        <v>156.38</v>
      </c>
      <c r="CF7" s="25">
        <v>159.22</v>
      </c>
      <c r="CG7" s="25">
        <v>159.6</v>
      </c>
      <c r="CH7" s="25">
        <v>156.32</v>
      </c>
      <c r="CI7" s="25">
        <v>157.4</v>
      </c>
      <c r="CJ7" s="25">
        <v>162.61000000000001</v>
      </c>
      <c r="CK7" s="25">
        <v>174.75</v>
      </c>
      <c r="CL7" s="25">
        <v>52.05</v>
      </c>
      <c r="CM7" s="25">
        <v>51.35</v>
      </c>
      <c r="CN7" s="25">
        <v>51.06</v>
      </c>
      <c r="CO7" s="25">
        <v>49.36</v>
      </c>
      <c r="CP7" s="25">
        <v>48.64</v>
      </c>
      <c r="CQ7" s="25">
        <v>62.83</v>
      </c>
      <c r="CR7" s="25">
        <v>62.05</v>
      </c>
      <c r="CS7" s="25">
        <v>63.23</v>
      </c>
      <c r="CT7" s="25">
        <v>62.59</v>
      </c>
      <c r="CU7" s="25">
        <v>61.81</v>
      </c>
      <c r="CV7" s="25">
        <v>59.97</v>
      </c>
      <c r="CW7" s="25">
        <v>95.78</v>
      </c>
      <c r="CX7" s="25">
        <v>96.23</v>
      </c>
      <c r="CY7" s="25">
        <v>95.69</v>
      </c>
      <c r="CZ7" s="25">
        <v>97.36</v>
      </c>
      <c r="DA7" s="25">
        <v>97.16</v>
      </c>
      <c r="DB7" s="25">
        <v>88.86</v>
      </c>
      <c r="DC7" s="25">
        <v>89.11</v>
      </c>
      <c r="DD7" s="25">
        <v>89.35</v>
      </c>
      <c r="DE7" s="25">
        <v>89.7</v>
      </c>
      <c r="DF7" s="25">
        <v>89.24</v>
      </c>
      <c r="DG7" s="25">
        <v>89.76</v>
      </c>
      <c r="DH7" s="25">
        <v>51.16</v>
      </c>
      <c r="DI7" s="25">
        <v>51.29</v>
      </c>
      <c r="DJ7" s="25">
        <v>52.04</v>
      </c>
      <c r="DK7" s="25">
        <v>51.7</v>
      </c>
      <c r="DL7" s="25">
        <v>51.33</v>
      </c>
      <c r="DM7" s="25">
        <v>47.89</v>
      </c>
      <c r="DN7" s="25">
        <v>48.69</v>
      </c>
      <c r="DO7" s="25">
        <v>49.62</v>
      </c>
      <c r="DP7" s="25">
        <v>50.5</v>
      </c>
      <c r="DQ7" s="25">
        <v>51.28</v>
      </c>
      <c r="DR7" s="25">
        <v>51.51</v>
      </c>
      <c r="DS7" s="25">
        <v>48.43</v>
      </c>
      <c r="DT7" s="25">
        <v>50.2</v>
      </c>
      <c r="DU7" s="25">
        <v>52.92</v>
      </c>
      <c r="DV7" s="25">
        <v>53.58</v>
      </c>
      <c r="DW7" s="25">
        <v>53.14</v>
      </c>
      <c r="DX7" s="25">
        <v>16.899999999999999</v>
      </c>
      <c r="DY7" s="25">
        <v>18.260000000000002</v>
      </c>
      <c r="DZ7" s="25">
        <v>19.510000000000002</v>
      </c>
      <c r="EA7" s="25">
        <v>21.19</v>
      </c>
      <c r="EB7" s="25">
        <v>22.64</v>
      </c>
      <c r="EC7" s="25">
        <v>23.75</v>
      </c>
      <c r="ED7" s="25">
        <v>0.82</v>
      </c>
      <c r="EE7" s="25">
        <v>1.08</v>
      </c>
      <c r="EF7" s="25">
        <v>1.04</v>
      </c>
      <c r="EG7" s="25">
        <v>1.04</v>
      </c>
      <c r="EH7" s="25">
        <v>0.82</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2023-12-05T00:57:14Z</dcterms:created>
  <dcterms:modified xsi:type="dcterms:W3CDTF">2024-02-16T04:07:14Z</dcterms:modified>
  <cp:category/>
</cp:coreProperties>
</file>