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20 和泉市○【大浦】修正依頼中\"/>
    </mc:Choice>
  </mc:AlternateContent>
  <xr:revisionPtr revIDLastSave="0" documentId="13_ncr:1_{A5E0839D-1CF4-4AF3-B9A1-D75626F2C9B2}" xr6:coauthVersionLast="47" xr6:coauthVersionMax="47" xr10:uidLastSave="{00000000-0000-0000-0000-000000000000}"/>
  <workbookProtection workbookAlgorithmName="SHA-512" workbookHashValue="f9/XAWEvAM3401AHBnnnGvOouYeTvnbvZ71q7BRFtj9WmprMKckdaitD5EySFpxVltcLeK1cYq54ice15GI1rA==" workbookSaltValue="oT4NNSCU+ZLbmRFrMWsGo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AD10" i="4" s="1"/>
  <c r="Q6" i="5"/>
  <c r="W10" i="4" s="1"/>
  <c r="P6" i="5"/>
  <c r="P10" i="4" s="1"/>
  <c r="O6" i="5"/>
  <c r="I10" i="4" s="1"/>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G85" i="4"/>
  <c r="F85" i="4"/>
  <c r="BB10" i="4"/>
  <c r="AL10" i="4"/>
  <c r="B10" i="4"/>
  <c r="BB8" i="4"/>
  <c r="AT8" i="4"/>
  <c r="AD8" i="4"/>
  <c r="W8" i="4"/>
</calcChain>
</file>

<file path=xl/sharedStrings.xml><?xml version="1.0" encoding="utf-8"?>
<sst xmlns="http://schemas.openxmlformats.org/spreadsheetml/2006/main" count="328" uniqueCount="117">
  <si>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</si>
  <si>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</si>
  <si>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</si>
  <si>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</si>
  <si>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</si>
  <si>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</si>
  <si>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</si>
  <si>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</si>
  <si>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</si>
  <si>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</si>
  <si>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</si>
  <si>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</si>
  <si>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</si>
  <si>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</si>
  <si>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</si>
  <si>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</si>
  <si>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</si>
  <si>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</si>
  <si>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</si>
  <si>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</si>
  <si>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</si>
  <si>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</si>
  <si>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</si>
  <si>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</si>
  <si>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</si>
  <si>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</si>
  <si>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</si>
  <si>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</si>
  <si>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</si>
  <si>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</si>
  <si>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</si>
  <si>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</si>
  <si>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</si>
  <si>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</si>
  <si>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</si>
  <si>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</si>
  <si>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</si>
  <si>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</si>
  <si>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</si>
  <si>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</si>
  <si>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</si>
  <si>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</si>
  <si>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</si>
  <si>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</si>
  <si>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</si>
  <si>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</si>
  <si>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</si>
  <si>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</si>
  <si>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</si>
  <si>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</si>
  <si>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</si>
  <si>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</si>
  <si>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</si>
  <si>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</si>
  <si>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</si>
  <si>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</si>
  <si>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</si>
  <si>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</si>
  <si>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</si>
  <si>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</si>
  <si>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</si>
  <si>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</si>
  <si>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</si>
  <si>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</si>
  <si>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</si>
  <si>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</si>
  <si>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</si>
  <si>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</si>
  <si>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</si>
  <si>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</si>
  <si>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</si>
  <si>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</si>
  <si>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</si>
  <si>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</si>
  <si>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</si>
  <si>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</si>
  <si>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</si>
  <si>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</si>
  <si>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</si>
  <si>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</si>
  <si>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</si>
  <si>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</si>
  <si>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</si>
  <si>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</si>
  <si>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</si>
  <si>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</si>
  <si>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</si>
  <si>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</si>
  <si>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</si>
  <si>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</si>
  <si>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</si>
  <si>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</si>
  <si>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</si>
  <si>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</si>
  <si>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</si>
  <si>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</si>
  <si>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和泉市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</si>
  <si>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</si>
  <si>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</si>
  <si>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</si>
  <si>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</si>
  <si>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</si>
  <si>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</si>
  <si>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</si>
  <si>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</si>
  <si>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</si>
  <si>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</si>
  <si>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</si>
  <si>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</si>
  <si>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</si>
  <si>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</si>
  <si>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</si>
  <si>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</si>
  <si>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</si>
  <si>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本事業は、平成27年度から開始しており、現在、対策が必要な老朽化施設はありません。</t>
    <rPh sb="1" eb="2">
      <t>ホン</t>
    </rPh>
    <rPh sb="14" eb="16">
      <t>カイシ</t>
    </rPh>
    <phoneticPr fontId="4"/>
  </si>
  <si>
    <t xml:space="preserve"> ①経常収支比率は、一般会計からの補助金等により収支の均衡を保っており、単年度の収支が黒字であることを示す100％以上となっています。
　②本事業は一般会計からの補助金等により賄えており、累積欠損金は発生していません。
　③流動比率は、類似団体平均値（以下、平均値）より低いものの、1年以内に支払うべき債務に対して支払うことができる現金等がある状況を示す100％以上となっています。
　④企業債残高対事業規模比率は、事業の性質上、一般会計からの補助金等により賄うことから、発生していません。
　⑤経費回収率は使用料で算出しており、一般会計からの補助金等が計上されていないため、100％を下回っている状況です。
　⑥汚水処理原価は、浄化槽の人槽により定額で浄化槽使用料を徴収しており実水量の把握が困難なことから計上していません。
　⑦施設利用率は、本事業は処理施設等が存在しないため、施設利用率は発生しません。
　⑧水洗化率は、切替処理に係る費用など経済的負担等の理由から平均値より低い値となっています。</t>
    <rPh sb="70" eb="73">
      <t>ホンジギョウ</t>
    </rPh>
    <rPh sb="74" eb="78">
      <t>イッパンカイケイ</t>
    </rPh>
    <rPh sb="81" eb="84">
      <t>ホジョキン</t>
    </rPh>
    <rPh sb="84" eb="85">
      <t>トウ</t>
    </rPh>
    <rPh sb="88" eb="89">
      <t>マカナ</t>
    </rPh>
    <rPh sb="94" eb="96">
      <t>ルイセキ</t>
    </rPh>
    <rPh sb="135" eb="136">
      <t>ヒク</t>
    </rPh>
    <rPh sb="208" eb="210">
      <t>ジギョウ</t>
    </rPh>
    <rPh sb="211" eb="214">
      <t>セイシツジョウ</t>
    </rPh>
    <rPh sb="215" eb="219">
      <t>イッパンカイケイ</t>
    </rPh>
    <rPh sb="222" eb="225">
      <t>ホジョキン</t>
    </rPh>
    <rPh sb="225" eb="226">
      <t>トウ</t>
    </rPh>
    <rPh sb="229" eb="230">
      <t>マカナ</t>
    </rPh>
    <rPh sb="354" eb="356">
      <t>ケイジョウ</t>
    </rPh>
    <rPh sb="373" eb="376">
      <t>ホンジギョウ</t>
    </rPh>
    <rPh sb="377" eb="379">
      <t>ショリ</t>
    </rPh>
    <rPh sb="379" eb="381">
      <t>シセツ</t>
    </rPh>
    <rPh sb="381" eb="382">
      <t>トウ</t>
    </rPh>
    <rPh sb="383" eb="385">
      <t>ソンザイ</t>
    </rPh>
    <rPh sb="391" eb="396">
      <t>シセツリヨウリツ</t>
    </rPh>
    <rPh sb="397" eb="399">
      <t>ハッセイ</t>
    </rPh>
    <rPh sb="413" eb="415">
      <t>キリカエ</t>
    </rPh>
    <rPh sb="415" eb="417">
      <t>ショリ</t>
    </rPh>
    <rPh sb="418" eb="419">
      <t>カカ</t>
    </rPh>
    <rPh sb="420" eb="422">
      <t>ヒヨウ</t>
    </rPh>
    <phoneticPr fontId="4"/>
  </si>
  <si>
    <t>　令和4年度から地方公営企業法の規定の全部を適用して公営企業会計に移行しましたので、企業会計方式による財務諸表を作成し、事業の経営成績や財務状態を考慮した事業展開を行いました。
　今後は、職員配置の見直しによる人件費の削減、現在のPFI方式による浄化槽設置業務及び維持管理業務の見直しを行い、経営健全化に努めます。</t>
    <rPh sb="90" eb="92">
      <t>コンゴ</t>
    </rPh>
    <rPh sb="94" eb="98">
      <t>ショクインハイチ</t>
    </rPh>
    <rPh sb="99" eb="101">
      <t>ケンチョク</t>
    </rPh>
    <rPh sb="105" eb="108">
      <t>ジンケンヒ</t>
    </rPh>
    <rPh sb="109" eb="111">
      <t>サクゲン</t>
    </rPh>
    <rPh sb="143" eb="14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</si>
</sst>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B5-46E2-AD62-CD71B5C752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AB5-46E2-AD62-CD71B5C752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C1-40EE-B8CC-0C38DE76A0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56.76</c:v>
                </c:pt>
              </c:numCache>
            </c:numRef>
          </c:val>
          <c:smooth val="0"/>
          <c:extLst>
            <c:ext xmlns:c16="http://schemas.microsoft.com/office/drawing/2014/chart" uri="{C3380CC4-5D6E-409C-BE32-E72D297353CC}">
              <c16:uniqueId val="{00000001-57C1-40EE-B8CC-0C38DE76A0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0</c:v>
                </c:pt>
                <c:pt idx="4">
                  <c:v>31</c:v>
                </c:pt>
              </c:numCache>
            </c:numRef>
          </c:val>
          <c:extLst>
            <c:ext xmlns:c16="http://schemas.microsoft.com/office/drawing/2014/chart" uri="{C3380CC4-5D6E-409C-BE32-E72D297353CC}">
              <c16:uniqueId val="{00000000-8941-4119-9F6B-97B93AD51D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66.88</c:v>
                </c:pt>
              </c:numCache>
            </c:numRef>
          </c:val>
          <c:smooth val="0"/>
          <c:extLst>
            <c:ext xmlns:c16="http://schemas.microsoft.com/office/drawing/2014/chart" uri="{C3380CC4-5D6E-409C-BE32-E72D297353CC}">
              <c16:uniqueId val="{00000001-8941-4119-9F6B-97B93AD51D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0</c:v>
                </c:pt>
                <c:pt idx="4">
                  <c:v>105.18</c:v>
                </c:pt>
              </c:numCache>
            </c:numRef>
          </c:val>
          <c:extLst>
            <c:ext xmlns:c16="http://schemas.microsoft.com/office/drawing/2014/chart" uri="{C3380CC4-5D6E-409C-BE32-E72D297353CC}">
              <c16:uniqueId val="{00000000-8138-43B9-B485-64A5FD75168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101.83</c:v>
                </c:pt>
              </c:numCache>
            </c:numRef>
          </c:val>
          <c:smooth val="0"/>
          <c:extLst>
            <c:ext xmlns:c16="http://schemas.microsoft.com/office/drawing/2014/chart" uri="{C3380CC4-5D6E-409C-BE32-E72D297353CC}">
              <c16:uniqueId val="{00000001-8138-43B9-B485-64A5FD75168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0</c:v>
                </c:pt>
                <c:pt idx="4">
                  <c:v>4.3600000000000003</c:v>
                </c:pt>
              </c:numCache>
            </c:numRef>
          </c:val>
          <c:extLst>
            <c:ext xmlns:c16="http://schemas.microsoft.com/office/drawing/2014/chart" uri="{C3380CC4-5D6E-409C-BE32-E72D297353CC}">
              <c16:uniqueId val="{00000000-7073-4A7B-A15D-03FCC4A1079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16.75</c:v>
                </c:pt>
              </c:numCache>
            </c:numRef>
          </c:val>
          <c:smooth val="0"/>
          <c:extLst>
            <c:ext xmlns:c16="http://schemas.microsoft.com/office/drawing/2014/chart" uri="{C3380CC4-5D6E-409C-BE32-E72D297353CC}">
              <c16:uniqueId val="{00000001-7073-4A7B-A15D-03FCC4A1079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0-4B32-B0AD-F093656A64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780-4B32-B0AD-F093656A64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08-4279-80AF-6E8B9D6C40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44.51</c:v>
                </c:pt>
              </c:numCache>
            </c:numRef>
          </c:val>
          <c:smooth val="0"/>
          <c:extLst>
            <c:ext xmlns:c16="http://schemas.microsoft.com/office/drawing/2014/chart" uri="{C3380CC4-5D6E-409C-BE32-E72D297353CC}">
              <c16:uniqueId val="{00000001-6708-4279-80AF-6E8B9D6C40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116.76</c:v>
                </c:pt>
              </c:numCache>
            </c:numRef>
          </c:val>
          <c:extLst>
            <c:ext xmlns:c16="http://schemas.microsoft.com/office/drawing/2014/chart" uri="{C3380CC4-5D6E-409C-BE32-E72D297353CC}">
              <c16:uniqueId val="{00000000-B0C2-4BD0-AF87-58563CEBCC0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150.30000000000001</c:v>
                </c:pt>
              </c:numCache>
            </c:numRef>
          </c:val>
          <c:smooth val="0"/>
          <c:extLst>
            <c:ext xmlns:c16="http://schemas.microsoft.com/office/drawing/2014/chart" uri="{C3380CC4-5D6E-409C-BE32-E72D297353CC}">
              <c16:uniqueId val="{00000001-B0C2-4BD0-AF87-58563CEBCC0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80-4D91-9393-CF251D2B035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397.03</c:v>
                </c:pt>
              </c:numCache>
            </c:numRef>
          </c:val>
          <c:smooth val="0"/>
          <c:extLst>
            <c:ext xmlns:c16="http://schemas.microsoft.com/office/drawing/2014/chart" uri="{C3380CC4-5D6E-409C-BE32-E72D297353CC}">
              <c16:uniqueId val="{00000001-1280-4D91-9393-CF251D2B035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0</c:v>
                </c:pt>
                <c:pt idx="4">
                  <c:v>19.57</c:v>
                </c:pt>
              </c:numCache>
            </c:numRef>
          </c:val>
          <c:extLst>
            <c:ext xmlns:c16="http://schemas.microsoft.com/office/drawing/2014/chart" uri="{C3380CC4-5D6E-409C-BE32-E72D297353CC}">
              <c16:uniqueId val="{00000000-C517-40E1-9456-118137AA464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46.58</c:v>
                </c:pt>
              </c:numCache>
            </c:numRef>
          </c:val>
          <c:smooth val="0"/>
          <c:extLst>
            <c:ext xmlns:c16="http://schemas.microsoft.com/office/drawing/2014/chart" uri="{C3380CC4-5D6E-409C-BE32-E72D297353CC}">
              <c16:uniqueId val="{00000001-C517-40E1-9456-118137AA464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95-410C-9FBF-6E966AD58EE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311.73</c:v>
                </c:pt>
              </c:numCache>
            </c:numRef>
          </c:val>
          <c:smooth val="0"/>
          <c:extLst>
            <c:ext xmlns:c16="http://schemas.microsoft.com/office/drawing/2014/chart" uri="{C3380CC4-5D6E-409C-BE32-E72D297353CC}">
              <c16:uniqueId val="{00000001-9295-410C-9FBF-6E966AD58EE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和泉市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5">
        <f>データ!S6</f>
        <v>183761</v>
      </c>
      <c r="AM8" s="45"/>
      <c r="AN8" s="45"/>
      <c r="AO8" s="45"/>
      <c r="AP8" s="45"/>
      <c r="AQ8" s="45"/>
      <c r="AR8" s="45"/>
      <c r="AS8" s="45"/>
      <c r="AT8" s="46">
        <f>データ!T6</f>
        <v>84.98</v>
      </c>
      <c r="AU8" s="46"/>
      <c r="AV8" s="46"/>
      <c r="AW8" s="46"/>
      <c r="AX8" s="46"/>
      <c r="AY8" s="46"/>
      <c r="AZ8" s="46"/>
      <c r="BA8" s="46"/>
      <c r="BB8" s="46">
        <f>データ!U6</f>
        <v>2162.4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46.18</v>
      </c>
      <c r="J10" s="46"/>
      <c r="K10" s="46"/>
      <c r="L10" s="46"/>
      <c r="M10" s="46"/>
      <c r="N10" s="46"/>
      <c r="O10" s="46"/>
      <c r="P10" s="46">
        <f>データ!P6</f>
        <v>0.62</v>
      </c>
      <c r="Q10" s="46"/>
      <c r="R10" s="46"/>
      <c r="S10" s="46"/>
      <c r="T10" s="46"/>
      <c r="U10" s="46"/>
      <c r="V10" s="46"/>
      <c r="W10" s="46" t="str">
        <f>データ!Q6</f>
        <v>-</v>
      </c>
      <c r="X10" s="46"/>
      <c r="Y10" s="46"/>
      <c r="Z10" s="46"/>
      <c r="AA10" s="46"/>
      <c r="AB10" s="46"/>
      <c r="AC10" s="46"/>
      <c r="AD10" s="45">
        <f>データ!R6</f>
        <v>3300</v>
      </c>
      <c r="AE10" s="45"/>
      <c r="AF10" s="45"/>
      <c r="AG10" s="45"/>
      <c r="AH10" s="45"/>
      <c r="AI10" s="45"/>
      <c r="AJ10" s="45"/>
      <c r="AK10" s="2"/>
      <c r="AL10" s="45">
        <f>データ!V6</f>
        <v>1142</v>
      </c>
      <c r="AM10" s="45"/>
      <c r="AN10" s="45"/>
      <c r="AO10" s="45"/>
      <c r="AP10" s="45"/>
      <c r="AQ10" s="45"/>
      <c r="AR10" s="45"/>
      <c r="AS10" s="45"/>
      <c r="AT10" s="46">
        <f>データ!W6</f>
        <v>33.729999999999997</v>
      </c>
      <c r="AU10" s="46"/>
      <c r="AV10" s="46"/>
      <c r="AW10" s="46"/>
      <c r="AX10" s="46"/>
      <c r="AY10" s="46"/>
      <c r="AZ10" s="46"/>
      <c r="BA10" s="46"/>
      <c r="BB10" s="46">
        <f>データ!X6</f>
        <v>33.86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4MEVnPUMooj2mTL/rZ5QkbUE6HMmfu/B7ZDj1PrYSPSMM8KFjR1vynwwJhdtcNRsILC16iN1nxxzsgGfItiEzA==" saltValue="/RQWOab8y6FsAcbGrKhC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272191</v>
      </c>
      <c r="D6" s="19">
        <f t="shared" si="3"/>
        <v>46</v>
      </c>
      <c r="E6" s="19">
        <f t="shared" si="3"/>
        <v>18</v>
      </c>
      <c r="F6" s="19">
        <f t="shared" si="3"/>
        <v>0</v>
      </c>
      <c r="G6" s="19">
        <f t="shared" si="3"/>
        <v>0</v>
      </c>
      <c r="H6" s="19" t="str">
        <f t="shared" si="3"/>
        <v>大阪府　和泉市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46.18</v>
      </c>
      <c r="P6" s="20">
        <f t="shared" si="3"/>
        <v>0.62</v>
      </c>
      <c r="Q6" s="20" t="str">
        <f t="shared" si="3"/>
        <v>-</v>
      </c>
      <c r="R6" s="20">
        <f t="shared" si="3"/>
        <v>3300</v>
      </c>
      <c r="S6" s="20">
        <f t="shared" si="3"/>
        <v>183761</v>
      </c>
      <c r="T6" s="20">
        <f t="shared" si="3"/>
        <v>84.98</v>
      </c>
      <c r="U6" s="20">
        <f t="shared" si="3"/>
        <v>2162.4</v>
      </c>
      <c r="V6" s="20">
        <f t="shared" si="3"/>
        <v>1142</v>
      </c>
      <c r="W6" s="20">
        <f t="shared" si="3"/>
        <v>33.729999999999997</v>
      </c>
      <c r="X6" s="20">
        <f t="shared" si="3"/>
        <v>33.86</v>
      </c>
      <c r="Y6" s="21" t="str">
        <f>IF(Y7="",NA(),Y7)</f>
        <v>-</v>
      </c>
      <c r="Z6" s="21" t="str">
        <f t="shared" ref="Z6:AH6" si="4">IF(Z7="",NA(),Z7)</f>
        <v>-</v>
      </c>
      <c r="AA6" s="21" t="str">
        <f t="shared" si="4"/>
        <v>-</v>
      </c>
      <c r="AB6" s="21" t="str">
        <f t="shared" si="4"/>
        <v>-</v>
      </c>
      <c r="AC6" s="21">
        <f t="shared" si="4"/>
        <v>105.18</v>
      </c>
      <c r="AD6" s="21" t="str">
        <f t="shared" si="4"/>
        <v>-</v>
      </c>
      <c r="AE6" s="21" t="str">
        <f t="shared" si="4"/>
        <v>-</v>
      </c>
      <c r="AF6" s="21" t="str">
        <f t="shared" si="4"/>
        <v>-</v>
      </c>
      <c r="AG6" s="21" t="str">
        <f t="shared" si="4"/>
        <v>-</v>
      </c>
      <c r="AH6" s="21">
        <f t="shared" si="4"/>
        <v>101.83</v>
      </c>
      <c r="AI6" s="20" t="str">
        <f>IF(AI7="","",IF(AI7="-","【-】","【"&amp;SUBSTITUTE(TEXT(AI7,"#,##0.00"),"-","△")&amp;"】"))</f>
        <v>【100.42】</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44.51</v>
      </c>
      <c r="AT6" s="20" t="str">
        <f>IF(AT7="","",IF(AT7="-","【-】","【"&amp;SUBSTITUTE(TEXT(AT7,"#,##0.00"),"-","△")&amp;"】"))</f>
        <v>【82.66】</v>
      </c>
      <c r="AU6" s="21" t="str">
        <f>IF(AU7="",NA(),AU7)</f>
        <v>-</v>
      </c>
      <c r="AV6" s="21" t="str">
        <f t="shared" ref="AV6:BD6" si="6">IF(AV7="",NA(),AV7)</f>
        <v>-</v>
      </c>
      <c r="AW6" s="21" t="str">
        <f t="shared" si="6"/>
        <v>-</v>
      </c>
      <c r="AX6" s="21" t="str">
        <f t="shared" si="6"/>
        <v>-</v>
      </c>
      <c r="AY6" s="21">
        <f t="shared" si="6"/>
        <v>116.76</v>
      </c>
      <c r="AZ6" s="21" t="str">
        <f t="shared" si="6"/>
        <v>-</v>
      </c>
      <c r="BA6" s="21" t="str">
        <f t="shared" si="6"/>
        <v>-</v>
      </c>
      <c r="BB6" s="21" t="str">
        <f t="shared" si="6"/>
        <v>-</v>
      </c>
      <c r="BC6" s="21" t="str">
        <f t="shared" si="6"/>
        <v>-</v>
      </c>
      <c r="BD6" s="21">
        <f t="shared" si="6"/>
        <v>150.30000000000001</v>
      </c>
      <c r="BE6" s="20" t="str">
        <f>IF(BE7="","",IF(BE7="-","【-】","【"&amp;SUBSTITUTE(TEXT(BE7,"#,##0.00"),"-","△")&amp;"】"))</f>
        <v>【140.15】</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397.03</v>
      </c>
      <c r="BP6" s="20" t="str">
        <f>IF(BP7="","",IF(BP7="-","【-】","【"&amp;SUBSTITUTE(TEXT(BP7,"#,##0.00"),"-","△")&amp;"】"))</f>
        <v>【307.39】</v>
      </c>
      <c r="BQ6" s="21" t="str">
        <f>IF(BQ7="",NA(),BQ7)</f>
        <v>-</v>
      </c>
      <c r="BR6" s="21" t="str">
        <f t="shared" ref="BR6:BZ6" si="8">IF(BR7="",NA(),BR7)</f>
        <v>-</v>
      </c>
      <c r="BS6" s="21" t="str">
        <f t="shared" si="8"/>
        <v>-</v>
      </c>
      <c r="BT6" s="21" t="str">
        <f t="shared" si="8"/>
        <v>-</v>
      </c>
      <c r="BU6" s="21">
        <f t="shared" si="8"/>
        <v>19.57</v>
      </c>
      <c r="BV6" s="21" t="str">
        <f t="shared" si="8"/>
        <v>-</v>
      </c>
      <c r="BW6" s="21" t="str">
        <f t="shared" si="8"/>
        <v>-</v>
      </c>
      <c r="BX6" s="21" t="str">
        <f t="shared" si="8"/>
        <v>-</v>
      </c>
      <c r="BY6" s="21" t="str">
        <f t="shared" si="8"/>
        <v>-</v>
      </c>
      <c r="BZ6" s="21">
        <f t="shared" si="8"/>
        <v>46.58</v>
      </c>
      <c r="CA6" s="20" t="str">
        <f>IF(CA7="","",IF(CA7="-","【-】","【"&amp;SUBSTITUTE(TEXT(CA7,"#,##0.00"),"-","△")&amp;"】"))</f>
        <v>【57.03】</v>
      </c>
      <c r="CB6" s="21" t="str">
        <f>IF(CB7="",NA(),CB7)</f>
        <v>-</v>
      </c>
      <c r="CC6" s="21" t="str">
        <f t="shared" ref="CC6:CK6" si="9">IF(CC7="",NA(),CC7)</f>
        <v>-</v>
      </c>
      <c r="CD6" s="21" t="str">
        <f t="shared" si="9"/>
        <v>-</v>
      </c>
      <c r="CE6" s="21" t="str">
        <f t="shared" si="9"/>
        <v>-</v>
      </c>
      <c r="CF6" s="21" t="str">
        <f t="shared" si="9"/>
        <v>-</v>
      </c>
      <c r="CG6" s="21" t="str">
        <f t="shared" si="9"/>
        <v>-</v>
      </c>
      <c r="CH6" s="21" t="str">
        <f t="shared" si="9"/>
        <v>-</v>
      </c>
      <c r="CI6" s="21" t="str">
        <f t="shared" si="9"/>
        <v>-</v>
      </c>
      <c r="CJ6" s="21" t="str">
        <f t="shared" si="9"/>
        <v>-</v>
      </c>
      <c r="CK6" s="21">
        <f t="shared" si="9"/>
        <v>311.73</v>
      </c>
      <c r="CL6" s="20" t="str">
        <f>IF(CL7="","",IF(CL7="-","【-】","【"&amp;SUBSTITUTE(TEXT(CL7,"#,##0.00"),"-","△")&amp;"】"))</f>
        <v>【294.83】</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f t="shared" si="10"/>
        <v>56.76</v>
      </c>
      <c r="CW6" s="20" t="str">
        <f>IF(CW7="","",IF(CW7="-","【-】","【"&amp;SUBSTITUTE(TEXT(CW7,"#,##0.00"),"-","△")&amp;"】"))</f>
        <v>【84.27】</v>
      </c>
      <c r="CX6" s="21" t="str">
        <f>IF(CX7="",NA(),CX7)</f>
        <v>-</v>
      </c>
      <c r="CY6" s="21" t="str">
        <f t="shared" ref="CY6:DG6" si="11">IF(CY7="",NA(),CY7)</f>
        <v>-</v>
      </c>
      <c r="CZ6" s="21" t="str">
        <f t="shared" si="11"/>
        <v>-</v>
      </c>
      <c r="DA6" s="21" t="str">
        <f t="shared" si="11"/>
        <v>-</v>
      </c>
      <c r="DB6" s="21">
        <f t="shared" si="11"/>
        <v>31</v>
      </c>
      <c r="DC6" s="21" t="str">
        <f t="shared" si="11"/>
        <v>-</v>
      </c>
      <c r="DD6" s="21" t="str">
        <f t="shared" si="11"/>
        <v>-</v>
      </c>
      <c r="DE6" s="21" t="str">
        <f t="shared" si="11"/>
        <v>-</v>
      </c>
      <c r="DF6" s="21" t="str">
        <f t="shared" si="11"/>
        <v>-</v>
      </c>
      <c r="DG6" s="21">
        <f t="shared" si="11"/>
        <v>66.88</v>
      </c>
      <c r="DH6" s="20" t="str">
        <f>IF(DH7="","",IF(DH7="-","【-】","【"&amp;SUBSTITUTE(TEXT(DH7,"#,##0.00"),"-","△")&amp;"】"))</f>
        <v>【86.02】</v>
      </c>
      <c r="DI6" s="21" t="str">
        <f>IF(DI7="",NA(),DI7)</f>
        <v>-</v>
      </c>
      <c r="DJ6" s="21" t="str">
        <f t="shared" ref="DJ6:DR6" si="12">IF(DJ7="",NA(),DJ7)</f>
        <v>-</v>
      </c>
      <c r="DK6" s="21" t="str">
        <f t="shared" si="12"/>
        <v>-</v>
      </c>
      <c r="DL6" s="21" t="str">
        <f t="shared" si="12"/>
        <v>-</v>
      </c>
      <c r="DM6" s="21">
        <f t="shared" si="12"/>
        <v>4.3600000000000003</v>
      </c>
      <c r="DN6" s="21" t="str">
        <f t="shared" si="12"/>
        <v>-</v>
      </c>
      <c r="DO6" s="21" t="str">
        <f t="shared" si="12"/>
        <v>-</v>
      </c>
      <c r="DP6" s="21" t="str">
        <f t="shared" si="12"/>
        <v>-</v>
      </c>
      <c r="DQ6" s="21" t="str">
        <f t="shared" si="12"/>
        <v>-</v>
      </c>
      <c r="DR6" s="21">
        <f t="shared" si="12"/>
        <v>16.75</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272191</v>
      </c>
      <c r="D7" s="23">
        <v>46</v>
      </c>
      <c r="E7" s="23">
        <v>18</v>
      </c>
      <c r="F7" s="23">
        <v>0</v>
      </c>
      <c r="G7" s="23">
        <v>0</v>
      </c>
      <c r="H7" s="23" t="s">
        <v>96</v>
      </c>
      <c r="I7" s="23" t="s">
        <v>97</v>
      </c>
      <c r="J7" s="23" t="s">
        <v>98</v>
      </c>
      <c r="K7" s="23" t="s">
        <v>99</v>
      </c>
      <c r="L7" s="23" t="s">
        <v>100</v>
      </c>
      <c r="M7" s="23" t="s">
        <v>101</v>
      </c>
      <c r="N7" s="24" t="s">
        <v>102</v>
      </c>
      <c r="O7" s="24">
        <v>46.18</v>
      </c>
      <c r="P7" s="24">
        <v>0.62</v>
      </c>
      <c r="Q7" s="24" t="s">
        <v>102</v>
      </c>
      <c r="R7" s="24">
        <v>3300</v>
      </c>
      <c r="S7" s="24">
        <v>183761</v>
      </c>
      <c r="T7" s="24">
        <v>84.98</v>
      </c>
      <c r="U7" s="24">
        <v>2162.4</v>
      </c>
      <c r="V7" s="24">
        <v>1142</v>
      </c>
      <c r="W7" s="24">
        <v>33.729999999999997</v>
      </c>
      <c r="X7" s="24">
        <v>33.86</v>
      </c>
      <c r="Y7" s="24" t="s">
        <v>102</v>
      </c>
      <c r="Z7" s="24" t="s">
        <v>102</v>
      </c>
      <c r="AA7" s="24" t="s">
        <v>102</v>
      </c>
      <c r="AB7" s="24" t="s">
        <v>102</v>
      </c>
      <c r="AC7" s="24">
        <v>105.18</v>
      </c>
      <c r="AD7" s="24" t="s">
        <v>102</v>
      </c>
      <c r="AE7" s="24" t="s">
        <v>102</v>
      </c>
      <c r="AF7" s="24" t="s">
        <v>102</v>
      </c>
      <c r="AG7" s="24" t="s">
        <v>102</v>
      </c>
      <c r="AH7" s="24">
        <v>101.83</v>
      </c>
      <c r="AI7" s="24">
        <v>100.42</v>
      </c>
      <c r="AJ7" s="24" t="s">
        <v>102</v>
      </c>
      <c r="AK7" s="24" t="s">
        <v>102</v>
      </c>
      <c r="AL7" s="24" t="s">
        <v>102</v>
      </c>
      <c r="AM7" s="24" t="s">
        <v>102</v>
      </c>
      <c r="AN7" s="24">
        <v>0</v>
      </c>
      <c r="AO7" s="24" t="s">
        <v>102</v>
      </c>
      <c r="AP7" s="24" t="s">
        <v>102</v>
      </c>
      <c r="AQ7" s="24" t="s">
        <v>102</v>
      </c>
      <c r="AR7" s="24" t="s">
        <v>102</v>
      </c>
      <c r="AS7" s="24">
        <v>44.51</v>
      </c>
      <c r="AT7" s="24">
        <v>82.66</v>
      </c>
      <c r="AU7" s="24" t="s">
        <v>102</v>
      </c>
      <c r="AV7" s="24" t="s">
        <v>102</v>
      </c>
      <c r="AW7" s="24" t="s">
        <v>102</v>
      </c>
      <c r="AX7" s="24" t="s">
        <v>102</v>
      </c>
      <c r="AY7" s="24">
        <v>116.76</v>
      </c>
      <c r="AZ7" s="24" t="s">
        <v>102</v>
      </c>
      <c r="BA7" s="24" t="s">
        <v>102</v>
      </c>
      <c r="BB7" s="24" t="s">
        <v>102</v>
      </c>
      <c r="BC7" s="24" t="s">
        <v>102</v>
      </c>
      <c r="BD7" s="24">
        <v>150.30000000000001</v>
      </c>
      <c r="BE7" s="24">
        <v>140.15</v>
      </c>
      <c r="BF7" s="24" t="s">
        <v>102</v>
      </c>
      <c r="BG7" s="24" t="s">
        <v>102</v>
      </c>
      <c r="BH7" s="24" t="s">
        <v>102</v>
      </c>
      <c r="BI7" s="24" t="s">
        <v>102</v>
      </c>
      <c r="BJ7" s="24">
        <v>0</v>
      </c>
      <c r="BK7" s="24" t="s">
        <v>102</v>
      </c>
      <c r="BL7" s="24" t="s">
        <v>102</v>
      </c>
      <c r="BM7" s="24" t="s">
        <v>102</v>
      </c>
      <c r="BN7" s="24" t="s">
        <v>102</v>
      </c>
      <c r="BO7" s="24">
        <v>397.03</v>
      </c>
      <c r="BP7" s="24">
        <v>307.39</v>
      </c>
      <c r="BQ7" s="24" t="s">
        <v>102</v>
      </c>
      <c r="BR7" s="24" t="s">
        <v>102</v>
      </c>
      <c r="BS7" s="24" t="s">
        <v>102</v>
      </c>
      <c r="BT7" s="24" t="s">
        <v>102</v>
      </c>
      <c r="BU7" s="24">
        <v>19.57</v>
      </c>
      <c r="BV7" s="24" t="s">
        <v>102</v>
      </c>
      <c r="BW7" s="24" t="s">
        <v>102</v>
      </c>
      <c r="BX7" s="24" t="s">
        <v>102</v>
      </c>
      <c r="BY7" s="24" t="s">
        <v>102</v>
      </c>
      <c r="BZ7" s="24">
        <v>46.58</v>
      </c>
      <c r="CA7" s="24">
        <v>57.03</v>
      </c>
      <c r="CB7" s="24" t="s">
        <v>102</v>
      </c>
      <c r="CC7" s="24" t="s">
        <v>102</v>
      </c>
      <c r="CD7" s="24" t="s">
        <v>102</v>
      </c>
      <c r="CE7" s="24" t="s">
        <v>102</v>
      </c>
      <c r="CF7" s="24" t="s">
        <v>102</v>
      </c>
      <c r="CG7" s="24" t="s">
        <v>102</v>
      </c>
      <c r="CH7" s="24" t="s">
        <v>102</v>
      </c>
      <c r="CI7" s="24" t="s">
        <v>102</v>
      </c>
      <c r="CJ7" s="24" t="s">
        <v>102</v>
      </c>
      <c r="CK7" s="24">
        <v>311.73</v>
      </c>
      <c r="CL7" s="24">
        <v>294.83</v>
      </c>
      <c r="CM7" s="24" t="s">
        <v>102</v>
      </c>
      <c r="CN7" s="24" t="s">
        <v>102</v>
      </c>
      <c r="CO7" s="24" t="s">
        <v>102</v>
      </c>
      <c r="CP7" s="24" t="s">
        <v>102</v>
      </c>
      <c r="CQ7" s="24" t="s">
        <v>102</v>
      </c>
      <c r="CR7" s="24" t="s">
        <v>102</v>
      </c>
      <c r="CS7" s="24" t="s">
        <v>102</v>
      </c>
      <c r="CT7" s="24" t="s">
        <v>102</v>
      </c>
      <c r="CU7" s="24" t="s">
        <v>102</v>
      </c>
      <c r="CV7" s="24">
        <v>56.76</v>
      </c>
      <c r="CW7" s="24">
        <v>84.27</v>
      </c>
      <c r="CX7" s="24" t="s">
        <v>102</v>
      </c>
      <c r="CY7" s="24" t="s">
        <v>102</v>
      </c>
      <c r="CZ7" s="24" t="s">
        <v>102</v>
      </c>
      <c r="DA7" s="24" t="s">
        <v>102</v>
      </c>
      <c r="DB7" s="24">
        <v>31</v>
      </c>
      <c r="DC7" s="24" t="s">
        <v>102</v>
      </c>
      <c r="DD7" s="24" t="s">
        <v>102</v>
      </c>
      <c r="DE7" s="24" t="s">
        <v>102</v>
      </c>
      <c r="DF7" s="24" t="s">
        <v>102</v>
      </c>
      <c r="DG7" s="24">
        <v>66.88</v>
      </c>
      <c r="DH7" s="24">
        <v>86.02</v>
      </c>
      <c r="DI7" s="24" t="s">
        <v>102</v>
      </c>
      <c r="DJ7" s="24" t="s">
        <v>102</v>
      </c>
      <c r="DK7" s="24" t="s">
        <v>102</v>
      </c>
      <c r="DL7" s="24" t="s">
        <v>102</v>
      </c>
      <c r="DM7" s="24">
        <v>4.3600000000000003</v>
      </c>
      <c r="DN7" s="24" t="s">
        <v>102</v>
      </c>
      <c r="DO7" s="24" t="s">
        <v>102</v>
      </c>
      <c r="DP7" s="24" t="s">
        <v>102</v>
      </c>
      <c r="DQ7" s="24" t="s">
        <v>102</v>
      </c>
      <c r="DR7" s="24">
        <v>16.75</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2024-02-07T00:06:50Z</cp:lastPrinted>
  <dcterms:created xsi:type="dcterms:W3CDTF">2023-12-12T01:07:57Z</dcterms:created>
  <dcterms:modified xsi:type="dcterms:W3CDTF">2024-02-16T06:31:41Z</dcterms:modified>
  <cp:category/>
</cp:coreProperties>
</file>