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0 和泉市○【大浦】修正依頼中\"/>
    </mc:Choice>
  </mc:AlternateContent>
  <xr:revisionPtr revIDLastSave="0" documentId="13_ncr:1_{4097A650-92E4-4B84-9B8D-3751AF121A42}" xr6:coauthVersionLast="47" xr6:coauthVersionMax="47" xr10:uidLastSave="{00000000-0000-0000-0000-000000000000}"/>
  <workbookProtection workbookAlgorithmName="SHA-512" workbookHashValue="2IjTU4iEbDrItrf6wEHgcdY8pZSGUX1APuB2rnB3eXRrFRroYaZbXjDkwK7fByeNagrTWWQMg/S2byIwi+761g==" workbookSaltValue="nkLo5HIV8uY44AEgXSMcC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AD10" i="4"/>
  <c r="W10" i="4"/>
  <c r="BB8" i="4"/>
  <c r="AT8" i="4"/>
  <c r="AL8" i="4"/>
  <c r="AD8" i="4"/>
  <c r="W8" i="4"/>
  <c r="P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<sst xmlns="http://schemas.openxmlformats.org/spreadsheetml/2006/main" count="236" uniqueCount="117">
  <si>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</si>
  <si>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</si>
  <si>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</si>
  <si>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</si>
  <si>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</si>
  <si>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</si>
  <si>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</si>
  <si>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</si>
  <si>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</si>
  <si>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</si>
  <si>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</si>
  <si>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</si>
  <si>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</si>
  <si>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</si>
  <si>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</si>
  <si>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</si>
  <si>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</si>
  <si>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</si>
  <si>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</si>
  <si>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</si>
  <si>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</si>
  <si>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</si>
  <si>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</si>
  <si>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</si>
  <si>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</si>
  <si>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</si>
  <si>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</si>
  <si>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</si>
  <si>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</si>
  <si>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</si>
  <si>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</si>
  <si>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</si>
  <si>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</si>
  <si>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</si>
  <si>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</si>
  <si>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</si>
  <si>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</si>
  <si>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</si>
  <si>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</si>
  <si>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</si>
  <si>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</si>
  <si>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</si>
  <si>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</si>
  <si>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</si>
  <si>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</si>
  <si>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</si>
  <si>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</si>
  <si>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</si>
  <si>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</si>
  <si>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</si>
  <si>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</si>
  <si>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</si>
  <si>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</si>
  <si>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</si>
  <si>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</si>
  <si>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</si>
  <si>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</si>
  <si>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</si>
  <si>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</si>
  <si>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</si>
  <si>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</si>
  <si>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</si>
  <si>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</si>
  <si>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</si>
  <si>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</si>
  <si>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</si>
  <si>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</si>
  <si>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</si>
  <si>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</si>
  <si>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</si>
  <si>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</si>
  <si>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</si>
  <si>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</si>
  <si>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</si>
  <si>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</si>
  <si>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</si>
  <si>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</si>
  <si>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</si>
  <si>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</si>
  <si>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</si>
  <si>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</si>
  <si>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</si>
  <si>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</si>
  <si>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</si>
  <si>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</si>
  <si>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</si>
  <si>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</si>
  <si>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</si>
  <si>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</si>
  <si>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</si>
  <si>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</si>
  <si>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</si>
  <si>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</si>
  <si>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</si>
  <si>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</si>
  <si>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</si>
  <si>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</si>
  <si>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</si>
  <si>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</si>
  <si>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</si>
  <si>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</si>
  <si>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</si>
  <si>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</si>
  <si>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</si>
  <si>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</si>
  <si>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</si>
  <si>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</si>
  <si>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</si>
  <si>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</si>
  <si>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</si>
  <si>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</si>
  <si>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</si>
  <si>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</si>
  <si>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</si>
  <si>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和泉市の公共下水道は、昭和50年度に都市計画決定を行い、昭和52年度から事業を進めていますので、現在、耐用年数が経過している管渠はありません。
　なお、令和2年度に公共下水道ストックマネジメント計画を策定しており、令和3年度以降はこの計画に基づき、下水道施設内の点検調査を行います。</t>
    <phoneticPr fontId="4"/>
  </si>
  <si>
    <t xml:space="preserve">  ①経常収支比率は、平成30年度に下水道使用料の改定を行って以来大きく上昇し、類似団体平均値(以下、平均値)より高く、単年度の収支が黒字であることを示す100％以上となっており、健全な経営状態を維持しています。
　②累積欠損金は発生しておりません。
　③流動比率については、年々改善しているものの、平均値と比べて低くなっており、安定運営できるほどの資金はまだ確保できていない状況です。
　④企業債残高対事業規模比率は減少傾向にあるものの、平均値を上回っており、類似団体より企業債による経営圧迫の影響が大きくなっています。
　⑤経費回収率は100％を越えており、汚水処理に係る費用を下水道使用料で賄えています。
　⑥汚水処理原価は、有収水量、汚水処理費が増加したことにより、前年度との比較で上昇しましたが、平均値を下回っています。
　⑦施設利用率は、汚水処理施設等を保有していないため発生しません。
　⑧水洗化率は、水洗化啓発活動により、ここ数年は約90％で推移しており、浄化槽からの切替や接続に際しての経済的負担等の理由から切替えが進んでおらず、平均値より低い値となっています。</t>
    <rPh sb="165" eb="169">
      <t>アンテイウンエイ</t>
    </rPh>
    <rPh sb="175" eb="177">
      <t>シキン</t>
    </rPh>
    <rPh sb="180" eb="182">
      <t>カクホ</t>
    </rPh>
    <rPh sb="188" eb="190">
      <t>ジョウキョウ</t>
    </rPh>
    <rPh sb="316" eb="320">
      <t>ユウシュウスイリョウ</t>
    </rPh>
    <rPh sb="321" eb="323">
      <t>オスイ</t>
    </rPh>
    <rPh sb="323" eb="326">
      <t>ショリヒ</t>
    </rPh>
    <rPh sb="345" eb="347">
      <t>ジョウショウ</t>
    </rPh>
    <rPh sb="463" eb="465">
      <t>キリカエ</t>
    </rPh>
    <rPh sb="467" eb="468">
      <t>スス</t>
    </rPh>
    <phoneticPr fontId="4"/>
  </si>
  <si>
    <t>　平成30年度に下水道使用料を改定してからは、経営状況が一定改善しました。
　しかし、経営の健全性・効率性の指標をみると、これから管渠の布設を行いつつ、今後発生が見込まれる耐用年数を経過した管渠の更新に備えるため、よりいっそう経営の健全化・効率化を図る必要があります。
　経営戦略に基づき、計画的かつ合理的な経営を行い、国庫補助金を最大限に活用して未整備区域の下水道整備促進を行いながら、不明水対策による処理経費の節減、及び未水洗化家屋への戸別訪問による啓発を行うなど収入確保に努めていきます。</t>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</si>
</sst>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D-45B3-AC02-053CA198C5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0.19</c:v>
                </c:pt>
                <c:pt idx="4">
                  <c:v>0.21</c:v>
                </c:pt>
              </c:numCache>
            </c:numRef>
          </c:val>
          <c:smooth val="0"/>
          <c:extLst>
            <c:ext xmlns:c16="http://schemas.microsoft.com/office/drawing/2014/chart" uri="{C3380CC4-5D6E-409C-BE32-E72D297353CC}">
              <c16:uniqueId val="{00000001-12AD-45B3-AC02-053CA198C5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C-41A3-B37C-9A29E40E2C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61.32</c:v>
                </c:pt>
                <c:pt idx="2">
                  <c:v>61.7</c:v>
                </c:pt>
                <c:pt idx="3">
                  <c:v>63.04</c:v>
                </c:pt>
                <c:pt idx="4">
                  <c:v>60.55</c:v>
                </c:pt>
              </c:numCache>
            </c:numRef>
          </c:val>
          <c:smooth val="0"/>
          <c:extLst>
            <c:ext xmlns:c16="http://schemas.microsoft.com/office/drawing/2014/chart" uri="{C3380CC4-5D6E-409C-BE32-E72D297353CC}">
              <c16:uniqueId val="{00000001-F4CC-41A3-B37C-9A29E40E2C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90.35</c:v>
                </c:pt>
                <c:pt idx="1">
                  <c:v>90.57</c:v>
                </c:pt>
                <c:pt idx="2">
                  <c:v>90.56</c:v>
                </c:pt>
                <c:pt idx="3">
                  <c:v>90.64</c:v>
                </c:pt>
                <c:pt idx="4">
                  <c:v>90.66</c:v>
                </c:pt>
              </c:numCache>
            </c:numRef>
          </c:val>
          <c:extLst>
            <c:ext xmlns:c16="http://schemas.microsoft.com/office/drawing/2014/chart" uri="{C3380CC4-5D6E-409C-BE32-E72D297353CC}">
              <c16:uniqueId val="{00000000-0B48-4026-B1BD-C6F83090AA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94.58</c:v>
                </c:pt>
                <c:pt idx="2">
                  <c:v>94.56</c:v>
                </c:pt>
                <c:pt idx="3">
                  <c:v>94.75</c:v>
                </c:pt>
                <c:pt idx="4">
                  <c:v>94.92</c:v>
                </c:pt>
              </c:numCache>
            </c:numRef>
          </c:val>
          <c:smooth val="0"/>
          <c:extLst>
            <c:ext xmlns:c16="http://schemas.microsoft.com/office/drawing/2014/chart" uri="{C3380CC4-5D6E-409C-BE32-E72D297353CC}">
              <c16:uniqueId val="{00000001-0B48-4026-B1BD-C6F83090AA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109.55</c:v>
                </c:pt>
                <c:pt idx="1">
                  <c:v>111.4</c:v>
                </c:pt>
                <c:pt idx="2">
                  <c:v>112.76</c:v>
                </c:pt>
                <c:pt idx="3">
                  <c:v>113.46</c:v>
                </c:pt>
                <c:pt idx="4">
                  <c:v>112.66</c:v>
                </c:pt>
              </c:numCache>
            </c:numRef>
          </c:val>
          <c:extLst>
            <c:ext xmlns:c16="http://schemas.microsoft.com/office/drawing/2014/chart" uri="{C3380CC4-5D6E-409C-BE32-E72D297353CC}">
              <c16:uniqueId val="{00000000-BBB9-47F7-BC7F-BED3C5F055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107.03</c:v>
                </c:pt>
                <c:pt idx="2">
                  <c:v>106.55</c:v>
                </c:pt>
                <c:pt idx="3">
                  <c:v>106.01</c:v>
                </c:pt>
                <c:pt idx="4">
                  <c:v>105.5</c:v>
                </c:pt>
              </c:numCache>
            </c:numRef>
          </c:val>
          <c:smooth val="0"/>
          <c:extLst>
            <c:ext xmlns:c16="http://schemas.microsoft.com/office/drawing/2014/chart" uri="{C3380CC4-5D6E-409C-BE32-E72D297353CC}">
              <c16:uniqueId val="{00000001-BBB9-47F7-BC7F-BED3C5F055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20.010000000000002</c:v>
                </c:pt>
                <c:pt idx="1">
                  <c:v>22.29</c:v>
                </c:pt>
                <c:pt idx="2">
                  <c:v>24.6</c:v>
                </c:pt>
                <c:pt idx="3">
                  <c:v>26.89</c:v>
                </c:pt>
                <c:pt idx="4">
                  <c:v>29.11</c:v>
                </c:pt>
              </c:numCache>
            </c:numRef>
          </c:val>
          <c:extLst>
            <c:ext xmlns:c16="http://schemas.microsoft.com/office/drawing/2014/chart" uri="{C3380CC4-5D6E-409C-BE32-E72D297353CC}">
              <c16:uniqueId val="{00000000-CF0B-4BE3-9148-5ACF4E48FF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31.01</c:v>
                </c:pt>
                <c:pt idx="2">
                  <c:v>28.87</c:v>
                </c:pt>
                <c:pt idx="3">
                  <c:v>31.34</c:v>
                </c:pt>
                <c:pt idx="4">
                  <c:v>32.909999999999997</c:v>
                </c:pt>
              </c:numCache>
            </c:numRef>
          </c:val>
          <c:smooth val="0"/>
          <c:extLst>
            <c:ext xmlns:c16="http://schemas.microsoft.com/office/drawing/2014/chart" uri="{C3380CC4-5D6E-409C-BE32-E72D297353CC}">
              <c16:uniqueId val="{00000001-CF0B-4BE3-9148-5ACF4E48FF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A-4185-B24B-BB3B345466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4.95</c:v>
                </c:pt>
                <c:pt idx="2">
                  <c:v>5.64</c:v>
                </c:pt>
                <c:pt idx="3">
                  <c:v>6.43</c:v>
                </c:pt>
                <c:pt idx="4">
                  <c:v>7.75</c:v>
                </c:pt>
              </c:numCache>
            </c:numRef>
          </c:val>
          <c:smooth val="0"/>
          <c:extLst>
            <c:ext xmlns:c16="http://schemas.microsoft.com/office/drawing/2014/chart" uri="{C3380CC4-5D6E-409C-BE32-E72D297353CC}">
              <c16:uniqueId val="{00000001-39DA-4185-B24B-BB3B345466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5-40CA-B4EC-814FDF7A83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7.69</c:v>
                </c:pt>
                <c:pt idx="2">
                  <c:v>5.95</c:v>
                </c:pt>
                <c:pt idx="3">
                  <c:v>5.27</c:v>
                </c:pt>
                <c:pt idx="4">
                  <c:v>4.83</c:v>
                </c:pt>
              </c:numCache>
            </c:numRef>
          </c:val>
          <c:smooth val="0"/>
          <c:extLst>
            <c:ext xmlns:c16="http://schemas.microsoft.com/office/drawing/2014/chart" uri="{C3380CC4-5D6E-409C-BE32-E72D297353CC}">
              <c16:uniqueId val="{00000001-06F5-40CA-B4EC-814FDF7A83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25.62</c:v>
                </c:pt>
                <c:pt idx="1">
                  <c:v>30.33</c:v>
                </c:pt>
                <c:pt idx="2">
                  <c:v>50.42</c:v>
                </c:pt>
                <c:pt idx="3">
                  <c:v>58.23</c:v>
                </c:pt>
                <c:pt idx="4">
                  <c:v>64.180000000000007</c:v>
                </c:pt>
              </c:numCache>
            </c:numRef>
          </c:val>
          <c:extLst>
            <c:ext xmlns:c16="http://schemas.microsoft.com/office/drawing/2014/chart" uri="{C3380CC4-5D6E-409C-BE32-E72D297353CC}">
              <c16:uniqueId val="{00000000-5429-4957-9047-280CE741C4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73.02</c:v>
                </c:pt>
                <c:pt idx="2">
                  <c:v>72.930000000000007</c:v>
                </c:pt>
                <c:pt idx="3">
                  <c:v>80.08</c:v>
                </c:pt>
                <c:pt idx="4">
                  <c:v>87.33</c:v>
                </c:pt>
              </c:numCache>
            </c:numRef>
          </c:val>
          <c:smooth val="0"/>
          <c:extLst>
            <c:ext xmlns:c16="http://schemas.microsoft.com/office/drawing/2014/chart" uri="{C3380CC4-5D6E-409C-BE32-E72D297353CC}">
              <c16:uniqueId val="{00000001-5429-4957-9047-280CE741C4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1018.56</c:v>
                </c:pt>
                <c:pt idx="1">
                  <c:v>975.09</c:v>
                </c:pt>
                <c:pt idx="2">
                  <c:v>939.99</c:v>
                </c:pt>
                <c:pt idx="3">
                  <c:v>918.3</c:v>
                </c:pt>
                <c:pt idx="4">
                  <c:v>890.05</c:v>
                </c:pt>
              </c:numCache>
            </c:numRef>
          </c:val>
          <c:extLst>
            <c:ext xmlns:c16="http://schemas.microsoft.com/office/drawing/2014/chart" uri="{C3380CC4-5D6E-409C-BE32-E72D297353CC}">
              <c16:uniqueId val="{00000000-1FAF-4314-B651-8DD5B52B2F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708.89</c:v>
                </c:pt>
                <c:pt idx="2">
                  <c:v>730.52</c:v>
                </c:pt>
                <c:pt idx="3">
                  <c:v>672.33</c:v>
                </c:pt>
                <c:pt idx="4">
                  <c:v>668.8</c:v>
                </c:pt>
              </c:numCache>
            </c:numRef>
          </c:val>
          <c:smooth val="0"/>
          <c:extLst>
            <c:ext xmlns:c16="http://schemas.microsoft.com/office/drawing/2014/chart" uri="{C3380CC4-5D6E-409C-BE32-E72D297353CC}">
              <c16:uniqueId val="{00000001-1FAF-4314-B651-8DD5B52B2F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119.19</c:v>
                </c:pt>
                <c:pt idx="1">
                  <c:v>122.74</c:v>
                </c:pt>
                <c:pt idx="2">
                  <c:v>124.73</c:v>
                </c:pt>
                <c:pt idx="3">
                  <c:v>127.2</c:v>
                </c:pt>
                <c:pt idx="4">
                  <c:v>125.33</c:v>
                </c:pt>
              </c:numCache>
            </c:numRef>
          </c:val>
          <c:extLst>
            <c:ext xmlns:c16="http://schemas.microsoft.com/office/drawing/2014/chart" uri="{C3380CC4-5D6E-409C-BE32-E72D297353CC}">
              <c16:uniqueId val="{00000000-737F-46CC-8539-AED44FF373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97.91</c:v>
                </c:pt>
                <c:pt idx="2">
                  <c:v>98.61</c:v>
                </c:pt>
                <c:pt idx="3">
                  <c:v>98.75</c:v>
                </c:pt>
                <c:pt idx="4">
                  <c:v>98.36</c:v>
                </c:pt>
              </c:numCache>
            </c:numRef>
          </c:val>
          <c:smooth val="0"/>
          <c:extLst>
            <c:ext xmlns:c16="http://schemas.microsoft.com/office/drawing/2014/chart" uri="{C3380CC4-5D6E-409C-BE32-E72D297353CC}">
              <c16:uniqueId val="{00000001-737F-46CC-8539-AED44FF373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114.39</c:v>
                </c:pt>
                <c:pt idx="1">
                  <c:v>112.91</c:v>
                </c:pt>
                <c:pt idx="2">
                  <c:v>109.14</c:v>
                </c:pt>
                <c:pt idx="3">
                  <c:v>107.14</c:v>
                </c:pt>
                <c:pt idx="4">
                  <c:v>109.17</c:v>
                </c:pt>
              </c:numCache>
            </c:numRef>
          </c:val>
          <c:extLst>
            <c:ext xmlns:c16="http://schemas.microsoft.com/office/drawing/2014/chart" uri="{C3380CC4-5D6E-409C-BE32-E72D297353CC}">
              <c16:uniqueId val="{00000000-6EDC-4783-919A-783F7031AB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6EDC-4783-919A-783F7031AB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和泉市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183761</v>
      </c>
      <c r="AM8" s="42"/>
      <c r="AN8" s="42"/>
      <c r="AO8" s="42"/>
      <c r="AP8" s="42"/>
      <c r="AQ8" s="42"/>
      <c r="AR8" s="42"/>
      <c r="AS8" s="42"/>
      <c r="AT8" s="35">
        <f>データ!T6</f>
        <v>84.98</v>
      </c>
      <c r="AU8" s="35"/>
      <c r="AV8" s="35"/>
      <c r="AW8" s="35"/>
      <c r="AX8" s="35"/>
      <c r="AY8" s="35"/>
      <c r="AZ8" s="35"/>
      <c r="BA8" s="35"/>
      <c r="BB8" s="35">
        <f>データ!U6</f>
        <v>2162.4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66.14</v>
      </c>
      <c r="J10" s="35"/>
      <c r="K10" s="35"/>
      <c r="L10" s="35"/>
      <c r="M10" s="35"/>
      <c r="N10" s="35"/>
      <c r="O10" s="35"/>
      <c r="P10" s="35">
        <f>データ!P6</f>
        <v>89.04</v>
      </c>
      <c r="Q10" s="35"/>
      <c r="R10" s="35"/>
      <c r="S10" s="35"/>
      <c r="T10" s="35"/>
      <c r="U10" s="35"/>
      <c r="V10" s="35"/>
      <c r="W10" s="35">
        <f>データ!Q6</f>
        <v>87.82</v>
      </c>
      <c r="X10" s="35"/>
      <c r="Y10" s="35"/>
      <c r="Z10" s="35"/>
      <c r="AA10" s="35"/>
      <c r="AB10" s="35"/>
      <c r="AC10" s="35"/>
      <c r="AD10" s="42">
        <f>データ!R6</f>
        <v>2530</v>
      </c>
      <c r="AE10" s="42"/>
      <c r="AF10" s="42"/>
      <c r="AG10" s="42"/>
      <c r="AH10" s="42"/>
      <c r="AI10" s="42"/>
      <c r="AJ10" s="42"/>
      <c r="AK10" s="2"/>
      <c r="AL10" s="42">
        <f>データ!V6</f>
        <v>163136</v>
      </c>
      <c r="AM10" s="42"/>
      <c r="AN10" s="42"/>
      <c r="AO10" s="42"/>
      <c r="AP10" s="42"/>
      <c r="AQ10" s="42"/>
      <c r="AR10" s="42"/>
      <c r="AS10" s="42"/>
      <c r="AT10" s="35">
        <f>データ!W6</f>
        <v>22.23</v>
      </c>
      <c r="AU10" s="35"/>
      <c r="AV10" s="35"/>
      <c r="AW10" s="35"/>
      <c r="AX10" s="35"/>
      <c r="AY10" s="35"/>
      <c r="AZ10" s="35"/>
      <c r="BA10" s="35"/>
      <c r="BB10" s="35">
        <f>データ!X6</f>
        <v>7338.55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3UQMURLLGwldxriGQ7eYkdrS9oNu2yaaiW6IMf99jin/cghY3si0N+R3dcVSSQEKW3/vBqWXTR0acUykI/wZQ==" saltValue="vs+0vnpl/m0MdcWsOQDm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272191</v>
      </c>
      <c r="D6" s="19">
        <f t="shared" si="3"/>
        <v>46</v>
      </c>
      <c r="E6" s="19">
        <f t="shared" si="3"/>
        <v>17</v>
      </c>
      <c r="F6" s="19">
        <f t="shared" si="3"/>
        <v>1</v>
      </c>
      <c r="G6" s="19">
        <f t="shared" si="3"/>
        <v>0</v>
      </c>
      <c r="H6" s="19" t="str">
        <f t="shared" si="3"/>
        <v>大阪府　和泉市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66.14</v>
      </c>
      <c r="P6" s="20">
        <f t="shared" si="3"/>
        <v>89.04</v>
      </c>
      <c r="Q6" s="20">
        <f t="shared" si="3"/>
        <v>87.82</v>
      </c>
      <c r="R6" s="20">
        <f t="shared" si="3"/>
        <v>2530</v>
      </c>
      <c r="S6" s="20">
        <f t="shared" si="3"/>
        <v>183761</v>
      </c>
      <c r="T6" s="20">
        <f t="shared" si="3"/>
        <v>84.98</v>
      </c>
      <c r="U6" s="20">
        <f t="shared" si="3"/>
        <v>2162.4</v>
      </c>
      <c r="V6" s="20">
        <f t="shared" si="3"/>
        <v>163136</v>
      </c>
      <c r="W6" s="20">
        <f t="shared" si="3"/>
        <v>22.23</v>
      </c>
      <c r="X6" s="20">
        <f t="shared" si="3"/>
        <v>7338.55</v>
      </c>
      <c r="Y6" s="21">
        <f>IF(Y7="",NA(),Y7)</f>
        <v>109.55</v>
      </c>
      <c r="Z6" s="21">
        <f t="shared" ref="Z6:AH6" si="4">IF(Z7="",NA(),Z7)</f>
        <v>111.4</v>
      </c>
      <c r="AA6" s="21">
        <f t="shared" si="4"/>
        <v>112.76</v>
      </c>
      <c r="AB6" s="21">
        <f t="shared" si="4"/>
        <v>113.46</v>
      </c>
      <c r="AC6" s="21">
        <f t="shared" si="4"/>
        <v>112.66</v>
      </c>
      <c r="AD6" s="21">
        <f t="shared" si="4"/>
        <v>106.78</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7.69</v>
      </c>
      <c r="AQ6" s="21">
        <f t="shared" si="5"/>
        <v>5.95</v>
      </c>
      <c r="AR6" s="21">
        <f t="shared" si="5"/>
        <v>5.27</v>
      </c>
      <c r="AS6" s="21">
        <f t="shared" si="5"/>
        <v>4.83</v>
      </c>
      <c r="AT6" s="20" t="str">
        <f>IF(AT7="","",IF(AT7="-","【-】","【"&amp;SUBSTITUTE(TEXT(AT7,"#,##0.00"),"-","△")&amp;"】"))</f>
        <v>【3.15】</v>
      </c>
      <c r="AU6" s="21">
        <f>IF(AU7="",NA(),AU7)</f>
        <v>25.62</v>
      </c>
      <c r="AV6" s="21">
        <f t="shared" ref="AV6:BD6" si="6">IF(AV7="",NA(),AV7)</f>
        <v>30.33</v>
      </c>
      <c r="AW6" s="21">
        <f t="shared" si="6"/>
        <v>50.42</v>
      </c>
      <c r="AX6" s="21">
        <f t="shared" si="6"/>
        <v>58.23</v>
      </c>
      <c r="AY6" s="21">
        <f t="shared" si="6"/>
        <v>64.180000000000007</v>
      </c>
      <c r="AZ6" s="21">
        <f t="shared" si="6"/>
        <v>80.64</v>
      </c>
      <c r="BA6" s="21">
        <f t="shared" si="6"/>
        <v>73.02</v>
      </c>
      <c r="BB6" s="21">
        <f t="shared" si="6"/>
        <v>72.930000000000007</v>
      </c>
      <c r="BC6" s="21">
        <f t="shared" si="6"/>
        <v>80.08</v>
      </c>
      <c r="BD6" s="21">
        <f t="shared" si="6"/>
        <v>87.33</v>
      </c>
      <c r="BE6" s="20" t="str">
        <f>IF(BE7="","",IF(BE7="-","【-】","【"&amp;SUBSTITUTE(TEXT(BE7,"#,##0.00"),"-","△")&amp;"】"))</f>
        <v>【73.44】</v>
      </c>
      <c r="BF6" s="21">
        <f>IF(BF7="",NA(),BF7)</f>
        <v>1018.56</v>
      </c>
      <c r="BG6" s="21">
        <f t="shared" ref="BG6:BO6" si="7">IF(BG7="",NA(),BG7)</f>
        <v>975.09</v>
      </c>
      <c r="BH6" s="21">
        <f t="shared" si="7"/>
        <v>939.99</v>
      </c>
      <c r="BI6" s="21">
        <f t="shared" si="7"/>
        <v>918.3</v>
      </c>
      <c r="BJ6" s="21">
        <f t="shared" si="7"/>
        <v>890.05</v>
      </c>
      <c r="BK6" s="21">
        <f t="shared" si="7"/>
        <v>606.79999999999995</v>
      </c>
      <c r="BL6" s="21">
        <f t="shared" si="7"/>
        <v>708.89</v>
      </c>
      <c r="BM6" s="21">
        <f t="shared" si="7"/>
        <v>730.52</v>
      </c>
      <c r="BN6" s="21">
        <f t="shared" si="7"/>
        <v>672.33</v>
      </c>
      <c r="BO6" s="21">
        <f t="shared" si="7"/>
        <v>668.8</v>
      </c>
      <c r="BP6" s="20" t="str">
        <f>IF(BP7="","",IF(BP7="-","【-】","【"&amp;SUBSTITUTE(TEXT(BP7,"#,##0.00"),"-","△")&amp;"】"))</f>
        <v>【652.82】</v>
      </c>
      <c r="BQ6" s="21">
        <f>IF(BQ7="",NA(),BQ7)</f>
        <v>119.19</v>
      </c>
      <c r="BR6" s="21">
        <f t="shared" ref="BR6:BZ6" si="8">IF(BR7="",NA(),BR7)</f>
        <v>122.74</v>
      </c>
      <c r="BS6" s="21">
        <f t="shared" si="8"/>
        <v>124.73</v>
      </c>
      <c r="BT6" s="21">
        <f t="shared" si="8"/>
        <v>127.2</v>
      </c>
      <c r="BU6" s="21">
        <f t="shared" si="8"/>
        <v>125.33</v>
      </c>
      <c r="BV6" s="21">
        <f t="shared" si="8"/>
        <v>101.84</v>
      </c>
      <c r="BW6" s="21">
        <f t="shared" si="8"/>
        <v>97.91</v>
      </c>
      <c r="BX6" s="21">
        <f t="shared" si="8"/>
        <v>98.61</v>
      </c>
      <c r="BY6" s="21">
        <f t="shared" si="8"/>
        <v>98.75</v>
      </c>
      <c r="BZ6" s="21">
        <f t="shared" si="8"/>
        <v>98.36</v>
      </c>
      <c r="CA6" s="20" t="str">
        <f>IF(CA7="","",IF(CA7="-","【-】","【"&amp;SUBSTITUTE(TEXT(CA7,"#,##0.00"),"-","△")&amp;"】"))</f>
        <v>【97.61】</v>
      </c>
      <c r="CB6" s="21">
        <f>IF(CB7="",NA(),CB7)</f>
        <v>114.39</v>
      </c>
      <c r="CC6" s="21">
        <f t="shared" ref="CC6:CK6" si="9">IF(CC7="",NA(),CC7)</f>
        <v>112.91</v>
      </c>
      <c r="CD6" s="21">
        <f t="shared" si="9"/>
        <v>109.14</v>
      </c>
      <c r="CE6" s="21">
        <f t="shared" si="9"/>
        <v>107.14</v>
      </c>
      <c r="CF6" s="21">
        <f t="shared" si="9"/>
        <v>109.17</v>
      </c>
      <c r="CG6" s="21">
        <f t="shared" si="9"/>
        <v>119.39</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61.32</v>
      </c>
      <c r="CT6" s="21">
        <f t="shared" si="10"/>
        <v>61.7</v>
      </c>
      <c r="CU6" s="21">
        <f t="shared" si="10"/>
        <v>63.04</v>
      </c>
      <c r="CV6" s="21">
        <f t="shared" si="10"/>
        <v>60.55</v>
      </c>
      <c r="CW6" s="20" t="str">
        <f>IF(CW7="","",IF(CW7="-","【-】","【"&amp;SUBSTITUTE(TEXT(CW7,"#,##0.00"),"-","△")&amp;"】"))</f>
        <v>【59.10】</v>
      </c>
      <c r="CX6" s="21">
        <f>IF(CX7="",NA(),CX7)</f>
        <v>90.35</v>
      </c>
      <c r="CY6" s="21">
        <f t="shared" ref="CY6:DG6" si="11">IF(CY7="",NA(),CY7)</f>
        <v>90.57</v>
      </c>
      <c r="CZ6" s="21">
        <f t="shared" si="11"/>
        <v>90.56</v>
      </c>
      <c r="DA6" s="21">
        <f t="shared" si="11"/>
        <v>90.64</v>
      </c>
      <c r="DB6" s="21">
        <f t="shared" si="11"/>
        <v>90.66</v>
      </c>
      <c r="DC6" s="21">
        <f t="shared" si="11"/>
        <v>96.78</v>
      </c>
      <c r="DD6" s="21">
        <f t="shared" si="11"/>
        <v>94.58</v>
      </c>
      <c r="DE6" s="21">
        <f t="shared" si="11"/>
        <v>94.56</v>
      </c>
      <c r="DF6" s="21">
        <f t="shared" si="11"/>
        <v>94.75</v>
      </c>
      <c r="DG6" s="21">
        <f t="shared" si="11"/>
        <v>94.92</v>
      </c>
      <c r="DH6" s="20" t="str">
        <f>IF(DH7="","",IF(DH7="-","【-】","【"&amp;SUBSTITUTE(TEXT(DH7,"#,##0.00"),"-","△")&amp;"】"))</f>
        <v>【95.82】</v>
      </c>
      <c r="DI6" s="21">
        <f>IF(DI7="",NA(),DI7)</f>
        <v>20.010000000000002</v>
      </c>
      <c r="DJ6" s="21">
        <f t="shared" ref="DJ6:DR6" si="12">IF(DJ7="",NA(),DJ7)</f>
        <v>22.29</v>
      </c>
      <c r="DK6" s="21">
        <f t="shared" si="12"/>
        <v>24.6</v>
      </c>
      <c r="DL6" s="21">
        <f t="shared" si="12"/>
        <v>26.89</v>
      </c>
      <c r="DM6" s="21">
        <f t="shared" si="12"/>
        <v>29.11</v>
      </c>
      <c r="DN6" s="21">
        <f t="shared" si="12"/>
        <v>29.38</v>
      </c>
      <c r="DO6" s="21">
        <f t="shared" si="12"/>
        <v>31.01</v>
      </c>
      <c r="DP6" s="21">
        <f t="shared" si="12"/>
        <v>28.87</v>
      </c>
      <c r="DQ6" s="21">
        <f t="shared" si="12"/>
        <v>31.34</v>
      </c>
      <c r="DR6" s="21">
        <f t="shared" si="12"/>
        <v>32.909999999999997</v>
      </c>
      <c r="DS6" s="20" t="str">
        <f>IF(DS7="","",IF(DS7="-","【-】","【"&amp;SUBSTITUTE(TEXT(DS7,"#,##0.00"),"-","△")&amp;"】"))</f>
        <v>【39.74】</v>
      </c>
      <c r="DT6" s="20">
        <f>IF(DT7="",NA(),DT7)</f>
        <v>0</v>
      </c>
      <c r="DU6" s="20">
        <f t="shared" ref="DU6:EC6" si="13">IF(DU7="",NA(),DU7)</f>
        <v>0</v>
      </c>
      <c r="DV6" s="20">
        <f t="shared" si="13"/>
        <v>0</v>
      </c>
      <c r="DW6" s="20">
        <f t="shared" si="13"/>
        <v>0</v>
      </c>
      <c r="DX6" s="20">
        <f t="shared" si="13"/>
        <v>0</v>
      </c>
      <c r="DY6" s="21">
        <f t="shared" si="13"/>
        <v>3.45</v>
      </c>
      <c r="DZ6" s="21">
        <f t="shared" si="13"/>
        <v>4.95</v>
      </c>
      <c r="EA6" s="21">
        <f t="shared" si="13"/>
        <v>5.64</v>
      </c>
      <c r="EB6" s="21">
        <f t="shared" si="13"/>
        <v>6.43</v>
      </c>
      <c r="EC6" s="21">
        <f t="shared" si="13"/>
        <v>7.75</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272191</v>
      </c>
      <c r="D7" s="23">
        <v>46</v>
      </c>
      <c r="E7" s="23">
        <v>17</v>
      </c>
      <c r="F7" s="23">
        <v>1</v>
      </c>
      <c r="G7" s="23">
        <v>0</v>
      </c>
      <c r="H7" s="23" t="s">
        <v>96</v>
      </c>
      <c r="I7" s="23" t="s">
        <v>97</v>
      </c>
      <c r="J7" s="23" t="s">
        <v>98</v>
      </c>
      <c r="K7" s="23" t="s">
        <v>99</v>
      </c>
      <c r="L7" s="23" t="s">
        <v>100</v>
      </c>
      <c r="M7" s="23" t="s">
        <v>101</v>
      </c>
      <c r="N7" s="24" t="s">
        <v>102</v>
      </c>
      <c r="O7" s="24">
        <v>66.14</v>
      </c>
      <c r="P7" s="24">
        <v>89.04</v>
      </c>
      <c r="Q7" s="24">
        <v>87.82</v>
      </c>
      <c r="R7" s="24">
        <v>2530</v>
      </c>
      <c r="S7" s="24">
        <v>183761</v>
      </c>
      <c r="T7" s="24">
        <v>84.98</v>
      </c>
      <c r="U7" s="24">
        <v>2162.4</v>
      </c>
      <c r="V7" s="24">
        <v>163136</v>
      </c>
      <c r="W7" s="24">
        <v>22.23</v>
      </c>
      <c r="X7" s="24">
        <v>7338.55</v>
      </c>
      <c r="Y7" s="24">
        <v>109.55</v>
      </c>
      <c r="Z7" s="24">
        <v>111.4</v>
      </c>
      <c r="AA7" s="24">
        <v>112.76</v>
      </c>
      <c r="AB7" s="24">
        <v>113.46</v>
      </c>
      <c r="AC7" s="24">
        <v>112.66</v>
      </c>
      <c r="AD7" s="24">
        <v>106.78</v>
      </c>
      <c r="AE7" s="24">
        <v>107.03</v>
      </c>
      <c r="AF7" s="24">
        <v>106.55</v>
      </c>
      <c r="AG7" s="24">
        <v>106.01</v>
      </c>
      <c r="AH7" s="24">
        <v>105.5</v>
      </c>
      <c r="AI7" s="24">
        <v>106.11</v>
      </c>
      <c r="AJ7" s="24">
        <v>0</v>
      </c>
      <c r="AK7" s="24">
        <v>0</v>
      </c>
      <c r="AL7" s="24">
        <v>0</v>
      </c>
      <c r="AM7" s="24">
        <v>0</v>
      </c>
      <c r="AN7" s="24">
        <v>0</v>
      </c>
      <c r="AO7" s="24">
        <v>0.19</v>
      </c>
      <c r="AP7" s="24">
        <v>7.69</v>
      </c>
      <c r="AQ7" s="24">
        <v>5.95</v>
      </c>
      <c r="AR7" s="24">
        <v>5.27</v>
      </c>
      <c r="AS7" s="24">
        <v>4.83</v>
      </c>
      <c r="AT7" s="24">
        <v>3.15</v>
      </c>
      <c r="AU7" s="24">
        <v>25.62</v>
      </c>
      <c r="AV7" s="24">
        <v>30.33</v>
      </c>
      <c r="AW7" s="24">
        <v>50.42</v>
      </c>
      <c r="AX7" s="24">
        <v>58.23</v>
      </c>
      <c r="AY7" s="24">
        <v>64.180000000000007</v>
      </c>
      <c r="AZ7" s="24">
        <v>80.64</v>
      </c>
      <c r="BA7" s="24">
        <v>73.02</v>
      </c>
      <c r="BB7" s="24">
        <v>72.930000000000007</v>
      </c>
      <c r="BC7" s="24">
        <v>80.08</v>
      </c>
      <c r="BD7" s="24">
        <v>87.33</v>
      </c>
      <c r="BE7" s="24">
        <v>73.44</v>
      </c>
      <c r="BF7" s="24">
        <v>1018.56</v>
      </c>
      <c r="BG7" s="24">
        <v>975.09</v>
      </c>
      <c r="BH7" s="24">
        <v>939.99</v>
      </c>
      <c r="BI7" s="24">
        <v>918.3</v>
      </c>
      <c r="BJ7" s="24">
        <v>890.05</v>
      </c>
      <c r="BK7" s="24">
        <v>606.79999999999995</v>
      </c>
      <c r="BL7" s="24">
        <v>708.89</v>
      </c>
      <c r="BM7" s="24">
        <v>730.52</v>
      </c>
      <c r="BN7" s="24">
        <v>672.33</v>
      </c>
      <c r="BO7" s="24">
        <v>668.8</v>
      </c>
      <c r="BP7" s="24">
        <v>652.82000000000005</v>
      </c>
      <c r="BQ7" s="24">
        <v>119.19</v>
      </c>
      <c r="BR7" s="24">
        <v>122.74</v>
      </c>
      <c r="BS7" s="24">
        <v>124.73</v>
      </c>
      <c r="BT7" s="24">
        <v>127.2</v>
      </c>
      <c r="BU7" s="24">
        <v>125.33</v>
      </c>
      <c r="BV7" s="24">
        <v>101.84</v>
      </c>
      <c r="BW7" s="24">
        <v>97.91</v>
      </c>
      <c r="BX7" s="24">
        <v>98.61</v>
      </c>
      <c r="BY7" s="24">
        <v>98.75</v>
      </c>
      <c r="BZ7" s="24">
        <v>98.36</v>
      </c>
      <c r="CA7" s="24">
        <v>97.61</v>
      </c>
      <c r="CB7" s="24">
        <v>114.39</v>
      </c>
      <c r="CC7" s="24">
        <v>112.91</v>
      </c>
      <c r="CD7" s="24">
        <v>109.14</v>
      </c>
      <c r="CE7" s="24">
        <v>107.14</v>
      </c>
      <c r="CF7" s="24">
        <v>109.17</v>
      </c>
      <c r="CG7" s="24">
        <v>119.39</v>
      </c>
      <c r="CH7" s="24">
        <v>144.11000000000001</v>
      </c>
      <c r="CI7" s="24">
        <v>141.24</v>
      </c>
      <c r="CJ7" s="24">
        <v>142.03</v>
      </c>
      <c r="CK7" s="24">
        <v>142.11000000000001</v>
      </c>
      <c r="CL7" s="24">
        <v>138.29</v>
      </c>
      <c r="CM7" s="24" t="s">
        <v>102</v>
      </c>
      <c r="CN7" s="24" t="s">
        <v>102</v>
      </c>
      <c r="CO7" s="24" t="s">
        <v>102</v>
      </c>
      <c r="CP7" s="24" t="s">
        <v>102</v>
      </c>
      <c r="CQ7" s="24" t="s">
        <v>102</v>
      </c>
      <c r="CR7" s="24">
        <v>68.3</v>
      </c>
      <c r="CS7" s="24">
        <v>61.32</v>
      </c>
      <c r="CT7" s="24">
        <v>61.7</v>
      </c>
      <c r="CU7" s="24">
        <v>63.04</v>
      </c>
      <c r="CV7" s="24">
        <v>60.55</v>
      </c>
      <c r="CW7" s="24">
        <v>59.1</v>
      </c>
      <c r="CX7" s="24">
        <v>90.35</v>
      </c>
      <c r="CY7" s="24">
        <v>90.57</v>
      </c>
      <c r="CZ7" s="24">
        <v>90.56</v>
      </c>
      <c r="DA7" s="24">
        <v>90.64</v>
      </c>
      <c r="DB7" s="24">
        <v>90.66</v>
      </c>
      <c r="DC7" s="24">
        <v>96.78</v>
      </c>
      <c r="DD7" s="24">
        <v>94.58</v>
      </c>
      <c r="DE7" s="24">
        <v>94.56</v>
      </c>
      <c r="DF7" s="24">
        <v>94.75</v>
      </c>
      <c r="DG7" s="24">
        <v>94.92</v>
      </c>
      <c r="DH7" s="24">
        <v>95.82</v>
      </c>
      <c r="DI7" s="24">
        <v>20.010000000000002</v>
      </c>
      <c r="DJ7" s="24">
        <v>22.29</v>
      </c>
      <c r="DK7" s="24">
        <v>24.6</v>
      </c>
      <c r="DL7" s="24">
        <v>26.89</v>
      </c>
      <c r="DM7" s="24">
        <v>29.11</v>
      </c>
      <c r="DN7" s="24">
        <v>29.38</v>
      </c>
      <c r="DO7" s="24">
        <v>31.01</v>
      </c>
      <c r="DP7" s="24">
        <v>28.87</v>
      </c>
      <c r="DQ7" s="24">
        <v>31.34</v>
      </c>
      <c r="DR7" s="24">
        <v>32.909999999999997</v>
      </c>
      <c r="DS7" s="24">
        <v>39.74</v>
      </c>
      <c r="DT7" s="24">
        <v>0</v>
      </c>
      <c r="DU7" s="24">
        <v>0</v>
      </c>
      <c r="DV7" s="24">
        <v>0</v>
      </c>
      <c r="DW7" s="24">
        <v>0</v>
      </c>
      <c r="DX7" s="24">
        <v>0</v>
      </c>
      <c r="DY7" s="24">
        <v>3.45</v>
      </c>
      <c r="DZ7" s="24">
        <v>4.95</v>
      </c>
      <c r="EA7" s="24">
        <v>5.64</v>
      </c>
      <c r="EB7" s="24">
        <v>6.43</v>
      </c>
      <c r="EC7" s="24">
        <v>7.75</v>
      </c>
      <c r="ED7" s="24">
        <v>7.62</v>
      </c>
      <c r="EE7" s="24">
        <v>0</v>
      </c>
      <c r="EF7" s="24">
        <v>0</v>
      </c>
      <c r="EG7" s="24">
        <v>0</v>
      </c>
      <c r="EH7" s="24">
        <v>0</v>
      </c>
      <c r="EI7" s="24">
        <v>0</v>
      </c>
      <c r="EJ7" s="24">
        <v>0.12</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2023-12-12T00:48:56Z</dcterms:created>
  <dcterms:modified xsi:type="dcterms:W3CDTF">2024-02-16T06:29:02Z</dcterms:modified>
  <cp:category/>
</cp:coreProperties>
</file>