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757$\doc\財政\04公営企業\01.決算統計\R5年度（R4決算）\22_経営比較分析表\03_団体回答【2.7〆】\18 松原市○【山下】修正依頼中\"/>
    </mc:Choice>
  </mc:AlternateContent>
  <xr:revisionPtr revIDLastSave="0" documentId="13_ncr:1_{85A61F49-62E6-425D-ACE2-A4D3F9D3DBAF}" xr6:coauthVersionLast="47" xr6:coauthVersionMax="47" xr10:uidLastSave="{00000000-0000-0000-0000-000000000000}"/>
  <workbookProtection workbookAlgorithmName="SHA-512" workbookHashValue="2fBKZoDMR5SXcVfR0/tfOQDJyAv+QzhiuASo9xqLazgf4mpgItNKBNv4XIfcQWCqysgcMkXYfAHOOHTM0U04vg==" workbookSaltValue="RUrexN56HrkkkEkwmuQXZw==" workbookSpinCount="100000" lockStructure="1"/>
  <bookViews>
    <workbookView xWindow="-110" yWindow="-110" windowWidth="19420" windowHeight="105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I10" i="4" s="1"/>
  <c r="N6" i="5"/>
  <c r="M6" i="5"/>
  <c r="L6" i="5"/>
  <c r="W8" i="4" s="1"/>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H85" i="4"/>
  <c r="G85" i="4"/>
  <c r="F85" i="4"/>
  <c r="BB10" i="4"/>
  <c r="AT10" i="4"/>
  <c r="AL10" i="4"/>
  <c r="B10" i="4"/>
  <c r="BB8" i="4"/>
  <c r="AT8" i="4"/>
  <c r="AD8" i="4"/>
  <c r="P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<sst xmlns="http://schemas.openxmlformats.org/spreadsheetml/2006/main" count="228" uniqueCount="113">
  <si>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</si>
  <si>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</si>
  <si>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</si>
  <si>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</si>
  <si>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</si>
  <si>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</si>
  <si>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</si>
  <si>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</si>
  <si>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</si>
  <si>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</si>
  <si>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</si>
  <si>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</si>
  <si>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</si>
  <si>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</si>
  <si>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</si>
  <si>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</si>
  <si>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</si>
  <si>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</si>
  <si>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</si>
  <si>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</si>
  <si>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</si>
  <si>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</si>
  <si>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</si>
  <si>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</si>
  <si>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</si>
  <si>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</si>
  <si>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</si>
  <si>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</si>
  <si>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</si>
  <si>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</si>
  <si>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</si>
  <si>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</si>
  <si>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</si>
  <si>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</si>
  <si>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</si>
  <si>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</si>
  <si>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</si>
  <si>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</si>
  <si>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</si>
  <si>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</si>
  <si>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</si>
  <si>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</si>
  <si>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</si>
  <si>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</si>
  <si>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</si>
  <si>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</si>
  <si>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</si>
  <si>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</si>
  <si>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</si>
  <si>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</si>
  <si>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</si>
  <si>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</si>
  <si>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</si>
  <si>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</si>
  <si>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</si>
  <si>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</si>
  <si>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</si>
  <si>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</si>
  <si>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</si>
  <si>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</si>
  <si>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</si>
  <si>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</si>
  <si>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</si>
  <si>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</si>
  <si>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</si>
  <si>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</si>
  <si>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</si>
  <si>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</si>
  <si>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</si>
  <si>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</si>
  <si>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</si>
  <si>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</si>
  <si>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</si>
  <si>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</si>
  <si>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</si>
  <si>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</si>
  <si>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</si>
  <si>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</si>
  <si>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</si>
  <si>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</si>
  <si>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</si>
  <si>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</si>
  <si>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</si>
  <si>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</si>
  <si>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</si>
  <si>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</si>
  <si>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</si>
  <si>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</si>
  <si>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</si>
  <si>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</si>
  <si>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</si>
  <si>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</si>
  <si>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</si>
  <si>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松原市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</si>
  <si>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</si>
  <si>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</si>
  <si>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</si>
  <si>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</si>
  <si>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</si>
  <si>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</si>
  <si>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</si>
  <si>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</si>
  <si>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</si>
  <si>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</si>
  <si>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</si>
  <si>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</si>
  <si>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</si>
  <si>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</si>
  <si>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</si>
  <si>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</si>
  <si>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近年の節水機器の普及などによる家庭での使用水量の減少及び人口減少の影響により水需要の減少傾向が続いており、今後も水量の減少傾向は継続するものと予測されます。一方、管路や施設の老朽化への対策や、大地震など災害への備えを進めるため、今後も水道施設整備基本計画の更新計画に基づく継続的な配水管の更新、改良、耐震化及び水需要に見合った施設のダウンサイジングなども行っていく必要があります。そのためには効率的で安定した事業経営を行っていかなければならず、将来にわたって安心・安全な水道水の供給を行うための経営基盤の強化に努めていきます。</t>
    <phoneticPr fontId="4"/>
  </si>
  <si>
    <t>　徴収事務及び集中監視運転業務等の委託や事務の見直しによる人員削減、動力費等の費用削減などの経営努力を重ねた結果、流動比率、料金回収率及び給水原価は、類似団体平均値と比較して良好な数値で推移しております。経常収支比率についても、100％を上回っており、経常利益を確保できているとともに、類似団体平均値と比較して良好な数値で推移していると言えます。また、起債残高が低いことから、企業債残高対給水収益比率は類似他団体と比べ、非常に低い割合で推移しております。
　施設利用率につきましては、近年の使用水量の減少に伴い類似団体平均値を下回っておりますが、有収率は類似団体平均値を上回っており、漏水も少ない状況を維持しています。
　総合的に見て、類似団体と比較しておおむね安定した良好な経営状態を堅持しています。
　</t>
    <phoneticPr fontId="4"/>
  </si>
  <si>
    <t>　類似団体と比較して、有形固定資産減価償却率の値は低くなっており、法定耐用年数が近づいている配水管等は少ない状況です。令和4年度の管路更新率は、類似団体平均値を上回り、管路経年化率も類似団体を下回るなど、更新を計画的に進めています。</t>
    <rPh sb="40" eb="41">
      <t>チカ</t>
    </rPh>
    <rPh sb="49" eb="50">
      <t>トウ</t>
    </rPh>
    <rPh sb="59" eb="61">
      <t>レイワ</t>
    </rPh>
    <rPh sb="62" eb="64">
      <t>ネンド</t>
    </rPh>
    <rPh sb="80" eb="82">
      <t>ウワマワ</t>
    </rPh>
    <rPh sb="96" eb="98">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</si>
</sst>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c:v>
                </c:pt>
                <c:pt idx="1">
                  <c:v>0.68</c:v>
                </c:pt>
                <c:pt idx="2">
                  <c:v>0.34</c:v>
                </c:pt>
                <c:pt idx="3">
                  <c:v>0.21</c:v>
                </c:pt>
                <c:pt idx="4">
                  <c:v>0.72</c:v>
                </c:pt>
              </c:numCache>
            </c:numRef>
          </c:val>
          <c:extLst>
            <c:ext xmlns:c16="http://schemas.microsoft.com/office/drawing/2014/chart" uri="{C3380CC4-5D6E-409C-BE32-E72D297353CC}">
              <c16:uniqueId val="{00000000-6A62-4270-B1DD-6D039FFB862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0.66</c:v>
                </c:pt>
                <c:pt idx="2">
                  <c:v>0.67</c:v>
                </c:pt>
                <c:pt idx="3">
                  <c:v>0.62</c:v>
                </c:pt>
                <c:pt idx="4">
                  <c:v>0.6</c:v>
                </c:pt>
              </c:numCache>
            </c:numRef>
          </c:val>
          <c:smooth val="0"/>
          <c:extLst>
            <c:ext xmlns:c16="http://schemas.microsoft.com/office/drawing/2014/chart" uri="{C3380CC4-5D6E-409C-BE32-E72D297353CC}">
              <c16:uniqueId val="{00000001-6A62-4270-B1DD-6D039FFB862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58.78</c:v>
                </c:pt>
                <c:pt idx="1">
                  <c:v>58.22</c:v>
                </c:pt>
                <c:pt idx="2">
                  <c:v>58.66</c:v>
                </c:pt>
                <c:pt idx="3">
                  <c:v>58</c:v>
                </c:pt>
                <c:pt idx="4">
                  <c:v>57.27</c:v>
                </c:pt>
              </c:numCache>
            </c:numRef>
          </c:val>
          <c:extLst>
            <c:ext xmlns:c16="http://schemas.microsoft.com/office/drawing/2014/chart" uri="{C3380CC4-5D6E-409C-BE32-E72D297353CC}">
              <c16:uniqueId val="{00000000-7BAD-4FC0-A6F2-2F71819CC92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62.83</c:v>
                </c:pt>
                <c:pt idx="1">
                  <c:v>62.05</c:v>
                </c:pt>
                <c:pt idx="2">
                  <c:v>63.23</c:v>
                </c:pt>
                <c:pt idx="3">
                  <c:v>62.59</c:v>
                </c:pt>
                <c:pt idx="4">
                  <c:v>61.81</c:v>
                </c:pt>
              </c:numCache>
            </c:numRef>
          </c:val>
          <c:smooth val="0"/>
          <c:extLst>
            <c:ext xmlns:c16="http://schemas.microsoft.com/office/drawing/2014/chart" uri="{C3380CC4-5D6E-409C-BE32-E72D297353CC}">
              <c16:uniqueId val="{00000001-7BAD-4FC0-A6F2-2F71819CC92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97.41</c:v>
                </c:pt>
                <c:pt idx="1">
                  <c:v>97.56</c:v>
                </c:pt>
                <c:pt idx="2">
                  <c:v>98.63</c:v>
                </c:pt>
                <c:pt idx="3">
                  <c:v>97.97</c:v>
                </c:pt>
                <c:pt idx="4">
                  <c:v>97.38</c:v>
                </c:pt>
              </c:numCache>
            </c:numRef>
          </c:val>
          <c:extLst>
            <c:ext xmlns:c16="http://schemas.microsoft.com/office/drawing/2014/chart" uri="{C3380CC4-5D6E-409C-BE32-E72D297353CC}">
              <c16:uniqueId val="{00000000-AC8A-4D8B-A3E7-1EFAB3E2D11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88.86</c:v>
                </c:pt>
                <c:pt idx="1">
                  <c:v>89.11</c:v>
                </c:pt>
                <c:pt idx="2">
                  <c:v>89.35</c:v>
                </c:pt>
                <c:pt idx="3">
                  <c:v>89.7</c:v>
                </c:pt>
                <c:pt idx="4">
                  <c:v>89.24</c:v>
                </c:pt>
              </c:numCache>
            </c:numRef>
          </c:val>
          <c:smooth val="0"/>
          <c:extLst>
            <c:ext xmlns:c16="http://schemas.microsoft.com/office/drawing/2014/chart" uri="{C3380CC4-5D6E-409C-BE32-E72D297353CC}">
              <c16:uniqueId val="{00000001-AC8A-4D8B-A3E7-1EFAB3E2D11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120.87</c:v>
                </c:pt>
                <c:pt idx="1">
                  <c:v>115.57</c:v>
                </c:pt>
                <c:pt idx="2">
                  <c:v>100.27</c:v>
                </c:pt>
                <c:pt idx="3">
                  <c:v>111.46</c:v>
                </c:pt>
                <c:pt idx="4">
                  <c:v>113.88</c:v>
                </c:pt>
              </c:numCache>
            </c:numRef>
          </c:val>
          <c:extLst>
            <c:ext xmlns:c16="http://schemas.microsoft.com/office/drawing/2014/chart" uri="{C3380CC4-5D6E-409C-BE32-E72D297353CC}">
              <c16:uniqueId val="{00000000-B5AA-4AE1-8399-E436A2F86CB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113.82</c:v>
                </c:pt>
                <c:pt idx="1">
                  <c:v>112.82</c:v>
                </c:pt>
                <c:pt idx="2">
                  <c:v>111.21</c:v>
                </c:pt>
                <c:pt idx="3">
                  <c:v>111.89</c:v>
                </c:pt>
                <c:pt idx="4">
                  <c:v>109.99</c:v>
                </c:pt>
              </c:numCache>
            </c:numRef>
          </c:val>
          <c:smooth val="0"/>
          <c:extLst>
            <c:ext xmlns:c16="http://schemas.microsoft.com/office/drawing/2014/chart" uri="{C3380CC4-5D6E-409C-BE32-E72D297353CC}">
              <c16:uniqueId val="{00000001-B5AA-4AE1-8399-E436A2F86CB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43.4</c:v>
                </c:pt>
                <c:pt idx="1">
                  <c:v>42.89</c:v>
                </c:pt>
                <c:pt idx="2">
                  <c:v>44.17</c:v>
                </c:pt>
                <c:pt idx="3">
                  <c:v>45.57</c:v>
                </c:pt>
                <c:pt idx="4">
                  <c:v>46.87</c:v>
                </c:pt>
              </c:numCache>
            </c:numRef>
          </c:val>
          <c:extLst>
            <c:ext xmlns:c16="http://schemas.microsoft.com/office/drawing/2014/chart" uri="{C3380CC4-5D6E-409C-BE32-E72D297353CC}">
              <c16:uniqueId val="{00000000-48DB-48C8-B6C7-D906B4AB653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47.89</c:v>
                </c:pt>
                <c:pt idx="1">
                  <c:v>48.69</c:v>
                </c:pt>
                <c:pt idx="2">
                  <c:v>49.62</c:v>
                </c:pt>
                <c:pt idx="3">
                  <c:v>50.5</c:v>
                </c:pt>
                <c:pt idx="4">
                  <c:v>51.28</c:v>
                </c:pt>
              </c:numCache>
            </c:numRef>
          </c:val>
          <c:smooth val="0"/>
          <c:extLst>
            <c:ext xmlns:c16="http://schemas.microsoft.com/office/drawing/2014/chart" uri="{C3380CC4-5D6E-409C-BE32-E72D297353CC}">
              <c16:uniqueId val="{00000001-48DB-48C8-B6C7-D906B4AB653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16.91</c:v>
                </c:pt>
                <c:pt idx="1">
                  <c:v>17.5</c:v>
                </c:pt>
                <c:pt idx="2">
                  <c:v>17.989999999999998</c:v>
                </c:pt>
                <c:pt idx="3">
                  <c:v>18.21</c:v>
                </c:pt>
                <c:pt idx="4">
                  <c:v>18.37</c:v>
                </c:pt>
              </c:numCache>
            </c:numRef>
          </c:val>
          <c:extLst>
            <c:ext xmlns:c16="http://schemas.microsoft.com/office/drawing/2014/chart" uri="{C3380CC4-5D6E-409C-BE32-E72D297353CC}">
              <c16:uniqueId val="{00000000-30D8-479F-9700-47573863028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16.899999999999999</c:v>
                </c:pt>
                <c:pt idx="1">
                  <c:v>18.260000000000002</c:v>
                </c:pt>
                <c:pt idx="2">
                  <c:v>19.510000000000002</c:v>
                </c:pt>
                <c:pt idx="3">
                  <c:v>21.19</c:v>
                </c:pt>
                <c:pt idx="4">
                  <c:v>22.64</c:v>
                </c:pt>
              </c:numCache>
            </c:numRef>
          </c:val>
          <c:smooth val="0"/>
          <c:extLst>
            <c:ext xmlns:c16="http://schemas.microsoft.com/office/drawing/2014/chart" uri="{C3380CC4-5D6E-409C-BE32-E72D297353CC}">
              <c16:uniqueId val="{00000001-30D8-479F-9700-47573863028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A7-4959-BC31-D49D3A4BC3E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0.45</c:v>
                </c:pt>
                <c:pt idx="4">
                  <c:v>0</c:v>
                </c:pt>
              </c:numCache>
            </c:numRef>
          </c:val>
          <c:smooth val="0"/>
          <c:extLst>
            <c:ext xmlns:c16="http://schemas.microsoft.com/office/drawing/2014/chart" uri="{C3380CC4-5D6E-409C-BE32-E72D297353CC}">
              <c16:uniqueId val="{00000001-82A7-4959-BC31-D49D3A4BC3E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820.67</c:v>
                </c:pt>
                <c:pt idx="1">
                  <c:v>596.83000000000004</c:v>
                </c:pt>
                <c:pt idx="2">
                  <c:v>680.74</c:v>
                </c:pt>
                <c:pt idx="3">
                  <c:v>572.26</c:v>
                </c:pt>
                <c:pt idx="4">
                  <c:v>544.37</c:v>
                </c:pt>
              </c:numCache>
            </c:numRef>
          </c:val>
          <c:extLst>
            <c:ext xmlns:c16="http://schemas.microsoft.com/office/drawing/2014/chart" uri="{C3380CC4-5D6E-409C-BE32-E72D297353CC}">
              <c16:uniqueId val="{00000000-4CB7-4B72-901E-E07C5421749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335.6</c:v>
                </c:pt>
                <c:pt idx="1">
                  <c:v>358.91</c:v>
                </c:pt>
                <c:pt idx="2">
                  <c:v>360.96</c:v>
                </c:pt>
                <c:pt idx="3">
                  <c:v>351.29</c:v>
                </c:pt>
                <c:pt idx="4">
                  <c:v>364.24</c:v>
                </c:pt>
              </c:numCache>
            </c:numRef>
          </c:val>
          <c:smooth val="0"/>
          <c:extLst>
            <c:ext xmlns:c16="http://schemas.microsoft.com/office/drawing/2014/chart" uri="{C3380CC4-5D6E-409C-BE32-E72D297353CC}">
              <c16:uniqueId val="{00000001-4CB7-4B72-901E-E07C5421749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27</c:v>
                </c:pt>
                <c:pt idx="1">
                  <c:v>25.46</c:v>
                </c:pt>
                <c:pt idx="2">
                  <c:v>28.67</c:v>
                </c:pt>
                <c:pt idx="3">
                  <c:v>21.84</c:v>
                </c:pt>
                <c:pt idx="4">
                  <c:v>19.36</c:v>
                </c:pt>
              </c:numCache>
            </c:numRef>
          </c:val>
          <c:extLst>
            <c:ext xmlns:c16="http://schemas.microsoft.com/office/drawing/2014/chart" uri="{C3380CC4-5D6E-409C-BE32-E72D297353CC}">
              <c16:uniqueId val="{00000000-23C8-4BB9-AA75-F50D8084EE6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258.26</c:v>
                </c:pt>
                <c:pt idx="1">
                  <c:v>247.27</c:v>
                </c:pt>
                <c:pt idx="2">
                  <c:v>239.18</c:v>
                </c:pt>
                <c:pt idx="3">
                  <c:v>236.29</c:v>
                </c:pt>
                <c:pt idx="4">
                  <c:v>238.77</c:v>
                </c:pt>
              </c:numCache>
            </c:numRef>
          </c:val>
          <c:smooth val="0"/>
          <c:extLst>
            <c:ext xmlns:c16="http://schemas.microsoft.com/office/drawing/2014/chart" uri="{C3380CC4-5D6E-409C-BE32-E72D297353CC}">
              <c16:uniqueId val="{00000001-23C8-4BB9-AA75-F50D8084EE6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121.55</c:v>
                </c:pt>
                <c:pt idx="1">
                  <c:v>114.25</c:v>
                </c:pt>
                <c:pt idx="2">
                  <c:v>94.24</c:v>
                </c:pt>
                <c:pt idx="3">
                  <c:v>108.71</c:v>
                </c:pt>
                <c:pt idx="4">
                  <c:v>112.12</c:v>
                </c:pt>
              </c:numCache>
            </c:numRef>
          </c:val>
          <c:extLst>
            <c:ext xmlns:c16="http://schemas.microsoft.com/office/drawing/2014/chart" uri="{C3380CC4-5D6E-409C-BE32-E72D297353CC}">
              <c16:uniqueId val="{00000000-4F1E-42E5-B789-38C1E955893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106.07</c:v>
                </c:pt>
                <c:pt idx="1">
                  <c:v>105.34</c:v>
                </c:pt>
                <c:pt idx="2">
                  <c:v>101.89</c:v>
                </c:pt>
                <c:pt idx="3">
                  <c:v>104.33</c:v>
                </c:pt>
                <c:pt idx="4">
                  <c:v>98.85</c:v>
                </c:pt>
              </c:numCache>
            </c:numRef>
          </c:val>
          <c:smooth val="0"/>
          <c:extLst>
            <c:ext xmlns:c16="http://schemas.microsoft.com/office/drawing/2014/chart" uri="{C3380CC4-5D6E-409C-BE32-E72D297353CC}">
              <c16:uniqueId val="{00000001-4F1E-42E5-B789-38C1E955893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142.31</c:v>
                </c:pt>
                <c:pt idx="1">
                  <c:v>151.58000000000001</c:v>
                </c:pt>
                <c:pt idx="2">
                  <c:v>148.25</c:v>
                </c:pt>
                <c:pt idx="3">
                  <c:v>154.82</c:v>
                </c:pt>
                <c:pt idx="4">
                  <c:v>153.38999999999999</c:v>
                </c:pt>
              </c:numCache>
            </c:numRef>
          </c:val>
          <c:extLst>
            <c:ext xmlns:c16="http://schemas.microsoft.com/office/drawing/2014/chart" uri="{C3380CC4-5D6E-409C-BE32-E72D297353CC}">
              <c16:uniqueId val="{00000000-BF22-4963-BDB8-92EDC7254DB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159.22</c:v>
                </c:pt>
                <c:pt idx="1">
                  <c:v>159.6</c:v>
                </c:pt>
                <c:pt idx="2">
                  <c:v>156.32</c:v>
                </c:pt>
                <c:pt idx="3">
                  <c:v>157.4</c:v>
                </c:pt>
                <c:pt idx="4">
                  <c:v>162.61000000000001</c:v>
                </c:pt>
              </c:numCache>
            </c:numRef>
          </c:val>
          <c:smooth val="0"/>
          <c:extLst>
            <c:ext xmlns:c16="http://schemas.microsoft.com/office/drawing/2014/chart" uri="{C3380CC4-5D6E-409C-BE32-E72D297353CC}">
              <c16:uniqueId val="{00000001-BF22-4963-BDB8-92EDC7254DB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6"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大阪府　松原市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非設置</v>
      </c>
      <c r="AE8" s="44"/>
      <c r="AF8" s="44"/>
      <c r="AG8" s="44"/>
      <c r="AH8" s="44"/>
      <c r="AI8" s="44"/>
      <c r="AJ8" s="44"/>
      <c r="AK8" s="2"/>
      <c r="AL8" s="45">
        <f>データ!$R$6</f>
        <v>116966</v>
      </c>
      <c r="AM8" s="45"/>
      <c r="AN8" s="45"/>
      <c r="AO8" s="45"/>
      <c r="AP8" s="45"/>
      <c r="AQ8" s="45"/>
      <c r="AR8" s="45"/>
      <c r="AS8" s="45"/>
      <c r="AT8" s="46">
        <f>データ!$S$6</f>
        <v>16.66</v>
      </c>
      <c r="AU8" s="47"/>
      <c r="AV8" s="47"/>
      <c r="AW8" s="47"/>
      <c r="AX8" s="47"/>
      <c r="AY8" s="47"/>
      <c r="AZ8" s="47"/>
      <c r="BA8" s="47"/>
      <c r="BB8" s="48">
        <f>データ!$T$6</f>
        <v>7020.77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95.11</v>
      </c>
      <c r="J10" s="47"/>
      <c r="K10" s="47"/>
      <c r="L10" s="47"/>
      <c r="M10" s="47"/>
      <c r="N10" s="47"/>
      <c r="O10" s="81"/>
      <c r="P10" s="48">
        <f>データ!$P$6</f>
        <v>100</v>
      </c>
      <c r="Q10" s="48"/>
      <c r="R10" s="48"/>
      <c r="S10" s="48"/>
      <c r="T10" s="48"/>
      <c r="U10" s="48"/>
      <c r="V10" s="48"/>
      <c r="W10" s="45">
        <f>データ!$Q$6</f>
        <v>3067</v>
      </c>
      <c r="X10" s="45"/>
      <c r="Y10" s="45"/>
      <c r="Z10" s="45"/>
      <c r="AA10" s="45"/>
      <c r="AB10" s="45"/>
      <c r="AC10" s="45"/>
      <c r="AD10" s="2"/>
      <c r="AE10" s="2"/>
      <c r="AF10" s="2"/>
      <c r="AG10" s="2"/>
      <c r="AH10" s="2"/>
      <c r="AI10" s="2"/>
      <c r="AJ10" s="2"/>
      <c r="AK10" s="2"/>
      <c r="AL10" s="45">
        <f>データ!$U$6</f>
        <v>116842</v>
      </c>
      <c r="AM10" s="45"/>
      <c r="AN10" s="45"/>
      <c r="AO10" s="45"/>
      <c r="AP10" s="45"/>
      <c r="AQ10" s="45"/>
      <c r="AR10" s="45"/>
      <c r="AS10" s="45"/>
      <c r="AT10" s="46">
        <f>データ!$V$6</f>
        <v>16.66</v>
      </c>
      <c r="AU10" s="47"/>
      <c r="AV10" s="47"/>
      <c r="AW10" s="47"/>
      <c r="AX10" s="47"/>
      <c r="AY10" s="47"/>
      <c r="AZ10" s="47"/>
      <c r="BA10" s="47"/>
      <c r="BB10" s="48">
        <f>データ!$W$6</f>
        <v>7013.33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111</v>
      </c>
      <c r="BM16" s="91"/>
      <c r="BN16" s="91"/>
      <c r="BO16" s="91"/>
      <c r="BP16" s="91"/>
      <c r="BQ16" s="91"/>
      <c r="BR16" s="91"/>
      <c r="BS16" s="91"/>
      <c r="BT16" s="91"/>
      <c r="BU16" s="91"/>
      <c r="BV16" s="91"/>
      <c r="BW16" s="91"/>
      <c r="BX16" s="91"/>
      <c r="BY16" s="91"/>
      <c r="BZ16" s="9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0" t="s">
        <v>112</v>
      </c>
      <c r="BM47" s="91"/>
      <c r="BN47" s="91"/>
      <c r="BO47" s="91"/>
      <c r="BP47" s="91"/>
      <c r="BQ47" s="91"/>
      <c r="BR47" s="91"/>
      <c r="BS47" s="91"/>
      <c r="BT47" s="91"/>
      <c r="BU47" s="91"/>
      <c r="BV47" s="91"/>
      <c r="BW47" s="91"/>
      <c r="BX47" s="91"/>
      <c r="BY47" s="91"/>
      <c r="BZ47" s="9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0"/>
      <c r="BM48" s="91"/>
      <c r="BN48" s="91"/>
      <c r="BO48" s="91"/>
      <c r="BP48" s="91"/>
      <c r="BQ48" s="91"/>
      <c r="BR48" s="91"/>
      <c r="BS48" s="91"/>
      <c r="BT48" s="91"/>
      <c r="BU48" s="91"/>
      <c r="BV48" s="91"/>
      <c r="BW48" s="91"/>
      <c r="BX48" s="91"/>
      <c r="BY48" s="91"/>
      <c r="BZ48" s="9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0"/>
      <c r="BM49" s="91"/>
      <c r="BN49" s="91"/>
      <c r="BO49" s="91"/>
      <c r="BP49" s="91"/>
      <c r="BQ49" s="91"/>
      <c r="BR49" s="91"/>
      <c r="BS49" s="91"/>
      <c r="BT49" s="91"/>
      <c r="BU49" s="91"/>
      <c r="BV49" s="91"/>
      <c r="BW49" s="91"/>
      <c r="BX49" s="91"/>
      <c r="BY49" s="91"/>
      <c r="BZ49" s="9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0"/>
      <c r="BM50" s="91"/>
      <c r="BN50" s="91"/>
      <c r="BO50" s="91"/>
      <c r="BP50" s="91"/>
      <c r="BQ50" s="91"/>
      <c r="BR50" s="91"/>
      <c r="BS50" s="91"/>
      <c r="BT50" s="91"/>
      <c r="BU50" s="91"/>
      <c r="BV50" s="91"/>
      <c r="BW50" s="91"/>
      <c r="BX50" s="91"/>
      <c r="BY50" s="91"/>
      <c r="BZ50" s="9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0"/>
      <c r="BM51" s="91"/>
      <c r="BN51" s="91"/>
      <c r="BO51" s="91"/>
      <c r="BP51" s="91"/>
      <c r="BQ51" s="91"/>
      <c r="BR51" s="91"/>
      <c r="BS51" s="91"/>
      <c r="BT51" s="91"/>
      <c r="BU51" s="91"/>
      <c r="BV51" s="91"/>
      <c r="BW51" s="91"/>
      <c r="BX51" s="91"/>
      <c r="BY51" s="91"/>
      <c r="BZ51" s="9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0"/>
      <c r="BM52" s="91"/>
      <c r="BN52" s="91"/>
      <c r="BO52" s="91"/>
      <c r="BP52" s="91"/>
      <c r="BQ52" s="91"/>
      <c r="BR52" s="91"/>
      <c r="BS52" s="91"/>
      <c r="BT52" s="91"/>
      <c r="BU52" s="91"/>
      <c r="BV52" s="91"/>
      <c r="BW52" s="91"/>
      <c r="BX52" s="91"/>
      <c r="BY52" s="91"/>
      <c r="BZ52" s="9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0"/>
      <c r="BM53" s="91"/>
      <c r="BN53" s="91"/>
      <c r="BO53" s="91"/>
      <c r="BP53" s="91"/>
      <c r="BQ53" s="91"/>
      <c r="BR53" s="91"/>
      <c r="BS53" s="91"/>
      <c r="BT53" s="91"/>
      <c r="BU53" s="91"/>
      <c r="BV53" s="91"/>
      <c r="BW53" s="91"/>
      <c r="BX53" s="91"/>
      <c r="BY53" s="91"/>
      <c r="BZ53" s="9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0"/>
      <c r="BM54" s="91"/>
      <c r="BN54" s="91"/>
      <c r="BO54" s="91"/>
      <c r="BP54" s="91"/>
      <c r="BQ54" s="91"/>
      <c r="BR54" s="91"/>
      <c r="BS54" s="91"/>
      <c r="BT54" s="91"/>
      <c r="BU54" s="91"/>
      <c r="BV54" s="91"/>
      <c r="BW54" s="91"/>
      <c r="BX54" s="91"/>
      <c r="BY54" s="91"/>
      <c r="BZ54" s="9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0"/>
      <c r="BM55" s="91"/>
      <c r="BN55" s="91"/>
      <c r="BO55" s="91"/>
      <c r="BP55" s="91"/>
      <c r="BQ55" s="91"/>
      <c r="BR55" s="91"/>
      <c r="BS55" s="91"/>
      <c r="BT55" s="91"/>
      <c r="BU55" s="91"/>
      <c r="BV55" s="91"/>
      <c r="BW55" s="91"/>
      <c r="BX55" s="91"/>
      <c r="BY55" s="91"/>
      <c r="BZ55" s="9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0"/>
      <c r="BM56" s="91"/>
      <c r="BN56" s="91"/>
      <c r="BO56" s="91"/>
      <c r="BP56" s="91"/>
      <c r="BQ56" s="91"/>
      <c r="BR56" s="91"/>
      <c r="BS56" s="91"/>
      <c r="BT56" s="91"/>
      <c r="BU56" s="91"/>
      <c r="BV56" s="91"/>
      <c r="BW56" s="91"/>
      <c r="BX56" s="91"/>
      <c r="BY56" s="91"/>
      <c r="BZ56" s="9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0"/>
      <c r="BM57" s="91"/>
      <c r="BN57" s="91"/>
      <c r="BO57" s="91"/>
      <c r="BP57" s="91"/>
      <c r="BQ57" s="91"/>
      <c r="BR57" s="91"/>
      <c r="BS57" s="91"/>
      <c r="BT57" s="91"/>
      <c r="BU57" s="91"/>
      <c r="BV57" s="91"/>
      <c r="BW57" s="91"/>
      <c r="BX57" s="91"/>
      <c r="BY57" s="91"/>
      <c r="BZ57" s="9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0"/>
      <c r="BM58" s="91"/>
      <c r="BN58" s="91"/>
      <c r="BO58" s="91"/>
      <c r="BP58" s="91"/>
      <c r="BQ58" s="91"/>
      <c r="BR58" s="91"/>
      <c r="BS58" s="91"/>
      <c r="BT58" s="91"/>
      <c r="BU58" s="91"/>
      <c r="BV58" s="91"/>
      <c r="BW58" s="91"/>
      <c r="BX58" s="91"/>
      <c r="BY58" s="91"/>
      <c r="BZ58" s="9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0"/>
      <c r="BM59" s="91"/>
      <c r="BN59" s="91"/>
      <c r="BO59" s="91"/>
      <c r="BP59" s="91"/>
      <c r="BQ59" s="91"/>
      <c r="BR59" s="91"/>
      <c r="BS59" s="91"/>
      <c r="BT59" s="91"/>
      <c r="BU59" s="91"/>
      <c r="BV59" s="91"/>
      <c r="BW59" s="91"/>
      <c r="BX59" s="91"/>
      <c r="BY59" s="91"/>
      <c r="BZ59" s="92"/>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90"/>
      <c r="BM60" s="91"/>
      <c r="BN60" s="91"/>
      <c r="BO60" s="91"/>
      <c r="BP60" s="91"/>
      <c r="BQ60" s="91"/>
      <c r="BR60" s="91"/>
      <c r="BS60" s="91"/>
      <c r="BT60" s="91"/>
      <c r="BU60" s="91"/>
      <c r="BV60" s="91"/>
      <c r="BW60" s="91"/>
      <c r="BX60" s="91"/>
      <c r="BY60" s="91"/>
      <c r="BZ60" s="92"/>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90"/>
      <c r="BM61" s="91"/>
      <c r="BN61" s="91"/>
      <c r="BO61" s="91"/>
      <c r="BP61" s="91"/>
      <c r="BQ61" s="91"/>
      <c r="BR61" s="91"/>
      <c r="BS61" s="91"/>
      <c r="BT61" s="91"/>
      <c r="BU61" s="91"/>
      <c r="BV61" s="91"/>
      <c r="BW61" s="91"/>
      <c r="BX61" s="91"/>
      <c r="BY61" s="91"/>
      <c r="BZ61" s="9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0"/>
      <c r="BM62" s="91"/>
      <c r="BN62" s="91"/>
      <c r="BO62" s="91"/>
      <c r="BP62" s="91"/>
      <c r="BQ62" s="91"/>
      <c r="BR62" s="91"/>
      <c r="BS62" s="91"/>
      <c r="BT62" s="91"/>
      <c r="BU62" s="91"/>
      <c r="BV62" s="91"/>
      <c r="BW62" s="91"/>
      <c r="BX62" s="91"/>
      <c r="BY62" s="91"/>
      <c r="BZ62" s="9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0"/>
      <c r="BM63" s="91"/>
      <c r="BN63" s="91"/>
      <c r="BO63" s="91"/>
      <c r="BP63" s="91"/>
      <c r="BQ63" s="91"/>
      <c r="BR63" s="91"/>
      <c r="BS63" s="91"/>
      <c r="BT63" s="91"/>
      <c r="BU63" s="91"/>
      <c r="BV63" s="91"/>
      <c r="BW63" s="91"/>
      <c r="BX63" s="91"/>
      <c r="BY63" s="91"/>
      <c r="BZ63" s="9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ZQ+NP2a7IHoTKvHCWUz9/Rh6tmVI1sZBc3lbjpzD2I2/UYC1H9NknNMDaLj+akkjKyg1xrekMrMPqTbLwTdxUg==" saltValue="6GYMiixF+BhGtKYsRFMyE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272175</v>
      </c>
      <c r="D6" s="20">
        <f t="shared" si="3"/>
        <v>46</v>
      </c>
      <c r="E6" s="20">
        <f t="shared" si="3"/>
        <v>1</v>
      </c>
      <c r="F6" s="20">
        <f t="shared" si="3"/>
        <v>0</v>
      </c>
      <c r="G6" s="20">
        <f t="shared" si="3"/>
        <v>1</v>
      </c>
      <c r="H6" s="20" t="str">
        <f t="shared" si="3"/>
        <v>大阪府　松原市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95.11</v>
      </c>
      <c r="P6" s="21">
        <f t="shared" si="3"/>
        <v>100</v>
      </c>
      <c r="Q6" s="21">
        <f t="shared" si="3"/>
        <v>3067</v>
      </c>
      <c r="R6" s="21">
        <f t="shared" si="3"/>
        <v>116966</v>
      </c>
      <c r="S6" s="21">
        <f t="shared" si="3"/>
        <v>16.66</v>
      </c>
      <c r="T6" s="21">
        <f t="shared" si="3"/>
        <v>7020.77</v>
      </c>
      <c r="U6" s="21">
        <f t="shared" si="3"/>
        <v>116842</v>
      </c>
      <c r="V6" s="21">
        <f t="shared" si="3"/>
        <v>16.66</v>
      </c>
      <c r="W6" s="21">
        <f t="shared" si="3"/>
        <v>7013.33</v>
      </c>
      <c r="X6" s="22">
        <f>IF(X7="",NA(),X7)</f>
        <v>120.87</v>
      </c>
      <c r="Y6" s="22">
        <f t="shared" ref="Y6:AG6" si="4">IF(Y7="",NA(),Y7)</f>
        <v>115.57</v>
      </c>
      <c r="Z6" s="22">
        <f t="shared" si="4"/>
        <v>100.27</v>
      </c>
      <c r="AA6" s="22">
        <f t="shared" si="4"/>
        <v>111.46</v>
      </c>
      <c r="AB6" s="22">
        <f t="shared" si="4"/>
        <v>113.88</v>
      </c>
      <c r="AC6" s="22">
        <f t="shared" si="4"/>
        <v>113.82</v>
      </c>
      <c r="AD6" s="22">
        <f t="shared" si="4"/>
        <v>112.82</v>
      </c>
      <c r="AE6" s="22">
        <f t="shared" si="4"/>
        <v>111.21</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2">
        <f t="shared" si="5"/>
        <v>0.45</v>
      </c>
      <c r="AR6" s="21">
        <f t="shared" si="5"/>
        <v>0</v>
      </c>
      <c r="AS6" s="21" t="str">
        <f>IF(AS7="","",IF(AS7="-","【-】","【"&amp;SUBSTITUTE(TEXT(AS7,"#,##0.00"),"-","△")&amp;"】"))</f>
        <v>【1.34】</v>
      </c>
      <c r="AT6" s="22">
        <f>IF(AT7="",NA(),AT7)</f>
        <v>820.67</v>
      </c>
      <c r="AU6" s="22">
        <f t="shared" ref="AU6:BC6" si="6">IF(AU7="",NA(),AU7)</f>
        <v>596.83000000000004</v>
      </c>
      <c r="AV6" s="22">
        <f t="shared" si="6"/>
        <v>680.74</v>
      </c>
      <c r="AW6" s="22">
        <f t="shared" si="6"/>
        <v>572.26</v>
      </c>
      <c r="AX6" s="22">
        <f t="shared" si="6"/>
        <v>544.37</v>
      </c>
      <c r="AY6" s="22">
        <f t="shared" si="6"/>
        <v>335.6</v>
      </c>
      <c r="AZ6" s="22">
        <f t="shared" si="6"/>
        <v>358.91</v>
      </c>
      <c r="BA6" s="22">
        <f t="shared" si="6"/>
        <v>360.96</v>
      </c>
      <c r="BB6" s="22">
        <f t="shared" si="6"/>
        <v>351.29</v>
      </c>
      <c r="BC6" s="22">
        <f t="shared" si="6"/>
        <v>364.24</v>
      </c>
      <c r="BD6" s="21" t="str">
        <f>IF(BD7="","",IF(BD7="-","【-】","【"&amp;SUBSTITUTE(TEXT(BD7,"#,##0.00"),"-","△")&amp;"】"))</f>
        <v>【252.29】</v>
      </c>
      <c r="BE6" s="22">
        <f>IF(BE7="",NA(),BE7)</f>
        <v>27</v>
      </c>
      <c r="BF6" s="22">
        <f t="shared" ref="BF6:BN6" si="7">IF(BF7="",NA(),BF7)</f>
        <v>25.46</v>
      </c>
      <c r="BG6" s="22">
        <f t="shared" si="7"/>
        <v>28.67</v>
      </c>
      <c r="BH6" s="22">
        <f t="shared" si="7"/>
        <v>21.84</v>
      </c>
      <c r="BI6" s="22">
        <f t="shared" si="7"/>
        <v>19.36</v>
      </c>
      <c r="BJ6" s="22">
        <f t="shared" si="7"/>
        <v>258.26</v>
      </c>
      <c r="BK6" s="22">
        <f t="shared" si="7"/>
        <v>247.27</v>
      </c>
      <c r="BL6" s="22">
        <f t="shared" si="7"/>
        <v>239.18</v>
      </c>
      <c r="BM6" s="22">
        <f t="shared" si="7"/>
        <v>236.29</v>
      </c>
      <c r="BN6" s="22">
        <f t="shared" si="7"/>
        <v>238.77</v>
      </c>
      <c r="BO6" s="21" t="str">
        <f>IF(BO7="","",IF(BO7="-","【-】","【"&amp;SUBSTITUTE(TEXT(BO7,"#,##0.00"),"-","△")&amp;"】"))</f>
        <v>【268.07】</v>
      </c>
      <c r="BP6" s="22">
        <f>IF(BP7="",NA(),BP7)</f>
        <v>121.55</v>
      </c>
      <c r="BQ6" s="22">
        <f t="shared" ref="BQ6:BY6" si="8">IF(BQ7="",NA(),BQ7)</f>
        <v>114.25</v>
      </c>
      <c r="BR6" s="22">
        <f t="shared" si="8"/>
        <v>94.24</v>
      </c>
      <c r="BS6" s="22">
        <f t="shared" si="8"/>
        <v>108.71</v>
      </c>
      <c r="BT6" s="22">
        <f t="shared" si="8"/>
        <v>112.12</v>
      </c>
      <c r="BU6" s="22">
        <f t="shared" si="8"/>
        <v>106.07</v>
      </c>
      <c r="BV6" s="22">
        <f t="shared" si="8"/>
        <v>105.34</v>
      </c>
      <c r="BW6" s="22">
        <f t="shared" si="8"/>
        <v>101.89</v>
      </c>
      <c r="BX6" s="22">
        <f t="shared" si="8"/>
        <v>104.33</v>
      </c>
      <c r="BY6" s="22">
        <f t="shared" si="8"/>
        <v>98.85</v>
      </c>
      <c r="BZ6" s="21" t="str">
        <f>IF(BZ7="","",IF(BZ7="-","【-】","【"&amp;SUBSTITUTE(TEXT(BZ7,"#,##0.00"),"-","△")&amp;"】"))</f>
        <v>【97.47】</v>
      </c>
      <c r="CA6" s="22">
        <f>IF(CA7="",NA(),CA7)</f>
        <v>142.31</v>
      </c>
      <c r="CB6" s="22">
        <f t="shared" ref="CB6:CJ6" si="9">IF(CB7="",NA(),CB7)</f>
        <v>151.58000000000001</v>
      </c>
      <c r="CC6" s="22">
        <f t="shared" si="9"/>
        <v>148.25</v>
      </c>
      <c r="CD6" s="22">
        <f t="shared" si="9"/>
        <v>154.82</v>
      </c>
      <c r="CE6" s="22">
        <f t="shared" si="9"/>
        <v>153.38999999999999</v>
      </c>
      <c r="CF6" s="22">
        <f t="shared" si="9"/>
        <v>159.22</v>
      </c>
      <c r="CG6" s="22">
        <f t="shared" si="9"/>
        <v>159.6</v>
      </c>
      <c r="CH6" s="22">
        <f t="shared" si="9"/>
        <v>156.32</v>
      </c>
      <c r="CI6" s="22">
        <f t="shared" si="9"/>
        <v>157.4</v>
      </c>
      <c r="CJ6" s="22">
        <f t="shared" si="9"/>
        <v>162.61000000000001</v>
      </c>
      <c r="CK6" s="21" t="str">
        <f>IF(CK7="","",IF(CK7="-","【-】","【"&amp;SUBSTITUTE(TEXT(CK7,"#,##0.00"),"-","△")&amp;"】"))</f>
        <v>【174.75】</v>
      </c>
      <c r="CL6" s="22">
        <f>IF(CL7="",NA(),CL7)</f>
        <v>58.78</v>
      </c>
      <c r="CM6" s="22">
        <f t="shared" ref="CM6:CU6" si="10">IF(CM7="",NA(),CM7)</f>
        <v>58.22</v>
      </c>
      <c r="CN6" s="22">
        <f t="shared" si="10"/>
        <v>58.66</v>
      </c>
      <c r="CO6" s="22">
        <f t="shared" si="10"/>
        <v>58</v>
      </c>
      <c r="CP6" s="22">
        <f t="shared" si="10"/>
        <v>57.27</v>
      </c>
      <c r="CQ6" s="22">
        <f t="shared" si="10"/>
        <v>62.83</v>
      </c>
      <c r="CR6" s="22">
        <f t="shared" si="10"/>
        <v>62.05</v>
      </c>
      <c r="CS6" s="22">
        <f t="shared" si="10"/>
        <v>63.23</v>
      </c>
      <c r="CT6" s="22">
        <f t="shared" si="10"/>
        <v>62.59</v>
      </c>
      <c r="CU6" s="22">
        <f t="shared" si="10"/>
        <v>61.81</v>
      </c>
      <c r="CV6" s="21" t="str">
        <f>IF(CV7="","",IF(CV7="-","【-】","【"&amp;SUBSTITUTE(TEXT(CV7,"#,##0.00"),"-","△")&amp;"】"))</f>
        <v>【59.97】</v>
      </c>
      <c r="CW6" s="22">
        <f>IF(CW7="",NA(),CW7)</f>
        <v>97.41</v>
      </c>
      <c r="CX6" s="22">
        <f t="shared" ref="CX6:DF6" si="11">IF(CX7="",NA(),CX7)</f>
        <v>97.56</v>
      </c>
      <c r="CY6" s="22">
        <f t="shared" si="11"/>
        <v>98.63</v>
      </c>
      <c r="CZ6" s="22">
        <f t="shared" si="11"/>
        <v>97.97</v>
      </c>
      <c r="DA6" s="22">
        <f t="shared" si="11"/>
        <v>97.38</v>
      </c>
      <c r="DB6" s="22">
        <f t="shared" si="11"/>
        <v>88.86</v>
      </c>
      <c r="DC6" s="22">
        <f t="shared" si="11"/>
        <v>89.11</v>
      </c>
      <c r="DD6" s="22">
        <f t="shared" si="11"/>
        <v>89.35</v>
      </c>
      <c r="DE6" s="22">
        <f t="shared" si="11"/>
        <v>89.7</v>
      </c>
      <c r="DF6" s="22">
        <f t="shared" si="11"/>
        <v>89.24</v>
      </c>
      <c r="DG6" s="21" t="str">
        <f>IF(DG7="","",IF(DG7="-","【-】","【"&amp;SUBSTITUTE(TEXT(DG7,"#,##0.00"),"-","△")&amp;"】"))</f>
        <v>【89.76】</v>
      </c>
      <c r="DH6" s="22">
        <f>IF(DH7="",NA(),DH7)</f>
        <v>43.4</v>
      </c>
      <c r="DI6" s="22">
        <f t="shared" ref="DI6:DQ6" si="12">IF(DI7="",NA(),DI7)</f>
        <v>42.89</v>
      </c>
      <c r="DJ6" s="22">
        <f t="shared" si="12"/>
        <v>44.17</v>
      </c>
      <c r="DK6" s="22">
        <f t="shared" si="12"/>
        <v>45.57</v>
      </c>
      <c r="DL6" s="22">
        <f t="shared" si="12"/>
        <v>46.87</v>
      </c>
      <c r="DM6" s="22">
        <f t="shared" si="12"/>
        <v>47.89</v>
      </c>
      <c r="DN6" s="22">
        <f t="shared" si="12"/>
        <v>48.69</v>
      </c>
      <c r="DO6" s="22">
        <f t="shared" si="12"/>
        <v>49.62</v>
      </c>
      <c r="DP6" s="22">
        <f t="shared" si="12"/>
        <v>50.5</v>
      </c>
      <c r="DQ6" s="22">
        <f t="shared" si="12"/>
        <v>51.28</v>
      </c>
      <c r="DR6" s="21" t="str">
        <f>IF(DR7="","",IF(DR7="-","【-】","【"&amp;SUBSTITUTE(TEXT(DR7,"#,##0.00"),"-","△")&amp;"】"))</f>
        <v>【51.51】</v>
      </c>
      <c r="DS6" s="22">
        <f>IF(DS7="",NA(),DS7)</f>
        <v>16.91</v>
      </c>
      <c r="DT6" s="22">
        <f t="shared" ref="DT6:EB6" si="13">IF(DT7="",NA(),DT7)</f>
        <v>17.5</v>
      </c>
      <c r="DU6" s="22">
        <f t="shared" si="13"/>
        <v>17.989999999999998</v>
      </c>
      <c r="DV6" s="22">
        <f t="shared" si="13"/>
        <v>18.21</v>
      </c>
      <c r="DW6" s="22">
        <f t="shared" si="13"/>
        <v>18.37</v>
      </c>
      <c r="DX6" s="22">
        <f t="shared" si="13"/>
        <v>16.899999999999999</v>
      </c>
      <c r="DY6" s="22">
        <f t="shared" si="13"/>
        <v>18.260000000000002</v>
      </c>
      <c r="DZ6" s="22">
        <f t="shared" si="13"/>
        <v>19.510000000000002</v>
      </c>
      <c r="EA6" s="22">
        <f t="shared" si="13"/>
        <v>21.19</v>
      </c>
      <c r="EB6" s="22">
        <f t="shared" si="13"/>
        <v>22.64</v>
      </c>
      <c r="EC6" s="21" t="str">
        <f>IF(EC7="","",IF(EC7="-","【-】","【"&amp;SUBSTITUTE(TEXT(EC7,"#,##0.00"),"-","△")&amp;"】"))</f>
        <v>【23.75】</v>
      </c>
      <c r="ED6" s="22">
        <f>IF(ED7="",NA(),ED7)</f>
        <v>0.6</v>
      </c>
      <c r="EE6" s="22">
        <f t="shared" ref="EE6:EM6" si="14">IF(EE7="",NA(),EE7)</f>
        <v>0.68</v>
      </c>
      <c r="EF6" s="22">
        <f t="shared" si="14"/>
        <v>0.34</v>
      </c>
      <c r="EG6" s="22">
        <f t="shared" si="14"/>
        <v>0.21</v>
      </c>
      <c r="EH6" s="22">
        <f t="shared" si="14"/>
        <v>0.72</v>
      </c>
      <c r="EI6" s="22">
        <f t="shared" si="14"/>
        <v>0.72</v>
      </c>
      <c r="EJ6" s="22">
        <f t="shared" si="14"/>
        <v>0.66</v>
      </c>
      <c r="EK6" s="22">
        <f t="shared" si="14"/>
        <v>0.67</v>
      </c>
      <c r="EL6" s="22">
        <f t="shared" si="14"/>
        <v>0.62</v>
      </c>
      <c r="EM6" s="22">
        <f t="shared" si="14"/>
        <v>0.6</v>
      </c>
      <c r="EN6" s="21" t="str">
        <f>IF(EN7="","",IF(EN7="-","【-】","【"&amp;SUBSTITUTE(TEXT(EN7,"#,##0.00"),"-","△")&amp;"】"))</f>
        <v>【0.67】</v>
      </c>
    </row>
    <row r="7" spans="1:144" s="23" customFormat="1" x14ac:dyDescent="0.2">
      <c r="A7" s="15"/>
      <c r="B7" s="24">
        <v>2022</v>
      </c>
      <c r="C7" s="24">
        <v>272175</v>
      </c>
      <c r="D7" s="24">
        <v>46</v>
      </c>
      <c r="E7" s="24">
        <v>1</v>
      </c>
      <c r="F7" s="24">
        <v>0</v>
      </c>
      <c r="G7" s="24">
        <v>1</v>
      </c>
      <c r="H7" s="24" t="s">
        <v>93</v>
      </c>
      <c r="I7" s="24" t="s">
        <v>94</v>
      </c>
      <c r="J7" s="24" t="s">
        <v>95</v>
      </c>
      <c r="K7" s="24" t="s">
        <v>96</v>
      </c>
      <c r="L7" s="24" t="s">
        <v>97</v>
      </c>
      <c r="M7" s="24" t="s">
        <v>98</v>
      </c>
      <c r="N7" s="25" t="s">
        <v>99</v>
      </c>
      <c r="O7" s="25">
        <v>95.11</v>
      </c>
      <c r="P7" s="25">
        <v>100</v>
      </c>
      <c r="Q7" s="25">
        <v>3067</v>
      </c>
      <c r="R7" s="25">
        <v>116966</v>
      </c>
      <c r="S7" s="25">
        <v>16.66</v>
      </c>
      <c r="T7" s="25">
        <v>7020.77</v>
      </c>
      <c r="U7" s="25">
        <v>116842</v>
      </c>
      <c r="V7" s="25">
        <v>16.66</v>
      </c>
      <c r="W7" s="25">
        <v>7013.33</v>
      </c>
      <c r="X7" s="25">
        <v>120.87</v>
      </c>
      <c r="Y7" s="25">
        <v>115.57</v>
      </c>
      <c r="Z7" s="25">
        <v>100.27</v>
      </c>
      <c r="AA7" s="25">
        <v>111.46</v>
      </c>
      <c r="AB7" s="25">
        <v>113.88</v>
      </c>
      <c r="AC7" s="25">
        <v>113.82</v>
      </c>
      <c r="AD7" s="25">
        <v>112.82</v>
      </c>
      <c r="AE7" s="25">
        <v>111.21</v>
      </c>
      <c r="AF7" s="25">
        <v>111.89</v>
      </c>
      <c r="AG7" s="25">
        <v>109.99</v>
      </c>
      <c r="AH7" s="25">
        <v>108.7</v>
      </c>
      <c r="AI7" s="25">
        <v>0</v>
      </c>
      <c r="AJ7" s="25">
        <v>0</v>
      </c>
      <c r="AK7" s="25">
        <v>0</v>
      </c>
      <c r="AL7" s="25">
        <v>0</v>
      </c>
      <c r="AM7" s="25">
        <v>0</v>
      </c>
      <c r="AN7" s="25">
        <v>0</v>
      </c>
      <c r="AO7" s="25">
        <v>0</v>
      </c>
      <c r="AP7" s="25">
        <v>0</v>
      </c>
      <c r="AQ7" s="25">
        <v>0.45</v>
      </c>
      <c r="AR7" s="25">
        <v>0</v>
      </c>
      <c r="AS7" s="25">
        <v>1.34</v>
      </c>
      <c r="AT7" s="25">
        <v>820.67</v>
      </c>
      <c r="AU7" s="25">
        <v>596.83000000000004</v>
      </c>
      <c r="AV7" s="25">
        <v>680.74</v>
      </c>
      <c r="AW7" s="25">
        <v>572.26</v>
      </c>
      <c r="AX7" s="25">
        <v>544.37</v>
      </c>
      <c r="AY7" s="25">
        <v>335.6</v>
      </c>
      <c r="AZ7" s="25">
        <v>358.91</v>
      </c>
      <c r="BA7" s="25">
        <v>360.96</v>
      </c>
      <c r="BB7" s="25">
        <v>351.29</v>
      </c>
      <c r="BC7" s="25">
        <v>364.24</v>
      </c>
      <c r="BD7" s="25">
        <v>252.29</v>
      </c>
      <c r="BE7" s="25">
        <v>27</v>
      </c>
      <c r="BF7" s="25">
        <v>25.46</v>
      </c>
      <c r="BG7" s="25">
        <v>28.67</v>
      </c>
      <c r="BH7" s="25">
        <v>21.84</v>
      </c>
      <c r="BI7" s="25">
        <v>19.36</v>
      </c>
      <c r="BJ7" s="25">
        <v>258.26</v>
      </c>
      <c r="BK7" s="25">
        <v>247.27</v>
      </c>
      <c r="BL7" s="25">
        <v>239.18</v>
      </c>
      <c r="BM7" s="25">
        <v>236.29</v>
      </c>
      <c r="BN7" s="25">
        <v>238.77</v>
      </c>
      <c r="BO7" s="25">
        <v>268.07</v>
      </c>
      <c r="BP7" s="25">
        <v>121.55</v>
      </c>
      <c r="BQ7" s="25">
        <v>114.25</v>
      </c>
      <c r="BR7" s="25">
        <v>94.24</v>
      </c>
      <c r="BS7" s="25">
        <v>108.71</v>
      </c>
      <c r="BT7" s="25">
        <v>112.12</v>
      </c>
      <c r="BU7" s="25">
        <v>106.07</v>
      </c>
      <c r="BV7" s="25">
        <v>105.34</v>
      </c>
      <c r="BW7" s="25">
        <v>101.89</v>
      </c>
      <c r="BX7" s="25">
        <v>104.33</v>
      </c>
      <c r="BY7" s="25">
        <v>98.85</v>
      </c>
      <c r="BZ7" s="25">
        <v>97.47</v>
      </c>
      <c r="CA7" s="25">
        <v>142.31</v>
      </c>
      <c r="CB7" s="25">
        <v>151.58000000000001</v>
      </c>
      <c r="CC7" s="25">
        <v>148.25</v>
      </c>
      <c r="CD7" s="25">
        <v>154.82</v>
      </c>
      <c r="CE7" s="25">
        <v>153.38999999999999</v>
      </c>
      <c r="CF7" s="25">
        <v>159.22</v>
      </c>
      <c r="CG7" s="25">
        <v>159.6</v>
      </c>
      <c r="CH7" s="25">
        <v>156.32</v>
      </c>
      <c r="CI7" s="25">
        <v>157.4</v>
      </c>
      <c r="CJ7" s="25">
        <v>162.61000000000001</v>
      </c>
      <c r="CK7" s="25">
        <v>174.75</v>
      </c>
      <c r="CL7" s="25">
        <v>58.78</v>
      </c>
      <c r="CM7" s="25">
        <v>58.22</v>
      </c>
      <c r="CN7" s="25">
        <v>58.66</v>
      </c>
      <c r="CO7" s="25">
        <v>58</v>
      </c>
      <c r="CP7" s="25">
        <v>57.27</v>
      </c>
      <c r="CQ7" s="25">
        <v>62.83</v>
      </c>
      <c r="CR7" s="25">
        <v>62.05</v>
      </c>
      <c r="CS7" s="25">
        <v>63.23</v>
      </c>
      <c r="CT7" s="25">
        <v>62.59</v>
      </c>
      <c r="CU7" s="25">
        <v>61.81</v>
      </c>
      <c r="CV7" s="25">
        <v>59.97</v>
      </c>
      <c r="CW7" s="25">
        <v>97.41</v>
      </c>
      <c r="CX7" s="25">
        <v>97.56</v>
      </c>
      <c r="CY7" s="25">
        <v>98.63</v>
      </c>
      <c r="CZ7" s="25">
        <v>97.97</v>
      </c>
      <c r="DA7" s="25">
        <v>97.38</v>
      </c>
      <c r="DB7" s="25">
        <v>88.86</v>
      </c>
      <c r="DC7" s="25">
        <v>89.11</v>
      </c>
      <c r="DD7" s="25">
        <v>89.35</v>
      </c>
      <c r="DE7" s="25">
        <v>89.7</v>
      </c>
      <c r="DF7" s="25">
        <v>89.24</v>
      </c>
      <c r="DG7" s="25">
        <v>89.76</v>
      </c>
      <c r="DH7" s="25">
        <v>43.4</v>
      </c>
      <c r="DI7" s="25">
        <v>42.89</v>
      </c>
      <c r="DJ7" s="25">
        <v>44.17</v>
      </c>
      <c r="DK7" s="25">
        <v>45.57</v>
      </c>
      <c r="DL7" s="25">
        <v>46.87</v>
      </c>
      <c r="DM7" s="25">
        <v>47.89</v>
      </c>
      <c r="DN7" s="25">
        <v>48.69</v>
      </c>
      <c r="DO7" s="25">
        <v>49.62</v>
      </c>
      <c r="DP7" s="25">
        <v>50.5</v>
      </c>
      <c r="DQ7" s="25">
        <v>51.28</v>
      </c>
      <c r="DR7" s="25">
        <v>51.51</v>
      </c>
      <c r="DS7" s="25">
        <v>16.91</v>
      </c>
      <c r="DT7" s="25">
        <v>17.5</v>
      </c>
      <c r="DU7" s="25">
        <v>17.989999999999998</v>
      </c>
      <c r="DV7" s="25">
        <v>18.21</v>
      </c>
      <c r="DW7" s="25">
        <v>18.37</v>
      </c>
      <c r="DX7" s="25">
        <v>16.899999999999999</v>
      </c>
      <c r="DY7" s="25">
        <v>18.260000000000002</v>
      </c>
      <c r="DZ7" s="25">
        <v>19.510000000000002</v>
      </c>
      <c r="EA7" s="25">
        <v>21.19</v>
      </c>
      <c r="EB7" s="25">
        <v>22.64</v>
      </c>
      <c r="EC7" s="25">
        <v>23.75</v>
      </c>
      <c r="ED7" s="25">
        <v>0.6</v>
      </c>
      <c r="EE7" s="25">
        <v>0.68</v>
      </c>
      <c r="EF7" s="25">
        <v>0.34</v>
      </c>
      <c r="EG7" s="25">
        <v>0.21</v>
      </c>
      <c r="EH7" s="25">
        <v>0.72</v>
      </c>
      <c r="EI7" s="25">
        <v>0.72</v>
      </c>
      <c r="EJ7" s="25">
        <v>0.66</v>
      </c>
      <c r="EK7" s="25">
        <v>0.67</v>
      </c>
      <c r="EL7" s="25">
        <v>0.62</v>
      </c>
      <c r="EM7" s="25">
        <v>0.6</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山下　雄也</cp:lastModifiedBy>
  <cp:lastPrinted>2024-01-22T08:28:31Z</cp:lastPrinted>
  <dcterms:created xsi:type="dcterms:W3CDTF">2023-12-05T00:57:10Z</dcterms:created>
  <dcterms:modified xsi:type="dcterms:W3CDTF">2024-02-16T03:19:30Z</dcterms:modified>
  <cp:category/>
</cp:coreProperties>
</file>