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8_アップロード\02_アップロードデータ（分析表）\01-2_アップ前準備\"/>
    </mc:Choice>
  </mc:AlternateContent>
  <xr:revisionPtr revIDLastSave="0" documentId="13_ncr:1_{9B7C4D7F-6DD7-4AB3-B61F-147C0646DD8C}" xr6:coauthVersionLast="47" xr6:coauthVersionMax="47" xr10:uidLastSave="{00000000-0000-0000-0000-000000000000}"/>
  <workbookProtection workbookAlgorithmName="SHA-512" workbookHashValue="V6I+DJujCUmNKfMoEH6LuA4fYja65IFQ1S2txqHaa5GEj4Au7FlGrW02VV8E/bpQL9uwsypm58+KPdqS0SNV8w==" workbookSaltValue="33Z51ejwBj/2UfowbICVnQ==" workbookSpinCount="100000" lockStructure="1"/>
  <bookViews>
    <workbookView xWindow="-108" yWindow="-108" windowWidth="23256" windowHeight="14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E85" i="4"/>
  <c r="BB10" i="4"/>
  <c r="AT10" i="4"/>
  <c r="AL10" i="4"/>
  <c r="W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<sst xmlns="http://schemas.openxmlformats.org/spreadsheetml/2006/main" count="228" uniqueCount="113">
  <si>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</si>
  <si>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</si>
  <si>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</si>
  <si>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</si>
  <si>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</si>
  <si>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</si>
  <si>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</si>
  <si>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</si>
  <si>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</si>
  <si>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</si>
  <si>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</si>
  <si>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</si>
  <si>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</si>
  <si>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</si>
  <si>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</si>
  <si>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</si>
  <si>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</si>
  <si>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</si>
  <si>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</si>
  <si>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</si>
  <si>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</si>
  <si>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</si>
  <si>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</si>
  <si>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</si>
  <si>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</si>
  <si>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</si>
  <si>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</si>
  <si>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</si>
  <si>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</si>
  <si>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</si>
  <si>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</si>
  <si>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</si>
  <si>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</si>
  <si>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</si>
  <si>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</si>
  <si>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</si>
  <si>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</si>
  <si>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</si>
  <si>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</si>
  <si>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</si>
  <si>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</si>
  <si>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</si>
  <si>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</si>
  <si>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</si>
  <si>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</si>
  <si>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</si>
  <si>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</si>
  <si>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</si>
  <si>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</si>
  <si>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</si>
  <si>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</si>
  <si>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</si>
  <si>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</si>
  <si>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</si>
  <si>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</si>
  <si>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</si>
  <si>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</si>
  <si>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</si>
  <si>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</si>
  <si>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</si>
  <si>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</si>
  <si>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</si>
  <si>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</si>
  <si>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</si>
  <si>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</si>
  <si>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</si>
  <si>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</si>
  <si>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</si>
  <si>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</si>
  <si>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</si>
  <si>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</si>
  <si>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</si>
  <si>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</si>
  <si>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</si>
  <si>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</si>
  <si>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</si>
  <si>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</si>
  <si>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</si>
  <si>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</si>
  <si>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</si>
  <si>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</si>
  <si>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</si>
  <si>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</si>
  <si>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</si>
  <si>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</si>
  <si>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</si>
  <si>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</si>
  <si>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</si>
  <si>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</si>
  <si>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</si>
  <si>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</si>
  <si>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</si>
  <si>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</si>
  <si>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河内長野市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</si>
  <si>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</si>
  <si>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</si>
  <si>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</si>
  <si>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</si>
  <si>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</si>
  <si>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</si>
  <si>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</si>
  <si>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</si>
  <si>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</si>
  <si>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</si>
  <si>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</si>
  <si>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</si>
  <si>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</si>
  <si>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</si>
  <si>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</si>
  <si>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</si>
  <si>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令和4年度の経常収支比率は、前年度と比較して滝畑ダムの渇水や電力料金の値上げにより、受水費や動力費などの経常費用が大幅に増加し、5.39ポイント悪化しました。
　流動比率は、前年度と比較し、未払金が減少したため、36.61ポイント改善しました。
　企業債残高対給水収益比率は、前年度と比較して企業債残高は減少していますが、令和4年度のコロナ感染症対策に係る水道料金減免により、給水収益が減少したことにより18.94ポイント悪化しました。
　料金回収率は上記同様、給水収益の減少により、14.03ポイント悪化しました。また、類似団体平均値を下回っているのは、給水収益以外の旧簡易水道統合に係る一般会計繰出金や、富田林市との共同施設（浄水場）の運営経費にかかる負担金収入が多いことによるものです。
　給水原価は、前年度と比較し、受水費や動力費が増加したことから、14.29ポイント上昇しました。また、類似団体平均値を上回っているのは、ダム水をはじめとして自己水の割合が高く、高低差の多い地形条件のため浄水配水施設を多く所有し、それらの施設の減価償却費が高いため、給水原価は高くなっています。
　施設利用率は、前年度と比較し、一日平均配水量の減少により0.32ポイント下降しました。また、類似団体平均値に比べて低くなっているのは、人口減少等の水道使用量減少により施設規模が過大になっていることが考えられます。</t>
    <rPh sb="4" eb="6">
      <t>ネンド</t>
    </rPh>
    <rPh sb="15" eb="17">
      <t>ゼンネン</t>
    </rPh>
    <rPh sb="17" eb="18">
      <t>ド</t>
    </rPh>
    <rPh sb="19" eb="21">
      <t>ヒカク</t>
    </rPh>
    <rPh sb="23" eb="25">
      <t>タキハタ</t>
    </rPh>
    <rPh sb="28" eb="30">
      <t>カッスイ</t>
    </rPh>
    <rPh sb="31" eb="33">
      <t>デンリョク</t>
    </rPh>
    <rPh sb="33" eb="35">
      <t>リョウキン</t>
    </rPh>
    <rPh sb="36" eb="38">
      <t>ネア</t>
    </rPh>
    <rPh sb="43" eb="45">
      <t>ジュスイ</t>
    </rPh>
    <rPh sb="45" eb="46">
      <t>ヒ</t>
    </rPh>
    <rPh sb="47" eb="49">
      <t>ドウリョク</t>
    </rPh>
    <rPh sb="49" eb="50">
      <t>ヒ</t>
    </rPh>
    <rPh sb="53" eb="55">
      <t>ケイジョウ</t>
    </rPh>
    <rPh sb="55" eb="57">
      <t>ヒヨウ</t>
    </rPh>
    <rPh sb="58" eb="60">
      <t>オオハバ</t>
    </rPh>
    <rPh sb="61" eb="63">
      <t>ゾウカ</t>
    </rPh>
    <rPh sb="73" eb="75">
      <t>アッカ</t>
    </rPh>
    <rPh sb="82" eb="84">
      <t>リュウドウ</t>
    </rPh>
    <rPh sb="84" eb="86">
      <t>ヒリツ</t>
    </rPh>
    <rPh sb="88" eb="91">
      <t>ゼンネンド</t>
    </rPh>
    <rPh sb="92" eb="94">
      <t>ヒカク</t>
    </rPh>
    <rPh sb="96" eb="98">
      <t>ミバラ</t>
    </rPh>
    <rPh sb="98" eb="99">
      <t>キン</t>
    </rPh>
    <rPh sb="100" eb="102">
      <t>ゲンショウ</t>
    </rPh>
    <rPh sb="116" eb="118">
      <t>カイゼン</t>
    </rPh>
    <rPh sb="125" eb="127">
      <t>キギョウ</t>
    </rPh>
    <rPh sb="127" eb="128">
      <t>サイ</t>
    </rPh>
    <rPh sb="128" eb="130">
      <t>ザンダカ</t>
    </rPh>
    <rPh sb="130" eb="131">
      <t>タイ</t>
    </rPh>
    <rPh sb="131" eb="133">
      <t>キュウスイ</t>
    </rPh>
    <rPh sb="133" eb="135">
      <t>シュウエキ</t>
    </rPh>
    <rPh sb="135" eb="137">
      <t>ヒリツ</t>
    </rPh>
    <rPh sb="147" eb="149">
      <t>キギョウ</t>
    </rPh>
    <rPh sb="149" eb="150">
      <t>サイ</t>
    </rPh>
    <rPh sb="150" eb="152">
      <t>ザンダカ</t>
    </rPh>
    <rPh sb="153" eb="155">
      <t>ゲンショウ</t>
    </rPh>
    <rPh sb="162" eb="164">
      <t>レイワ</t>
    </rPh>
    <rPh sb="165" eb="167">
      <t>ネンド</t>
    </rPh>
    <rPh sb="171" eb="174">
      <t>カンセンショウ</t>
    </rPh>
    <rPh sb="174" eb="176">
      <t>タイサク</t>
    </rPh>
    <rPh sb="177" eb="178">
      <t>カカ</t>
    </rPh>
    <rPh sb="179" eb="181">
      <t>スイドウ</t>
    </rPh>
    <rPh sb="181" eb="183">
      <t>リョウキン</t>
    </rPh>
    <rPh sb="183" eb="185">
      <t>ゲンメン</t>
    </rPh>
    <rPh sb="189" eb="191">
      <t>キュウスイ</t>
    </rPh>
    <rPh sb="191" eb="193">
      <t>シュウエキ</t>
    </rPh>
    <rPh sb="194" eb="196">
      <t>ゲンショウ</t>
    </rPh>
    <rPh sb="212" eb="214">
      <t>アッカ</t>
    </rPh>
    <rPh sb="227" eb="229">
      <t>ジョウキ</t>
    </rPh>
    <rPh sb="229" eb="231">
      <t>ドウヨウ</t>
    </rPh>
    <rPh sb="232" eb="234">
      <t>キュウスイ</t>
    </rPh>
    <rPh sb="234" eb="236">
      <t>シュウエキ</t>
    </rPh>
    <rPh sb="237" eb="239">
      <t>ゲンショウ</t>
    </rPh>
    <rPh sb="252" eb="254">
      <t>アッカ</t>
    </rPh>
    <rPh sb="286" eb="287">
      <t>キュウ</t>
    </rPh>
    <rPh sb="287" eb="289">
      <t>カンイ</t>
    </rPh>
    <rPh sb="289" eb="291">
      <t>スイドウ</t>
    </rPh>
    <rPh sb="291" eb="293">
      <t>トウゴウ</t>
    </rPh>
    <rPh sb="294" eb="295">
      <t>カカ</t>
    </rPh>
    <rPh sb="296" eb="298">
      <t>イッパン</t>
    </rPh>
    <rPh sb="298" eb="300">
      <t>カイケイ</t>
    </rPh>
    <rPh sb="367" eb="369">
      <t>ドウリョク</t>
    </rPh>
    <rPh sb="369" eb="370">
      <t>ヒ</t>
    </rPh>
    <rPh sb="371" eb="373">
      <t>ゾウカ</t>
    </rPh>
    <rPh sb="389" eb="391">
      <t>ジョウショウ</t>
    </rPh>
    <rPh sb="407" eb="408">
      <t>ウエ</t>
    </rPh>
    <rPh sb="511" eb="513">
      <t>イチニチ</t>
    </rPh>
    <rPh sb="513" eb="515">
      <t>ヘイキン</t>
    </rPh>
    <rPh sb="515" eb="517">
      <t>ハイスイ</t>
    </rPh>
    <rPh sb="517" eb="518">
      <t>リョウ</t>
    </rPh>
    <rPh sb="519" eb="521">
      <t>ゲンショウ</t>
    </rPh>
    <rPh sb="532" eb="534">
      <t>カコウ</t>
    </rPh>
    <rPh sb="542" eb="544">
      <t>ルイジ</t>
    </rPh>
    <rPh sb="544" eb="546">
      <t>ダンタイ</t>
    </rPh>
    <rPh sb="563" eb="565">
      <t>ジンコウ</t>
    </rPh>
    <rPh sb="565" eb="567">
      <t>ゲンショウ</t>
    </rPh>
    <rPh sb="567" eb="568">
      <t>トウ</t>
    </rPh>
    <rPh sb="569" eb="571">
      <t>スイドウ</t>
    </rPh>
    <rPh sb="571" eb="574">
      <t>シヨウリョウ</t>
    </rPh>
    <rPh sb="574" eb="576">
      <t>ゲンショウ</t>
    </rPh>
    <phoneticPr fontId="16"/>
  </si>
  <si>
    <t xml:space="preserve">　老朽化管路の更新事業については、昨年度に引き続き重要給水施設配水管路を中心に更新事業（耐震化）を進めています。浄水施設の老朽化対策については、富田林市との共同施設である日野浄水場の活性炭注入設備の更新工事や千代田受水場の電気設備更新工事に着手するととに、配水池の統廃合を図るため西之山配水池更新工事実施設計業務に着手しまた。
　本市有形固定資産減価償却率が類似団体平均に比べて高いのは、昭和40年代の大規模開発団地の配水管路の老朽化が進んできていることや、各浄水場の更新や統廃合が進んでいないことによるものです。
　また、管路経年化率が類似団体平均に比べ高いのは、上記同様、昭和40年代の大規模開発団地の配水管路の老朽化が進んできていることや、重要給水施設管路を優先して更新を進めていることによるものです。
</t>
    <rPh sb="1" eb="4">
      <t>ロウキュウカ</t>
    </rPh>
    <rPh sb="4" eb="6">
      <t>カンロ</t>
    </rPh>
    <rPh sb="7" eb="9">
      <t>コウシン</t>
    </rPh>
    <rPh sb="9" eb="11">
      <t>ジギョウ</t>
    </rPh>
    <rPh sb="56" eb="58">
      <t>ジョウスイ</t>
    </rPh>
    <rPh sb="58" eb="60">
      <t>シセツ</t>
    </rPh>
    <rPh sb="61" eb="64">
      <t>ロウキュウカ</t>
    </rPh>
    <rPh sb="64" eb="66">
      <t>タイサク</t>
    </rPh>
    <rPh sb="85" eb="87">
      <t>ヒノ</t>
    </rPh>
    <rPh sb="87" eb="90">
      <t>ジョウスイジョウ</t>
    </rPh>
    <rPh sb="91" eb="94">
      <t>カッセイタン</t>
    </rPh>
    <rPh sb="94" eb="96">
      <t>チュウニュウ</t>
    </rPh>
    <rPh sb="96" eb="98">
      <t>セツビ</t>
    </rPh>
    <rPh sb="99" eb="101">
      <t>コウシン</t>
    </rPh>
    <rPh sb="101" eb="103">
      <t>コウジ</t>
    </rPh>
    <rPh sb="104" eb="107">
      <t>チヨダ</t>
    </rPh>
    <rPh sb="107" eb="109">
      <t>ジュスイ</t>
    </rPh>
    <rPh sb="109" eb="110">
      <t>ジョウ</t>
    </rPh>
    <rPh sb="111" eb="113">
      <t>デンキ</t>
    </rPh>
    <rPh sb="113" eb="115">
      <t>セツビ</t>
    </rPh>
    <rPh sb="115" eb="117">
      <t>コウシン</t>
    </rPh>
    <rPh sb="117" eb="119">
      <t>コウジ</t>
    </rPh>
    <rPh sb="120" eb="122">
      <t>チャクシュ</t>
    </rPh>
    <rPh sb="140" eb="142">
      <t>ニシノ</t>
    </rPh>
    <rPh sb="142" eb="143">
      <t>ヤマ</t>
    </rPh>
    <rPh sb="143" eb="146">
      <t>ハイスイチ</t>
    </rPh>
    <rPh sb="146" eb="148">
      <t>コウシン</t>
    </rPh>
    <rPh sb="148" eb="150">
      <t>コウジ</t>
    </rPh>
    <rPh sb="150" eb="152">
      <t>ジッシ</t>
    </rPh>
    <rPh sb="152" eb="154">
      <t>セッケイ</t>
    </rPh>
    <rPh sb="154" eb="156">
      <t>ギョウム</t>
    </rPh>
    <rPh sb="157" eb="159">
      <t>チャクシュ</t>
    </rPh>
    <rPh sb="229" eb="230">
      <t>カク</t>
    </rPh>
    <rPh sb="230" eb="233">
      <t>ジョウスイジョウ</t>
    </rPh>
    <rPh sb="234" eb="236">
      <t>コウシン</t>
    </rPh>
    <rPh sb="237" eb="240">
      <t>トウハイゴウ</t>
    </rPh>
    <rPh sb="241" eb="242">
      <t>スス</t>
    </rPh>
    <rPh sb="262" eb="264">
      <t>カンロ</t>
    </rPh>
    <rPh sb="264" eb="267">
      <t>ケイネンカ</t>
    </rPh>
    <rPh sb="267" eb="268">
      <t>リツ</t>
    </rPh>
    <rPh sb="283" eb="285">
      <t>ジョウキ</t>
    </rPh>
    <rPh sb="285" eb="287">
      <t>ドウヨウ</t>
    </rPh>
    <rPh sb="288" eb="290">
      <t>ショウワ</t>
    </rPh>
    <rPh sb="339" eb="340">
      <t>スス</t>
    </rPh>
    <phoneticPr fontId="4"/>
  </si>
  <si>
    <t>　本市の水道事業は、高低差の多い地形の特徴から多数の施設を有しており、その多くが更新時期を迎えているため、今後の更新に係る投資の増加は避けられません。また、施設利用率は、類似団体平均値と比較して低く、今後も人口減少が見込まれるため、浄水場や配水池の統廃合やダウンサイジングを進めていく必要があります。
　また現在、浄配水施設の老朽化・耐震化を最優先として取組みを進めていることから、管路更新については、重要管路から計画的に更新・耐震化を進め、漏水事故や災害時の被害低減を図っていく必要があります。
　以上のことを踏まえ、広域化・共同化や水道料金の適正化など健全な経営を行うため、経営戦略の要素を組み込んだ河内長野市上下水道ビジョンを平成30年度に策定しました。今後も上下水道ビジョンの目標を達成するため、外部委員で構成する懇談会での進捗管理を行い、浄水場の休廃止や配水池の統廃合、重要配水管路の耐震化を着実に進めていきます。また、令和5年度には、ビジョンの中間見直しを行う予定です。</t>
    <rPh sb="120" eb="123">
      <t>ハイスイチ</t>
    </rPh>
    <rPh sb="154" eb="156">
      <t>ゲンザイ</t>
    </rPh>
    <rPh sb="218" eb="219">
      <t>スス</t>
    </rPh>
    <rPh sb="264" eb="267">
      <t>キョウドウカ</t>
    </rPh>
    <rPh sb="278" eb="280">
      <t>ケンゼン</t>
    </rPh>
    <rPh sb="281" eb="283">
      <t>ケイエイ</t>
    </rPh>
    <rPh sb="284" eb="285">
      <t>オコナ</t>
    </rPh>
    <rPh sb="302" eb="307">
      <t>カワチナガノシ</t>
    </rPh>
    <rPh sb="307" eb="309">
      <t>ジョウゲ</t>
    </rPh>
    <rPh sb="309" eb="311">
      <t>スイドウ</t>
    </rPh>
    <rPh sb="316" eb="318">
      <t>ヘイセイ</t>
    </rPh>
    <rPh sb="320" eb="322">
      <t>ネンド</t>
    </rPh>
    <rPh sb="323" eb="325">
      <t>サクテイ</t>
    </rPh>
    <rPh sb="330" eb="332">
      <t>コンゴ</t>
    </rPh>
    <rPh sb="333" eb="335">
      <t>ジョウゲ</t>
    </rPh>
    <rPh sb="335" eb="337">
      <t>スイドウ</t>
    </rPh>
    <rPh sb="342" eb="344">
      <t>モクヒョウ</t>
    </rPh>
    <rPh sb="345" eb="347">
      <t>タッセイ</t>
    </rPh>
    <rPh sb="371" eb="372">
      <t>オコナ</t>
    </rPh>
    <rPh sb="374" eb="377">
      <t>ジョウスイジョウ</t>
    </rPh>
    <rPh sb="378" eb="379">
      <t>キュウ</t>
    </rPh>
    <rPh sb="379" eb="381">
      <t>ハイシ</t>
    </rPh>
    <rPh sb="382" eb="385">
      <t>ハイスイチ</t>
    </rPh>
    <rPh sb="386" eb="389">
      <t>トウハイゴウ</t>
    </rPh>
    <rPh sb="390" eb="392">
      <t>ジュウヨウ</t>
    </rPh>
    <rPh sb="392" eb="395">
      <t>ハイスイカン</t>
    </rPh>
    <rPh sb="395" eb="396">
      <t>ロ</t>
    </rPh>
    <rPh sb="397" eb="400">
      <t>タイシンカ</t>
    </rPh>
    <rPh sb="401" eb="403">
      <t>チャクジツ</t>
    </rPh>
    <rPh sb="404" eb="405">
      <t>スス</t>
    </rPh>
    <rPh sb="415" eb="417">
      <t>レイワ</t>
    </rPh>
    <rPh sb="418" eb="420">
      <t>ネンド</t>
    </rPh>
    <rPh sb="428" eb="430">
      <t>チュウカン</t>
    </rPh>
    <rPh sb="430" eb="432">
      <t>ミナオ</t>
    </rPh>
    <rPh sb="434" eb="435">
      <t>オコナ</t>
    </rPh>
    <rPh sb="436" eb="438">
      <t>ヨテイ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</si>
</sst>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8"/>
      <color theme="3"/>
      <name val="游ゴシック Light"/>
      <family val="2"/>
      <charset val="128"/>
      <scheme val="major"/>
    </font>
    <font>
      <sz val="10"/>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0.43</c:v>
                </c:pt>
                <c:pt idx="1">
                  <c:v>0.52</c:v>
                </c:pt>
                <c:pt idx="2">
                  <c:v>0.71</c:v>
                </c:pt>
                <c:pt idx="3">
                  <c:v>0.37</c:v>
                </c:pt>
                <c:pt idx="4">
                  <c:v>0.51</c:v>
                </c:pt>
              </c:numCache>
            </c:numRef>
          </c:val>
          <c:extLst>
            <c:ext xmlns:c16="http://schemas.microsoft.com/office/drawing/2014/chart" uri="{C3380CC4-5D6E-409C-BE32-E72D297353CC}">
              <c16:uniqueId val="{00000000-9B6D-4364-A6BE-0DD025582C15}"/>
            </c:ext>
          </c:extLst>
        </c:ser>
        <c:dLbls>
          <c:showLegendKey val="0"/>
          <c:showVal val="0"/>
          <c:showCatName val="0"/>
          <c:showSerName val="0"/>
          <c:showPercent val="0"/>
          <c:showBubbleSize val="0"/>
        </c:dLbls>
        <c:gapWidth val="150"/>
        <c:axId val="121838208"/>
        <c:axId val="12184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9B6D-4364-A6BE-0DD025582C15}"/>
            </c:ext>
          </c:extLst>
        </c:ser>
        <c:dLbls>
          <c:showLegendKey val="0"/>
          <c:showVal val="0"/>
          <c:showCatName val="0"/>
          <c:showSerName val="0"/>
          <c:showPercent val="0"/>
          <c:showBubbleSize val="0"/>
        </c:dLbls>
        <c:marker val="1"/>
        <c:smooth val="0"/>
        <c:axId val="121838208"/>
        <c:axId val="121844480"/>
      </c:lineChart>
      <c:dateAx>
        <c:axId val="121838208"/>
        <c:scaling>
          <c:orientation val="minMax"/>
        </c:scaling>
        <c:delete val="1"/>
        <c:axPos val="b"/>
        <c:numFmt formatCode="&quot;H&quot;yy" sourceLinked="1"/>
        <c:majorTickMark val="none"/>
        <c:minorTickMark val="none"/>
        <c:tickLblPos val="none"/>
        <c:crossAx val="121844480"/>
        <c:crosses val="autoZero"/>
        <c:auto val="1"/>
        <c:lblOffset val="100"/>
        <c:baseTimeUnit val="years"/>
      </c:dateAx>
      <c:valAx>
        <c:axId val="12184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83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52.81</c:v>
                </c:pt>
                <c:pt idx="1">
                  <c:v>55.74</c:v>
                </c:pt>
                <c:pt idx="2">
                  <c:v>56.19</c:v>
                </c:pt>
                <c:pt idx="3">
                  <c:v>54.52</c:v>
                </c:pt>
                <c:pt idx="4">
                  <c:v>54.2</c:v>
                </c:pt>
              </c:numCache>
            </c:numRef>
          </c:val>
          <c:extLst>
            <c:ext xmlns:c16="http://schemas.microsoft.com/office/drawing/2014/chart" uri="{C3380CC4-5D6E-409C-BE32-E72D297353CC}">
              <c16:uniqueId val="{00000000-EDF1-4074-90DB-C8BBB3ADD8D8}"/>
            </c:ext>
          </c:extLst>
        </c:ser>
        <c:dLbls>
          <c:showLegendKey val="0"/>
          <c:showVal val="0"/>
          <c:showCatName val="0"/>
          <c:showSerName val="0"/>
          <c:showPercent val="0"/>
          <c:showBubbleSize val="0"/>
        </c:dLbls>
        <c:gapWidth val="150"/>
        <c:axId val="122407552"/>
        <c:axId val="12241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EDF1-4074-90DB-C8BBB3ADD8D8}"/>
            </c:ext>
          </c:extLst>
        </c:ser>
        <c:dLbls>
          <c:showLegendKey val="0"/>
          <c:showVal val="0"/>
          <c:showCatName val="0"/>
          <c:showSerName val="0"/>
          <c:showPercent val="0"/>
          <c:showBubbleSize val="0"/>
        </c:dLbls>
        <c:marker val="1"/>
        <c:smooth val="0"/>
        <c:axId val="122407552"/>
        <c:axId val="122417920"/>
      </c:lineChart>
      <c:dateAx>
        <c:axId val="122407552"/>
        <c:scaling>
          <c:orientation val="minMax"/>
        </c:scaling>
        <c:delete val="1"/>
        <c:axPos val="b"/>
        <c:numFmt formatCode="&quot;H&quot;yy" sourceLinked="1"/>
        <c:majorTickMark val="none"/>
        <c:minorTickMark val="none"/>
        <c:tickLblPos val="none"/>
        <c:crossAx val="122417920"/>
        <c:crosses val="autoZero"/>
        <c:auto val="1"/>
        <c:lblOffset val="100"/>
        <c:baseTimeUnit val="years"/>
      </c:dateAx>
      <c:valAx>
        <c:axId val="12241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0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93.3</c:v>
                </c:pt>
                <c:pt idx="1">
                  <c:v>93.7</c:v>
                </c:pt>
                <c:pt idx="2">
                  <c:v>93.96</c:v>
                </c:pt>
                <c:pt idx="3">
                  <c:v>94.98</c:v>
                </c:pt>
                <c:pt idx="4">
                  <c:v>93.15</c:v>
                </c:pt>
              </c:numCache>
            </c:numRef>
          </c:val>
          <c:extLst>
            <c:ext xmlns:c16="http://schemas.microsoft.com/office/drawing/2014/chart" uri="{C3380CC4-5D6E-409C-BE32-E72D297353CC}">
              <c16:uniqueId val="{00000000-C621-476D-ADC8-C089CA3A49D0}"/>
            </c:ext>
          </c:extLst>
        </c:ser>
        <c:dLbls>
          <c:showLegendKey val="0"/>
          <c:showVal val="0"/>
          <c:showCatName val="0"/>
          <c:showSerName val="0"/>
          <c:showPercent val="0"/>
          <c:showBubbleSize val="0"/>
        </c:dLbls>
        <c:gapWidth val="150"/>
        <c:axId val="122452992"/>
        <c:axId val="12245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C621-476D-ADC8-C089CA3A49D0}"/>
            </c:ext>
          </c:extLst>
        </c:ser>
        <c:dLbls>
          <c:showLegendKey val="0"/>
          <c:showVal val="0"/>
          <c:showCatName val="0"/>
          <c:showSerName val="0"/>
          <c:showPercent val="0"/>
          <c:showBubbleSize val="0"/>
        </c:dLbls>
        <c:marker val="1"/>
        <c:smooth val="0"/>
        <c:axId val="122452992"/>
        <c:axId val="122459264"/>
      </c:lineChart>
      <c:dateAx>
        <c:axId val="122452992"/>
        <c:scaling>
          <c:orientation val="minMax"/>
        </c:scaling>
        <c:delete val="1"/>
        <c:axPos val="b"/>
        <c:numFmt formatCode="&quot;H&quot;yy" sourceLinked="1"/>
        <c:majorTickMark val="none"/>
        <c:minorTickMark val="none"/>
        <c:tickLblPos val="none"/>
        <c:crossAx val="122459264"/>
        <c:crosses val="autoZero"/>
        <c:auto val="1"/>
        <c:lblOffset val="100"/>
        <c:baseTimeUnit val="years"/>
      </c:dateAx>
      <c:valAx>
        <c:axId val="12245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5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106.36</c:v>
                </c:pt>
                <c:pt idx="1">
                  <c:v>106.68</c:v>
                </c:pt>
                <c:pt idx="2">
                  <c:v>108.3</c:v>
                </c:pt>
                <c:pt idx="3">
                  <c:v>108.8</c:v>
                </c:pt>
                <c:pt idx="4">
                  <c:v>103.41</c:v>
                </c:pt>
              </c:numCache>
            </c:numRef>
          </c:val>
          <c:extLst>
            <c:ext xmlns:c16="http://schemas.microsoft.com/office/drawing/2014/chart" uri="{C3380CC4-5D6E-409C-BE32-E72D297353CC}">
              <c16:uniqueId val="{00000000-7D55-41B9-9F88-F6E7EDBE809C}"/>
            </c:ext>
          </c:extLst>
        </c:ser>
        <c:dLbls>
          <c:showLegendKey val="0"/>
          <c:showVal val="0"/>
          <c:showCatName val="0"/>
          <c:showSerName val="0"/>
          <c:showPercent val="0"/>
          <c:showBubbleSize val="0"/>
        </c:dLbls>
        <c:gapWidth val="150"/>
        <c:axId val="121875456"/>
        <c:axId val="12188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7D55-41B9-9F88-F6E7EDBE809C}"/>
            </c:ext>
          </c:extLst>
        </c:ser>
        <c:dLbls>
          <c:showLegendKey val="0"/>
          <c:showVal val="0"/>
          <c:showCatName val="0"/>
          <c:showSerName val="0"/>
          <c:showPercent val="0"/>
          <c:showBubbleSize val="0"/>
        </c:dLbls>
        <c:marker val="1"/>
        <c:smooth val="0"/>
        <c:axId val="121875456"/>
        <c:axId val="121885824"/>
      </c:lineChart>
      <c:dateAx>
        <c:axId val="121875456"/>
        <c:scaling>
          <c:orientation val="minMax"/>
        </c:scaling>
        <c:delete val="1"/>
        <c:axPos val="b"/>
        <c:numFmt formatCode="&quot;H&quot;yy" sourceLinked="1"/>
        <c:majorTickMark val="none"/>
        <c:minorTickMark val="none"/>
        <c:tickLblPos val="none"/>
        <c:crossAx val="121885824"/>
        <c:crosses val="autoZero"/>
        <c:auto val="1"/>
        <c:lblOffset val="100"/>
        <c:baseTimeUnit val="years"/>
      </c:dateAx>
      <c:valAx>
        <c:axId val="121885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187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56.83</c:v>
                </c:pt>
                <c:pt idx="1">
                  <c:v>58.26</c:v>
                </c:pt>
                <c:pt idx="2">
                  <c:v>59.41</c:v>
                </c:pt>
                <c:pt idx="3">
                  <c:v>59.95</c:v>
                </c:pt>
                <c:pt idx="4">
                  <c:v>60.77</c:v>
                </c:pt>
              </c:numCache>
            </c:numRef>
          </c:val>
          <c:extLst>
            <c:ext xmlns:c16="http://schemas.microsoft.com/office/drawing/2014/chart" uri="{C3380CC4-5D6E-409C-BE32-E72D297353CC}">
              <c16:uniqueId val="{00000000-10F1-48AE-9C19-1476E217AA82}"/>
            </c:ext>
          </c:extLst>
        </c:ser>
        <c:dLbls>
          <c:showLegendKey val="0"/>
          <c:showVal val="0"/>
          <c:showCatName val="0"/>
          <c:showSerName val="0"/>
          <c:showPercent val="0"/>
          <c:showBubbleSize val="0"/>
        </c:dLbls>
        <c:gapWidth val="150"/>
        <c:axId val="122101120"/>
        <c:axId val="12212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10F1-48AE-9C19-1476E217AA82}"/>
            </c:ext>
          </c:extLst>
        </c:ser>
        <c:dLbls>
          <c:showLegendKey val="0"/>
          <c:showVal val="0"/>
          <c:showCatName val="0"/>
          <c:showSerName val="0"/>
          <c:showPercent val="0"/>
          <c:showBubbleSize val="0"/>
        </c:dLbls>
        <c:marker val="1"/>
        <c:smooth val="0"/>
        <c:axId val="122101120"/>
        <c:axId val="122123776"/>
      </c:lineChart>
      <c:dateAx>
        <c:axId val="122101120"/>
        <c:scaling>
          <c:orientation val="minMax"/>
        </c:scaling>
        <c:delete val="1"/>
        <c:axPos val="b"/>
        <c:numFmt formatCode="&quot;H&quot;yy" sourceLinked="1"/>
        <c:majorTickMark val="none"/>
        <c:minorTickMark val="none"/>
        <c:tickLblPos val="none"/>
        <c:crossAx val="122123776"/>
        <c:crosses val="autoZero"/>
        <c:auto val="1"/>
        <c:lblOffset val="100"/>
        <c:baseTimeUnit val="years"/>
      </c:dateAx>
      <c:valAx>
        <c:axId val="12212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0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30.9</c:v>
                </c:pt>
                <c:pt idx="1">
                  <c:v>32.01</c:v>
                </c:pt>
                <c:pt idx="2">
                  <c:v>31.67</c:v>
                </c:pt>
                <c:pt idx="3">
                  <c:v>40.869999999999997</c:v>
                </c:pt>
                <c:pt idx="4">
                  <c:v>37.92</c:v>
                </c:pt>
              </c:numCache>
            </c:numRef>
          </c:val>
          <c:extLst>
            <c:ext xmlns:c16="http://schemas.microsoft.com/office/drawing/2014/chart" uri="{C3380CC4-5D6E-409C-BE32-E72D297353CC}">
              <c16:uniqueId val="{00000000-510C-46CF-90FC-D639C719C810}"/>
            </c:ext>
          </c:extLst>
        </c:ser>
        <c:dLbls>
          <c:showLegendKey val="0"/>
          <c:showVal val="0"/>
          <c:showCatName val="0"/>
          <c:showSerName val="0"/>
          <c:showPercent val="0"/>
          <c:showBubbleSize val="0"/>
        </c:dLbls>
        <c:gapWidth val="150"/>
        <c:axId val="122146816"/>
        <c:axId val="12214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510C-46CF-90FC-D639C719C810}"/>
            </c:ext>
          </c:extLst>
        </c:ser>
        <c:dLbls>
          <c:showLegendKey val="0"/>
          <c:showVal val="0"/>
          <c:showCatName val="0"/>
          <c:showSerName val="0"/>
          <c:showPercent val="0"/>
          <c:showBubbleSize val="0"/>
        </c:dLbls>
        <c:marker val="1"/>
        <c:smooth val="0"/>
        <c:axId val="122146816"/>
        <c:axId val="122148736"/>
      </c:lineChart>
      <c:dateAx>
        <c:axId val="122146816"/>
        <c:scaling>
          <c:orientation val="minMax"/>
        </c:scaling>
        <c:delete val="1"/>
        <c:axPos val="b"/>
        <c:numFmt formatCode="&quot;H&quot;yy" sourceLinked="1"/>
        <c:majorTickMark val="none"/>
        <c:minorTickMark val="none"/>
        <c:tickLblPos val="none"/>
        <c:crossAx val="122148736"/>
        <c:crosses val="autoZero"/>
        <c:auto val="1"/>
        <c:lblOffset val="100"/>
        <c:baseTimeUnit val="years"/>
      </c:dateAx>
      <c:valAx>
        <c:axId val="12214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4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0B-4382-9718-301931B22400}"/>
            </c:ext>
          </c:extLst>
        </c:ser>
        <c:dLbls>
          <c:showLegendKey val="0"/>
          <c:showVal val="0"/>
          <c:showCatName val="0"/>
          <c:showSerName val="0"/>
          <c:showPercent val="0"/>
          <c:showBubbleSize val="0"/>
        </c:dLbls>
        <c:gapWidth val="150"/>
        <c:axId val="122204928"/>
        <c:axId val="12220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5E0B-4382-9718-301931B22400}"/>
            </c:ext>
          </c:extLst>
        </c:ser>
        <c:dLbls>
          <c:showLegendKey val="0"/>
          <c:showVal val="0"/>
          <c:showCatName val="0"/>
          <c:showSerName val="0"/>
          <c:showPercent val="0"/>
          <c:showBubbleSize val="0"/>
        </c:dLbls>
        <c:marker val="1"/>
        <c:smooth val="0"/>
        <c:axId val="122204928"/>
        <c:axId val="122206848"/>
      </c:lineChart>
      <c:dateAx>
        <c:axId val="122204928"/>
        <c:scaling>
          <c:orientation val="minMax"/>
        </c:scaling>
        <c:delete val="1"/>
        <c:axPos val="b"/>
        <c:numFmt formatCode="&quot;H&quot;yy" sourceLinked="1"/>
        <c:majorTickMark val="none"/>
        <c:minorTickMark val="none"/>
        <c:tickLblPos val="none"/>
        <c:crossAx val="122206848"/>
        <c:crosses val="autoZero"/>
        <c:auto val="1"/>
        <c:lblOffset val="100"/>
        <c:baseTimeUnit val="years"/>
      </c:dateAx>
      <c:valAx>
        <c:axId val="122206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220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503.58</c:v>
                </c:pt>
                <c:pt idx="1">
                  <c:v>479.18</c:v>
                </c:pt>
                <c:pt idx="2">
                  <c:v>425.07</c:v>
                </c:pt>
                <c:pt idx="3">
                  <c:v>359.08</c:v>
                </c:pt>
                <c:pt idx="4">
                  <c:v>395.69</c:v>
                </c:pt>
              </c:numCache>
            </c:numRef>
          </c:val>
          <c:extLst>
            <c:ext xmlns:c16="http://schemas.microsoft.com/office/drawing/2014/chart" uri="{C3380CC4-5D6E-409C-BE32-E72D297353CC}">
              <c16:uniqueId val="{00000000-0ABE-4E38-B0F7-B90D513B673A}"/>
            </c:ext>
          </c:extLst>
        </c:ser>
        <c:dLbls>
          <c:showLegendKey val="0"/>
          <c:showVal val="0"/>
          <c:showCatName val="0"/>
          <c:showSerName val="0"/>
          <c:showPercent val="0"/>
          <c:showBubbleSize val="0"/>
        </c:dLbls>
        <c:gapWidth val="150"/>
        <c:axId val="122250368"/>
        <c:axId val="12225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0ABE-4E38-B0F7-B90D513B673A}"/>
            </c:ext>
          </c:extLst>
        </c:ser>
        <c:dLbls>
          <c:showLegendKey val="0"/>
          <c:showVal val="0"/>
          <c:showCatName val="0"/>
          <c:showSerName val="0"/>
          <c:showPercent val="0"/>
          <c:showBubbleSize val="0"/>
        </c:dLbls>
        <c:marker val="1"/>
        <c:smooth val="0"/>
        <c:axId val="122250368"/>
        <c:axId val="122252288"/>
      </c:lineChart>
      <c:dateAx>
        <c:axId val="122250368"/>
        <c:scaling>
          <c:orientation val="minMax"/>
        </c:scaling>
        <c:delete val="1"/>
        <c:axPos val="b"/>
        <c:numFmt formatCode="&quot;H&quot;yy" sourceLinked="1"/>
        <c:majorTickMark val="none"/>
        <c:minorTickMark val="none"/>
        <c:tickLblPos val="none"/>
        <c:crossAx val="122252288"/>
        <c:crosses val="autoZero"/>
        <c:auto val="1"/>
        <c:lblOffset val="100"/>
        <c:baseTimeUnit val="years"/>
      </c:dateAx>
      <c:valAx>
        <c:axId val="122252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225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271.88</c:v>
                </c:pt>
                <c:pt idx="1">
                  <c:v>269.99</c:v>
                </c:pt>
                <c:pt idx="2">
                  <c:v>271.60000000000002</c:v>
                </c:pt>
                <c:pt idx="3">
                  <c:v>256.02</c:v>
                </c:pt>
                <c:pt idx="4">
                  <c:v>274.95999999999998</c:v>
                </c:pt>
              </c:numCache>
            </c:numRef>
          </c:val>
          <c:extLst>
            <c:ext xmlns:c16="http://schemas.microsoft.com/office/drawing/2014/chart" uri="{C3380CC4-5D6E-409C-BE32-E72D297353CC}">
              <c16:uniqueId val="{00000000-7D55-4CD8-8A76-05552C46BD24}"/>
            </c:ext>
          </c:extLst>
        </c:ser>
        <c:dLbls>
          <c:showLegendKey val="0"/>
          <c:showVal val="0"/>
          <c:showCatName val="0"/>
          <c:showSerName val="0"/>
          <c:showPercent val="0"/>
          <c:showBubbleSize val="0"/>
        </c:dLbls>
        <c:gapWidth val="150"/>
        <c:axId val="122627584"/>
        <c:axId val="12262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7D55-4CD8-8A76-05552C46BD24}"/>
            </c:ext>
          </c:extLst>
        </c:ser>
        <c:dLbls>
          <c:showLegendKey val="0"/>
          <c:showVal val="0"/>
          <c:showCatName val="0"/>
          <c:showSerName val="0"/>
          <c:showPercent val="0"/>
          <c:showBubbleSize val="0"/>
        </c:dLbls>
        <c:marker val="1"/>
        <c:smooth val="0"/>
        <c:axId val="122627584"/>
        <c:axId val="122629504"/>
      </c:lineChart>
      <c:dateAx>
        <c:axId val="122627584"/>
        <c:scaling>
          <c:orientation val="minMax"/>
        </c:scaling>
        <c:delete val="1"/>
        <c:axPos val="b"/>
        <c:numFmt formatCode="&quot;H&quot;yy" sourceLinked="1"/>
        <c:majorTickMark val="none"/>
        <c:minorTickMark val="none"/>
        <c:tickLblPos val="none"/>
        <c:crossAx val="122629504"/>
        <c:crosses val="autoZero"/>
        <c:auto val="1"/>
        <c:lblOffset val="100"/>
        <c:baseTimeUnit val="years"/>
      </c:dateAx>
      <c:valAx>
        <c:axId val="122629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262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92.3</c:v>
                </c:pt>
                <c:pt idx="1">
                  <c:v>91.96</c:v>
                </c:pt>
                <c:pt idx="2">
                  <c:v>90.7</c:v>
                </c:pt>
                <c:pt idx="3">
                  <c:v>94.38</c:v>
                </c:pt>
                <c:pt idx="4">
                  <c:v>80.349999999999994</c:v>
                </c:pt>
              </c:numCache>
            </c:numRef>
          </c:val>
          <c:extLst>
            <c:ext xmlns:c16="http://schemas.microsoft.com/office/drawing/2014/chart" uri="{C3380CC4-5D6E-409C-BE32-E72D297353CC}">
              <c16:uniqueId val="{00000000-DC6C-4668-B5A1-921903D3605E}"/>
            </c:ext>
          </c:extLst>
        </c:ser>
        <c:dLbls>
          <c:showLegendKey val="0"/>
          <c:showVal val="0"/>
          <c:showCatName val="0"/>
          <c:showSerName val="0"/>
          <c:showPercent val="0"/>
          <c:showBubbleSize val="0"/>
        </c:dLbls>
        <c:gapWidth val="150"/>
        <c:axId val="122656640"/>
        <c:axId val="12267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DC6C-4668-B5A1-921903D3605E}"/>
            </c:ext>
          </c:extLst>
        </c:ser>
        <c:dLbls>
          <c:showLegendKey val="0"/>
          <c:showVal val="0"/>
          <c:showCatName val="0"/>
          <c:showSerName val="0"/>
          <c:showPercent val="0"/>
          <c:showBubbleSize val="0"/>
        </c:dLbls>
        <c:marker val="1"/>
        <c:smooth val="0"/>
        <c:axId val="122656640"/>
        <c:axId val="122671104"/>
      </c:lineChart>
      <c:dateAx>
        <c:axId val="122656640"/>
        <c:scaling>
          <c:orientation val="minMax"/>
        </c:scaling>
        <c:delete val="1"/>
        <c:axPos val="b"/>
        <c:numFmt formatCode="&quot;H&quot;yy" sourceLinked="1"/>
        <c:majorTickMark val="none"/>
        <c:minorTickMark val="none"/>
        <c:tickLblPos val="none"/>
        <c:crossAx val="122671104"/>
        <c:crosses val="autoZero"/>
        <c:auto val="1"/>
        <c:lblOffset val="100"/>
        <c:baseTimeUnit val="years"/>
      </c:dateAx>
      <c:valAx>
        <c:axId val="12267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65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174.68</c:v>
                </c:pt>
                <c:pt idx="1">
                  <c:v>175.07</c:v>
                </c:pt>
                <c:pt idx="2">
                  <c:v>170.05</c:v>
                </c:pt>
                <c:pt idx="3">
                  <c:v>169.43</c:v>
                </c:pt>
                <c:pt idx="4">
                  <c:v>183.72</c:v>
                </c:pt>
              </c:numCache>
            </c:numRef>
          </c:val>
          <c:extLst>
            <c:ext xmlns:c16="http://schemas.microsoft.com/office/drawing/2014/chart" uri="{C3380CC4-5D6E-409C-BE32-E72D297353CC}">
              <c16:uniqueId val="{00000000-A164-4D7B-B8BC-258339B788C8}"/>
            </c:ext>
          </c:extLst>
        </c:ser>
        <c:dLbls>
          <c:showLegendKey val="0"/>
          <c:showVal val="0"/>
          <c:showCatName val="0"/>
          <c:showSerName val="0"/>
          <c:showPercent val="0"/>
          <c:showBubbleSize val="0"/>
        </c:dLbls>
        <c:gapWidth val="150"/>
        <c:axId val="122374400"/>
        <c:axId val="12237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A164-4D7B-B8BC-258339B788C8}"/>
            </c:ext>
          </c:extLst>
        </c:ser>
        <c:dLbls>
          <c:showLegendKey val="0"/>
          <c:showVal val="0"/>
          <c:showCatName val="0"/>
          <c:showSerName val="0"/>
          <c:showPercent val="0"/>
          <c:showBubbleSize val="0"/>
        </c:dLbls>
        <c:marker val="1"/>
        <c:smooth val="0"/>
        <c:axId val="122374400"/>
        <c:axId val="122376576"/>
      </c:lineChart>
      <c:dateAx>
        <c:axId val="122374400"/>
        <c:scaling>
          <c:orientation val="minMax"/>
        </c:scaling>
        <c:delete val="1"/>
        <c:axPos val="b"/>
        <c:numFmt formatCode="&quot;H&quot;yy" sourceLinked="1"/>
        <c:majorTickMark val="none"/>
        <c:minorTickMark val="none"/>
        <c:tickLblPos val="none"/>
        <c:crossAx val="122376576"/>
        <c:crosses val="autoZero"/>
        <c:auto val="1"/>
        <c:lblOffset val="100"/>
        <c:baseTimeUnit val="years"/>
      </c:dateAx>
      <c:valAx>
        <c:axId val="12237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7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大阪府　河内長野市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67"/>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A3</v>
      </c>
      <c r="X8" s="75"/>
      <c r="Y8" s="75"/>
      <c r="Z8" s="75"/>
      <c r="AA8" s="75"/>
      <c r="AB8" s="75"/>
      <c r="AC8" s="75"/>
      <c r="AD8" s="75" t="str">
        <f>データ!$M$6</f>
        <v>非設置</v>
      </c>
      <c r="AE8" s="75"/>
      <c r="AF8" s="75"/>
      <c r="AG8" s="75"/>
      <c r="AH8" s="75"/>
      <c r="AI8" s="75"/>
      <c r="AJ8" s="75"/>
      <c r="AK8" s="2"/>
      <c r="AL8" s="66">
        <f>データ!$R$6</f>
        <v>100484</v>
      </c>
      <c r="AM8" s="66"/>
      <c r="AN8" s="66"/>
      <c r="AO8" s="66"/>
      <c r="AP8" s="66"/>
      <c r="AQ8" s="66"/>
      <c r="AR8" s="66"/>
      <c r="AS8" s="66"/>
      <c r="AT8" s="37">
        <f>データ!$S$6</f>
        <v>109.63</v>
      </c>
      <c r="AU8" s="38"/>
      <c r="AV8" s="38"/>
      <c r="AW8" s="38"/>
      <c r="AX8" s="38"/>
      <c r="AY8" s="38"/>
      <c r="AZ8" s="38"/>
      <c r="BA8" s="38"/>
      <c r="BB8" s="55">
        <f>データ!$T$6</f>
        <v>916.57</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8" t="s">
        <v>12</v>
      </c>
      <c r="C9" s="49"/>
      <c r="D9" s="49"/>
      <c r="E9" s="49"/>
      <c r="F9" s="49"/>
      <c r="G9" s="49"/>
      <c r="H9" s="49"/>
      <c r="I9" s="48" t="s">
        <v>13</v>
      </c>
      <c r="J9" s="49"/>
      <c r="K9" s="49"/>
      <c r="L9" s="49"/>
      <c r="M9" s="49"/>
      <c r="N9" s="49"/>
      <c r="O9" s="67"/>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2">
      <c r="A10" s="2"/>
      <c r="B10" s="37" t="str">
        <f>データ!$N$6</f>
        <v>-</v>
      </c>
      <c r="C10" s="38"/>
      <c r="D10" s="38"/>
      <c r="E10" s="38"/>
      <c r="F10" s="38"/>
      <c r="G10" s="38"/>
      <c r="H10" s="38"/>
      <c r="I10" s="37">
        <f>データ!$O$6</f>
        <v>79.75</v>
      </c>
      <c r="J10" s="38"/>
      <c r="K10" s="38"/>
      <c r="L10" s="38"/>
      <c r="M10" s="38"/>
      <c r="N10" s="38"/>
      <c r="O10" s="65"/>
      <c r="P10" s="55">
        <f>データ!$P$6</f>
        <v>99.99</v>
      </c>
      <c r="Q10" s="55"/>
      <c r="R10" s="55"/>
      <c r="S10" s="55"/>
      <c r="T10" s="55"/>
      <c r="U10" s="55"/>
      <c r="V10" s="55"/>
      <c r="W10" s="66">
        <f>データ!$Q$6</f>
        <v>2975</v>
      </c>
      <c r="X10" s="66"/>
      <c r="Y10" s="66"/>
      <c r="Z10" s="66"/>
      <c r="AA10" s="66"/>
      <c r="AB10" s="66"/>
      <c r="AC10" s="66"/>
      <c r="AD10" s="2"/>
      <c r="AE10" s="2"/>
      <c r="AF10" s="2"/>
      <c r="AG10" s="2"/>
      <c r="AH10" s="2"/>
      <c r="AI10" s="2"/>
      <c r="AJ10" s="2"/>
      <c r="AK10" s="2"/>
      <c r="AL10" s="66">
        <f>データ!$U$6</f>
        <v>100025</v>
      </c>
      <c r="AM10" s="66"/>
      <c r="AN10" s="66"/>
      <c r="AO10" s="66"/>
      <c r="AP10" s="66"/>
      <c r="AQ10" s="66"/>
      <c r="AR10" s="66"/>
      <c r="AS10" s="66"/>
      <c r="AT10" s="37">
        <f>データ!$V$6</f>
        <v>37.270000000000003</v>
      </c>
      <c r="AU10" s="38"/>
      <c r="AV10" s="38"/>
      <c r="AW10" s="38"/>
      <c r="AX10" s="38"/>
      <c r="AY10" s="38"/>
      <c r="AZ10" s="38"/>
      <c r="BA10" s="38"/>
      <c r="BB10" s="55">
        <f>データ!$W$6</f>
        <v>2683.79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111</v>
      </c>
      <c r="BM47" s="43"/>
      <c r="BN47" s="43"/>
      <c r="BO47" s="43"/>
      <c r="BP47" s="43"/>
      <c r="BQ47" s="43"/>
      <c r="BR47" s="43"/>
      <c r="BS47" s="43"/>
      <c r="BT47" s="43"/>
      <c r="BU47" s="43"/>
      <c r="BV47" s="43"/>
      <c r="BW47" s="43"/>
      <c r="BX47" s="43"/>
      <c r="BY47" s="43"/>
      <c r="BZ47" s="4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2">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2">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90" t="s">
        <v>112</v>
      </c>
      <c r="BM66" s="91"/>
      <c r="BN66" s="91"/>
      <c r="BO66" s="91"/>
      <c r="BP66" s="91"/>
      <c r="BQ66" s="91"/>
      <c r="BR66" s="91"/>
      <c r="BS66" s="91"/>
      <c r="BT66" s="91"/>
      <c r="BU66" s="91"/>
      <c r="BV66" s="91"/>
      <c r="BW66" s="91"/>
      <c r="BX66" s="91"/>
      <c r="BY66" s="91"/>
      <c r="BZ66" s="9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90"/>
      <c r="BM67" s="91"/>
      <c r="BN67" s="91"/>
      <c r="BO67" s="91"/>
      <c r="BP67" s="91"/>
      <c r="BQ67" s="91"/>
      <c r="BR67" s="91"/>
      <c r="BS67" s="91"/>
      <c r="BT67" s="91"/>
      <c r="BU67" s="91"/>
      <c r="BV67" s="91"/>
      <c r="BW67" s="91"/>
      <c r="BX67" s="91"/>
      <c r="BY67" s="91"/>
      <c r="BZ67" s="9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90"/>
      <c r="BM68" s="91"/>
      <c r="BN68" s="91"/>
      <c r="BO68" s="91"/>
      <c r="BP68" s="91"/>
      <c r="BQ68" s="91"/>
      <c r="BR68" s="91"/>
      <c r="BS68" s="91"/>
      <c r="BT68" s="91"/>
      <c r="BU68" s="91"/>
      <c r="BV68" s="91"/>
      <c r="BW68" s="91"/>
      <c r="BX68" s="91"/>
      <c r="BY68" s="91"/>
      <c r="BZ68" s="9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90"/>
      <c r="BM69" s="91"/>
      <c r="BN69" s="91"/>
      <c r="BO69" s="91"/>
      <c r="BP69" s="91"/>
      <c r="BQ69" s="91"/>
      <c r="BR69" s="91"/>
      <c r="BS69" s="91"/>
      <c r="BT69" s="91"/>
      <c r="BU69" s="91"/>
      <c r="BV69" s="91"/>
      <c r="BW69" s="91"/>
      <c r="BX69" s="91"/>
      <c r="BY69" s="91"/>
      <c r="BZ69" s="9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90"/>
      <c r="BM70" s="91"/>
      <c r="BN70" s="91"/>
      <c r="BO70" s="91"/>
      <c r="BP70" s="91"/>
      <c r="BQ70" s="91"/>
      <c r="BR70" s="91"/>
      <c r="BS70" s="91"/>
      <c r="BT70" s="91"/>
      <c r="BU70" s="91"/>
      <c r="BV70" s="91"/>
      <c r="BW70" s="91"/>
      <c r="BX70" s="91"/>
      <c r="BY70" s="91"/>
      <c r="BZ70" s="9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90"/>
      <c r="BM71" s="91"/>
      <c r="BN71" s="91"/>
      <c r="BO71" s="91"/>
      <c r="BP71" s="91"/>
      <c r="BQ71" s="91"/>
      <c r="BR71" s="91"/>
      <c r="BS71" s="91"/>
      <c r="BT71" s="91"/>
      <c r="BU71" s="91"/>
      <c r="BV71" s="91"/>
      <c r="BW71" s="91"/>
      <c r="BX71" s="91"/>
      <c r="BY71" s="91"/>
      <c r="BZ71" s="9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90"/>
      <c r="BM72" s="91"/>
      <c r="BN72" s="91"/>
      <c r="BO72" s="91"/>
      <c r="BP72" s="91"/>
      <c r="BQ72" s="91"/>
      <c r="BR72" s="91"/>
      <c r="BS72" s="91"/>
      <c r="BT72" s="91"/>
      <c r="BU72" s="91"/>
      <c r="BV72" s="91"/>
      <c r="BW72" s="91"/>
      <c r="BX72" s="91"/>
      <c r="BY72" s="91"/>
      <c r="BZ72" s="9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90"/>
      <c r="BM73" s="91"/>
      <c r="BN73" s="91"/>
      <c r="BO73" s="91"/>
      <c r="BP73" s="91"/>
      <c r="BQ73" s="91"/>
      <c r="BR73" s="91"/>
      <c r="BS73" s="91"/>
      <c r="BT73" s="91"/>
      <c r="BU73" s="91"/>
      <c r="BV73" s="91"/>
      <c r="BW73" s="91"/>
      <c r="BX73" s="91"/>
      <c r="BY73" s="91"/>
      <c r="BZ73" s="9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90"/>
      <c r="BM74" s="91"/>
      <c r="BN74" s="91"/>
      <c r="BO74" s="91"/>
      <c r="BP74" s="91"/>
      <c r="BQ74" s="91"/>
      <c r="BR74" s="91"/>
      <c r="BS74" s="91"/>
      <c r="BT74" s="91"/>
      <c r="BU74" s="91"/>
      <c r="BV74" s="91"/>
      <c r="BW74" s="91"/>
      <c r="BX74" s="91"/>
      <c r="BY74" s="91"/>
      <c r="BZ74" s="9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90"/>
      <c r="BM75" s="91"/>
      <c r="BN75" s="91"/>
      <c r="BO75" s="91"/>
      <c r="BP75" s="91"/>
      <c r="BQ75" s="91"/>
      <c r="BR75" s="91"/>
      <c r="BS75" s="91"/>
      <c r="BT75" s="91"/>
      <c r="BU75" s="91"/>
      <c r="BV75" s="91"/>
      <c r="BW75" s="91"/>
      <c r="BX75" s="91"/>
      <c r="BY75" s="91"/>
      <c r="BZ75" s="9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90"/>
      <c r="BM76" s="91"/>
      <c r="BN76" s="91"/>
      <c r="BO76" s="91"/>
      <c r="BP76" s="91"/>
      <c r="BQ76" s="91"/>
      <c r="BR76" s="91"/>
      <c r="BS76" s="91"/>
      <c r="BT76" s="91"/>
      <c r="BU76" s="91"/>
      <c r="BV76" s="91"/>
      <c r="BW76" s="91"/>
      <c r="BX76" s="91"/>
      <c r="BY76" s="91"/>
      <c r="BZ76" s="9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90"/>
      <c r="BM77" s="91"/>
      <c r="BN77" s="91"/>
      <c r="BO77" s="91"/>
      <c r="BP77" s="91"/>
      <c r="BQ77" s="91"/>
      <c r="BR77" s="91"/>
      <c r="BS77" s="91"/>
      <c r="BT77" s="91"/>
      <c r="BU77" s="91"/>
      <c r="BV77" s="91"/>
      <c r="BW77" s="91"/>
      <c r="BX77" s="91"/>
      <c r="BY77" s="91"/>
      <c r="BZ77" s="9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90"/>
      <c r="BM78" s="91"/>
      <c r="BN78" s="91"/>
      <c r="BO78" s="91"/>
      <c r="BP78" s="91"/>
      <c r="BQ78" s="91"/>
      <c r="BR78" s="91"/>
      <c r="BS78" s="91"/>
      <c r="BT78" s="91"/>
      <c r="BU78" s="91"/>
      <c r="BV78" s="91"/>
      <c r="BW78" s="91"/>
      <c r="BX78" s="91"/>
      <c r="BY78" s="91"/>
      <c r="BZ78" s="9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90"/>
      <c r="BM79" s="91"/>
      <c r="BN79" s="91"/>
      <c r="BO79" s="91"/>
      <c r="BP79" s="91"/>
      <c r="BQ79" s="91"/>
      <c r="BR79" s="91"/>
      <c r="BS79" s="91"/>
      <c r="BT79" s="91"/>
      <c r="BU79" s="91"/>
      <c r="BV79" s="91"/>
      <c r="BW79" s="91"/>
      <c r="BX79" s="91"/>
      <c r="BY79" s="91"/>
      <c r="BZ79" s="9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90"/>
      <c r="BM80" s="91"/>
      <c r="BN80" s="91"/>
      <c r="BO80" s="91"/>
      <c r="BP80" s="91"/>
      <c r="BQ80" s="91"/>
      <c r="BR80" s="91"/>
      <c r="BS80" s="91"/>
      <c r="BT80" s="91"/>
      <c r="BU80" s="91"/>
      <c r="BV80" s="91"/>
      <c r="BW80" s="91"/>
      <c r="BX80" s="91"/>
      <c r="BY80" s="91"/>
      <c r="BZ80" s="9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90"/>
      <c r="BM81" s="91"/>
      <c r="BN81" s="91"/>
      <c r="BO81" s="91"/>
      <c r="BP81" s="91"/>
      <c r="BQ81" s="91"/>
      <c r="BR81" s="91"/>
      <c r="BS81" s="91"/>
      <c r="BT81" s="91"/>
      <c r="BU81" s="91"/>
      <c r="BV81" s="91"/>
      <c r="BW81" s="91"/>
      <c r="BX81" s="91"/>
      <c r="BY81" s="91"/>
      <c r="BZ81" s="9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3"/>
      <c r="BM82" s="94"/>
      <c r="BN82" s="94"/>
      <c r="BO82" s="94"/>
      <c r="BP82" s="94"/>
      <c r="BQ82" s="94"/>
      <c r="BR82" s="94"/>
      <c r="BS82" s="94"/>
      <c r="BT82" s="94"/>
      <c r="BU82" s="94"/>
      <c r="BV82" s="94"/>
      <c r="BW82" s="94"/>
      <c r="BX82" s="94"/>
      <c r="BY82" s="94"/>
      <c r="BZ82" s="95"/>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o2ik1OSxjYNh/Grn89v1c4LBqAc0oXHLVy7w7uEPIQEZDUsKgsnscSiMkFF+qly9MbRXihN93OOXjD9KzB6MjQ==" saltValue="mFzRUaf0D9xhjWwcJ3wky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272167</v>
      </c>
      <c r="D6" s="20">
        <f t="shared" si="3"/>
        <v>46</v>
      </c>
      <c r="E6" s="20">
        <f t="shared" si="3"/>
        <v>1</v>
      </c>
      <c r="F6" s="20">
        <f t="shared" si="3"/>
        <v>0</v>
      </c>
      <c r="G6" s="20">
        <f t="shared" si="3"/>
        <v>1</v>
      </c>
      <c r="H6" s="20" t="str">
        <f t="shared" si="3"/>
        <v>大阪府　河内長野市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79.75</v>
      </c>
      <c r="P6" s="21">
        <f t="shared" si="3"/>
        <v>99.99</v>
      </c>
      <c r="Q6" s="21">
        <f t="shared" si="3"/>
        <v>2975</v>
      </c>
      <c r="R6" s="21">
        <f t="shared" si="3"/>
        <v>100484</v>
      </c>
      <c r="S6" s="21">
        <f t="shared" si="3"/>
        <v>109.63</v>
      </c>
      <c r="T6" s="21">
        <f t="shared" si="3"/>
        <v>916.57</v>
      </c>
      <c r="U6" s="21">
        <f t="shared" si="3"/>
        <v>100025</v>
      </c>
      <c r="V6" s="21">
        <f t="shared" si="3"/>
        <v>37.270000000000003</v>
      </c>
      <c r="W6" s="21">
        <f t="shared" si="3"/>
        <v>2683.79</v>
      </c>
      <c r="X6" s="22">
        <f>IF(X7="",NA(),X7)</f>
        <v>106.36</v>
      </c>
      <c r="Y6" s="22">
        <f t="shared" ref="Y6:AG6" si="4">IF(Y7="",NA(),Y7)</f>
        <v>106.68</v>
      </c>
      <c r="Z6" s="22">
        <f t="shared" si="4"/>
        <v>108.3</v>
      </c>
      <c r="AA6" s="22">
        <f t="shared" si="4"/>
        <v>108.8</v>
      </c>
      <c r="AB6" s="22">
        <f t="shared" si="4"/>
        <v>103.41</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503.58</v>
      </c>
      <c r="AU6" s="22">
        <f t="shared" ref="AU6:BC6" si="6">IF(AU7="",NA(),AU7)</f>
        <v>479.18</v>
      </c>
      <c r="AV6" s="22">
        <f t="shared" si="6"/>
        <v>425.07</v>
      </c>
      <c r="AW6" s="22">
        <f t="shared" si="6"/>
        <v>359.08</v>
      </c>
      <c r="AX6" s="22">
        <f t="shared" si="6"/>
        <v>395.69</v>
      </c>
      <c r="AY6" s="22">
        <f t="shared" si="6"/>
        <v>335.6</v>
      </c>
      <c r="AZ6" s="22">
        <f t="shared" si="6"/>
        <v>358.91</v>
      </c>
      <c r="BA6" s="22">
        <f t="shared" si="6"/>
        <v>360.96</v>
      </c>
      <c r="BB6" s="22">
        <f t="shared" si="6"/>
        <v>351.29</v>
      </c>
      <c r="BC6" s="22">
        <f t="shared" si="6"/>
        <v>364.24</v>
      </c>
      <c r="BD6" s="21" t="str">
        <f>IF(BD7="","",IF(BD7="-","【-】","【"&amp;SUBSTITUTE(TEXT(BD7,"#,##0.00"),"-","△")&amp;"】"))</f>
        <v>【252.29】</v>
      </c>
      <c r="BE6" s="22">
        <f>IF(BE7="",NA(),BE7)</f>
        <v>271.88</v>
      </c>
      <c r="BF6" s="22">
        <f t="shared" ref="BF6:BN6" si="7">IF(BF7="",NA(),BF7)</f>
        <v>269.99</v>
      </c>
      <c r="BG6" s="22">
        <f t="shared" si="7"/>
        <v>271.60000000000002</v>
      </c>
      <c r="BH6" s="22">
        <f t="shared" si="7"/>
        <v>256.02</v>
      </c>
      <c r="BI6" s="22">
        <f t="shared" si="7"/>
        <v>274.95999999999998</v>
      </c>
      <c r="BJ6" s="22">
        <f t="shared" si="7"/>
        <v>258.26</v>
      </c>
      <c r="BK6" s="22">
        <f t="shared" si="7"/>
        <v>247.27</v>
      </c>
      <c r="BL6" s="22">
        <f t="shared" si="7"/>
        <v>239.18</v>
      </c>
      <c r="BM6" s="22">
        <f t="shared" si="7"/>
        <v>236.29</v>
      </c>
      <c r="BN6" s="22">
        <f t="shared" si="7"/>
        <v>238.77</v>
      </c>
      <c r="BO6" s="21" t="str">
        <f>IF(BO7="","",IF(BO7="-","【-】","【"&amp;SUBSTITUTE(TEXT(BO7,"#,##0.00"),"-","△")&amp;"】"))</f>
        <v>【268.07】</v>
      </c>
      <c r="BP6" s="22">
        <f>IF(BP7="",NA(),BP7)</f>
        <v>92.3</v>
      </c>
      <c r="BQ6" s="22">
        <f t="shared" ref="BQ6:BY6" si="8">IF(BQ7="",NA(),BQ7)</f>
        <v>91.96</v>
      </c>
      <c r="BR6" s="22">
        <f t="shared" si="8"/>
        <v>90.7</v>
      </c>
      <c r="BS6" s="22">
        <f t="shared" si="8"/>
        <v>94.38</v>
      </c>
      <c r="BT6" s="22">
        <f t="shared" si="8"/>
        <v>80.349999999999994</v>
      </c>
      <c r="BU6" s="22">
        <f t="shared" si="8"/>
        <v>106.07</v>
      </c>
      <c r="BV6" s="22">
        <f t="shared" si="8"/>
        <v>105.34</v>
      </c>
      <c r="BW6" s="22">
        <f t="shared" si="8"/>
        <v>101.89</v>
      </c>
      <c r="BX6" s="22">
        <f t="shared" si="8"/>
        <v>104.33</v>
      </c>
      <c r="BY6" s="22">
        <f t="shared" si="8"/>
        <v>98.85</v>
      </c>
      <c r="BZ6" s="21" t="str">
        <f>IF(BZ7="","",IF(BZ7="-","【-】","【"&amp;SUBSTITUTE(TEXT(BZ7,"#,##0.00"),"-","△")&amp;"】"))</f>
        <v>【97.47】</v>
      </c>
      <c r="CA6" s="22">
        <f>IF(CA7="",NA(),CA7)</f>
        <v>174.68</v>
      </c>
      <c r="CB6" s="22">
        <f t="shared" ref="CB6:CJ6" si="9">IF(CB7="",NA(),CB7)</f>
        <v>175.07</v>
      </c>
      <c r="CC6" s="22">
        <f t="shared" si="9"/>
        <v>170.05</v>
      </c>
      <c r="CD6" s="22">
        <f t="shared" si="9"/>
        <v>169.43</v>
      </c>
      <c r="CE6" s="22">
        <f t="shared" si="9"/>
        <v>183.72</v>
      </c>
      <c r="CF6" s="22">
        <f t="shared" si="9"/>
        <v>159.22</v>
      </c>
      <c r="CG6" s="22">
        <f t="shared" si="9"/>
        <v>159.6</v>
      </c>
      <c r="CH6" s="22">
        <f t="shared" si="9"/>
        <v>156.32</v>
      </c>
      <c r="CI6" s="22">
        <f t="shared" si="9"/>
        <v>157.4</v>
      </c>
      <c r="CJ6" s="22">
        <f t="shared" si="9"/>
        <v>162.61000000000001</v>
      </c>
      <c r="CK6" s="21" t="str">
        <f>IF(CK7="","",IF(CK7="-","【-】","【"&amp;SUBSTITUTE(TEXT(CK7,"#,##0.00"),"-","△")&amp;"】"))</f>
        <v>【174.75】</v>
      </c>
      <c r="CL6" s="22">
        <f>IF(CL7="",NA(),CL7)</f>
        <v>52.81</v>
      </c>
      <c r="CM6" s="22">
        <f t="shared" ref="CM6:CU6" si="10">IF(CM7="",NA(),CM7)</f>
        <v>55.74</v>
      </c>
      <c r="CN6" s="22">
        <f t="shared" si="10"/>
        <v>56.19</v>
      </c>
      <c r="CO6" s="22">
        <f t="shared" si="10"/>
        <v>54.52</v>
      </c>
      <c r="CP6" s="22">
        <f t="shared" si="10"/>
        <v>54.2</v>
      </c>
      <c r="CQ6" s="22">
        <f t="shared" si="10"/>
        <v>62.83</v>
      </c>
      <c r="CR6" s="22">
        <f t="shared" si="10"/>
        <v>62.05</v>
      </c>
      <c r="CS6" s="22">
        <f t="shared" si="10"/>
        <v>63.23</v>
      </c>
      <c r="CT6" s="22">
        <f t="shared" si="10"/>
        <v>62.59</v>
      </c>
      <c r="CU6" s="22">
        <f t="shared" si="10"/>
        <v>61.81</v>
      </c>
      <c r="CV6" s="21" t="str">
        <f>IF(CV7="","",IF(CV7="-","【-】","【"&amp;SUBSTITUTE(TEXT(CV7,"#,##0.00"),"-","△")&amp;"】"))</f>
        <v>【59.97】</v>
      </c>
      <c r="CW6" s="22">
        <f>IF(CW7="",NA(),CW7)</f>
        <v>93.3</v>
      </c>
      <c r="CX6" s="22">
        <f t="shared" ref="CX6:DF6" si="11">IF(CX7="",NA(),CX7)</f>
        <v>93.7</v>
      </c>
      <c r="CY6" s="22">
        <f t="shared" si="11"/>
        <v>93.96</v>
      </c>
      <c r="CZ6" s="22">
        <f t="shared" si="11"/>
        <v>94.98</v>
      </c>
      <c r="DA6" s="22">
        <f t="shared" si="11"/>
        <v>93.15</v>
      </c>
      <c r="DB6" s="22">
        <f t="shared" si="11"/>
        <v>88.86</v>
      </c>
      <c r="DC6" s="22">
        <f t="shared" si="11"/>
        <v>89.11</v>
      </c>
      <c r="DD6" s="22">
        <f t="shared" si="11"/>
        <v>89.35</v>
      </c>
      <c r="DE6" s="22">
        <f t="shared" si="11"/>
        <v>89.7</v>
      </c>
      <c r="DF6" s="22">
        <f t="shared" si="11"/>
        <v>89.24</v>
      </c>
      <c r="DG6" s="21" t="str">
        <f>IF(DG7="","",IF(DG7="-","【-】","【"&amp;SUBSTITUTE(TEXT(DG7,"#,##0.00"),"-","△")&amp;"】"))</f>
        <v>【89.76】</v>
      </c>
      <c r="DH6" s="22">
        <f>IF(DH7="",NA(),DH7)</f>
        <v>56.83</v>
      </c>
      <c r="DI6" s="22">
        <f t="shared" ref="DI6:DQ6" si="12">IF(DI7="",NA(),DI7)</f>
        <v>58.26</v>
      </c>
      <c r="DJ6" s="22">
        <f t="shared" si="12"/>
        <v>59.41</v>
      </c>
      <c r="DK6" s="22">
        <f t="shared" si="12"/>
        <v>59.95</v>
      </c>
      <c r="DL6" s="22">
        <f t="shared" si="12"/>
        <v>60.77</v>
      </c>
      <c r="DM6" s="22">
        <f t="shared" si="12"/>
        <v>47.89</v>
      </c>
      <c r="DN6" s="22">
        <f t="shared" si="12"/>
        <v>48.69</v>
      </c>
      <c r="DO6" s="22">
        <f t="shared" si="12"/>
        <v>49.62</v>
      </c>
      <c r="DP6" s="22">
        <f t="shared" si="12"/>
        <v>50.5</v>
      </c>
      <c r="DQ6" s="22">
        <f t="shared" si="12"/>
        <v>51.28</v>
      </c>
      <c r="DR6" s="21" t="str">
        <f>IF(DR7="","",IF(DR7="-","【-】","【"&amp;SUBSTITUTE(TEXT(DR7,"#,##0.00"),"-","△")&amp;"】"))</f>
        <v>【51.51】</v>
      </c>
      <c r="DS6" s="22">
        <f>IF(DS7="",NA(),DS7)</f>
        <v>30.9</v>
      </c>
      <c r="DT6" s="22">
        <f t="shared" ref="DT6:EB6" si="13">IF(DT7="",NA(),DT7)</f>
        <v>32.01</v>
      </c>
      <c r="DU6" s="22">
        <f t="shared" si="13"/>
        <v>31.67</v>
      </c>
      <c r="DV6" s="22">
        <f t="shared" si="13"/>
        <v>40.869999999999997</v>
      </c>
      <c r="DW6" s="22">
        <f t="shared" si="13"/>
        <v>37.92</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0.43</v>
      </c>
      <c r="EE6" s="22">
        <f t="shared" ref="EE6:EM6" si="14">IF(EE7="",NA(),EE7)</f>
        <v>0.52</v>
      </c>
      <c r="EF6" s="22">
        <f t="shared" si="14"/>
        <v>0.71</v>
      </c>
      <c r="EG6" s="22">
        <f t="shared" si="14"/>
        <v>0.37</v>
      </c>
      <c r="EH6" s="22">
        <f t="shared" si="14"/>
        <v>0.51</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2">
      <c r="A7" s="15"/>
      <c r="B7" s="24">
        <v>2022</v>
      </c>
      <c r="C7" s="24">
        <v>272167</v>
      </c>
      <c r="D7" s="24">
        <v>46</v>
      </c>
      <c r="E7" s="24">
        <v>1</v>
      </c>
      <c r="F7" s="24">
        <v>0</v>
      </c>
      <c r="G7" s="24">
        <v>1</v>
      </c>
      <c r="H7" s="24" t="s">
        <v>93</v>
      </c>
      <c r="I7" s="24" t="s">
        <v>94</v>
      </c>
      <c r="J7" s="24" t="s">
        <v>95</v>
      </c>
      <c r="K7" s="24" t="s">
        <v>96</v>
      </c>
      <c r="L7" s="24" t="s">
        <v>97</v>
      </c>
      <c r="M7" s="24" t="s">
        <v>98</v>
      </c>
      <c r="N7" s="25" t="s">
        <v>99</v>
      </c>
      <c r="O7" s="25">
        <v>79.75</v>
      </c>
      <c r="P7" s="25">
        <v>99.99</v>
      </c>
      <c r="Q7" s="25">
        <v>2975</v>
      </c>
      <c r="R7" s="25">
        <v>100484</v>
      </c>
      <c r="S7" s="25">
        <v>109.63</v>
      </c>
      <c r="T7" s="25">
        <v>916.57</v>
      </c>
      <c r="U7" s="25">
        <v>100025</v>
      </c>
      <c r="V7" s="25">
        <v>37.270000000000003</v>
      </c>
      <c r="W7" s="25">
        <v>2683.79</v>
      </c>
      <c r="X7" s="25">
        <v>106.36</v>
      </c>
      <c r="Y7" s="25">
        <v>106.68</v>
      </c>
      <c r="Z7" s="25">
        <v>108.3</v>
      </c>
      <c r="AA7" s="25">
        <v>108.8</v>
      </c>
      <c r="AB7" s="25">
        <v>103.41</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503.58</v>
      </c>
      <c r="AU7" s="25">
        <v>479.18</v>
      </c>
      <c r="AV7" s="25">
        <v>425.07</v>
      </c>
      <c r="AW7" s="25">
        <v>359.08</v>
      </c>
      <c r="AX7" s="25">
        <v>395.69</v>
      </c>
      <c r="AY7" s="25">
        <v>335.6</v>
      </c>
      <c r="AZ7" s="25">
        <v>358.91</v>
      </c>
      <c r="BA7" s="25">
        <v>360.96</v>
      </c>
      <c r="BB7" s="25">
        <v>351.29</v>
      </c>
      <c r="BC7" s="25">
        <v>364.24</v>
      </c>
      <c r="BD7" s="25">
        <v>252.29</v>
      </c>
      <c r="BE7" s="25">
        <v>271.88</v>
      </c>
      <c r="BF7" s="25">
        <v>269.99</v>
      </c>
      <c r="BG7" s="25">
        <v>271.60000000000002</v>
      </c>
      <c r="BH7" s="25">
        <v>256.02</v>
      </c>
      <c r="BI7" s="25">
        <v>274.95999999999998</v>
      </c>
      <c r="BJ7" s="25">
        <v>258.26</v>
      </c>
      <c r="BK7" s="25">
        <v>247.27</v>
      </c>
      <c r="BL7" s="25">
        <v>239.18</v>
      </c>
      <c r="BM7" s="25">
        <v>236.29</v>
      </c>
      <c r="BN7" s="25">
        <v>238.77</v>
      </c>
      <c r="BO7" s="25">
        <v>268.07</v>
      </c>
      <c r="BP7" s="25">
        <v>92.3</v>
      </c>
      <c r="BQ7" s="25">
        <v>91.96</v>
      </c>
      <c r="BR7" s="25">
        <v>90.7</v>
      </c>
      <c r="BS7" s="25">
        <v>94.38</v>
      </c>
      <c r="BT7" s="25">
        <v>80.349999999999994</v>
      </c>
      <c r="BU7" s="25">
        <v>106.07</v>
      </c>
      <c r="BV7" s="25">
        <v>105.34</v>
      </c>
      <c r="BW7" s="25">
        <v>101.89</v>
      </c>
      <c r="BX7" s="25">
        <v>104.33</v>
      </c>
      <c r="BY7" s="25">
        <v>98.85</v>
      </c>
      <c r="BZ7" s="25">
        <v>97.47</v>
      </c>
      <c r="CA7" s="25">
        <v>174.68</v>
      </c>
      <c r="CB7" s="25">
        <v>175.07</v>
      </c>
      <c r="CC7" s="25">
        <v>170.05</v>
      </c>
      <c r="CD7" s="25">
        <v>169.43</v>
      </c>
      <c r="CE7" s="25">
        <v>183.72</v>
      </c>
      <c r="CF7" s="25">
        <v>159.22</v>
      </c>
      <c r="CG7" s="25">
        <v>159.6</v>
      </c>
      <c r="CH7" s="25">
        <v>156.32</v>
      </c>
      <c r="CI7" s="25">
        <v>157.4</v>
      </c>
      <c r="CJ7" s="25">
        <v>162.61000000000001</v>
      </c>
      <c r="CK7" s="25">
        <v>174.75</v>
      </c>
      <c r="CL7" s="25">
        <v>52.81</v>
      </c>
      <c r="CM7" s="25">
        <v>55.74</v>
      </c>
      <c r="CN7" s="25">
        <v>56.19</v>
      </c>
      <c r="CO7" s="25">
        <v>54.52</v>
      </c>
      <c r="CP7" s="25">
        <v>54.2</v>
      </c>
      <c r="CQ7" s="25">
        <v>62.83</v>
      </c>
      <c r="CR7" s="25">
        <v>62.05</v>
      </c>
      <c r="CS7" s="25">
        <v>63.23</v>
      </c>
      <c r="CT7" s="25">
        <v>62.59</v>
      </c>
      <c r="CU7" s="25">
        <v>61.81</v>
      </c>
      <c r="CV7" s="25">
        <v>59.97</v>
      </c>
      <c r="CW7" s="25">
        <v>93.3</v>
      </c>
      <c r="CX7" s="25">
        <v>93.7</v>
      </c>
      <c r="CY7" s="25">
        <v>93.96</v>
      </c>
      <c r="CZ7" s="25">
        <v>94.98</v>
      </c>
      <c r="DA7" s="25">
        <v>93.15</v>
      </c>
      <c r="DB7" s="25">
        <v>88.86</v>
      </c>
      <c r="DC7" s="25">
        <v>89.11</v>
      </c>
      <c r="DD7" s="25">
        <v>89.35</v>
      </c>
      <c r="DE7" s="25">
        <v>89.7</v>
      </c>
      <c r="DF7" s="25">
        <v>89.24</v>
      </c>
      <c r="DG7" s="25">
        <v>89.76</v>
      </c>
      <c r="DH7" s="25">
        <v>56.83</v>
      </c>
      <c r="DI7" s="25">
        <v>58.26</v>
      </c>
      <c r="DJ7" s="25">
        <v>59.41</v>
      </c>
      <c r="DK7" s="25">
        <v>59.95</v>
      </c>
      <c r="DL7" s="25">
        <v>60.77</v>
      </c>
      <c r="DM7" s="25">
        <v>47.89</v>
      </c>
      <c r="DN7" s="25">
        <v>48.69</v>
      </c>
      <c r="DO7" s="25">
        <v>49.62</v>
      </c>
      <c r="DP7" s="25">
        <v>50.5</v>
      </c>
      <c r="DQ7" s="25">
        <v>51.28</v>
      </c>
      <c r="DR7" s="25">
        <v>51.51</v>
      </c>
      <c r="DS7" s="25">
        <v>30.9</v>
      </c>
      <c r="DT7" s="25">
        <v>32.01</v>
      </c>
      <c r="DU7" s="25">
        <v>31.67</v>
      </c>
      <c r="DV7" s="25">
        <v>40.869999999999997</v>
      </c>
      <c r="DW7" s="25">
        <v>37.92</v>
      </c>
      <c r="DX7" s="25">
        <v>16.899999999999999</v>
      </c>
      <c r="DY7" s="25">
        <v>18.260000000000002</v>
      </c>
      <c r="DZ7" s="25">
        <v>19.510000000000002</v>
      </c>
      <c r="EA7" s="25">
        <v>21.19</v>
      </c>
      <c r="EB7" s="25">
        <v>22.64</v>
      </c>
      <c r="EC7" s="25">
        <v>23.75</v>
      </c>
      <c r="ED7" s="25">
        <v>0.43</v>
      </c>
      <c r="EE7" s="25">
        <v>0.52</v>
      </c>
      <c r="EF7" s="25">
        <v>0.71</v>
      </c>
      <c r="EG7" s="25">
        <v>0.37</v>
      </c>
      <c r="EH7" s="25">
        <v>0.51</v>
      </c>
      <c r="EI7" s="25">
        <v>0.72</v>
      </c>
      <c r="EJ7" s="25">
        <v>0.66</v>
      </c>
      <c r="EK7" s="25">
        <v>0.67</v>
      </c>
      <c r="EL7" s="25">
        <v>0.62</v>
      </c>
      <c r="EM7" s="25">
        <v>0.6</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cp:lastPrinted>2024-02-02T00:41:58Z</cp:lastPrinted>
  <dcterms:created xsi:type="dcterms:W3CDTF">2023-12-05T00:57:09Z</dcterms:created>
  <dcterms:modified xsi:type="dcterms:W3CDTF">2024-02-16T01:25:59Z</dcterms:modified>
  <cp:category/>
</cp:coreProperties>
</file>