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G0000sv0ns101\d11757$\doc\財政\04公営企業\01.決算統計\R5年度（R4決算）\22_経営比較分析表\03_団体回答【2.7〆】\16 寝屋川市○【大浦】修正依頼中\"/>
    </mc:Choice>
  </mc:AlternateContent>
  <xr:revisionPtr revIDLastSave="0" documentId="13_ncr:1_{CDD20840-0B35-44A0-8704-22D5A85B8A8D}" xr6:coauthVersionLast="47" xr6:coauthVersionMax="47" xr10:uidLastSave="{00000000-0000-0000-0000-000000000000}"/>
  <workbookProtection workbookAlgorithmName="SHA-512" workbookHashValue="UzME3ByFz1KUasSeKSRASS+jjzub2ck3SIKEDABQBfoE5UEll1UQdDC3ESji30gSYlndVXF3McbILRfKuNBIMQ==" workbookSaltValue="bycR401eExHW9SrLEhqh8g==" workbookSpinCount="100000" lockStructure="1"/>
  <bookViews>
    <workbookView xWindow="-108" yWindow="-108" windowWidth="23256" windowHeight="1416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AL10" i="4" s="1"/>
  <c r="U6" i="5"/>
  <c r="BB8" i="4" s="1"/>
  <c r="T6" i="5"/>
  <c r="AT8" i="4" s="1"/>
  <c r="S6" i="5"/>
  <c r="AL8" i="4" s="1"/>
  <c r="R6" i="5"/>
  <c r="AD10" i="4" s="1"/>
  <c r="Q6" i="5"/>
  <c r="W10" i="4" s="1"/>
  <c r="P6" i="5"/>
  <c r="O6" i="5"/>
  <c r="N6" i="5"/>
  <c r="B10" i="4" s="1"/>
  <c r="M6" i="5"/>
  <c r="AD8" i="4" s="1"/>
  <c r="L6" i="5"/>
  <c r="W8" i="4" s="1"/>
  <c r="K6" i="5"/>
  <c r="P8" i="4" s="1"/>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G85" i="4"/>
  <c r="BB10" i="4"/>
  <c r="AT10" i="4"/>
  <c r="P10" i="4"/>
  <c r="I10" i="4"/>
  <c r="B6" i="4"/>
</calcChain>
</file>

<file path=xl/sharedStrings.xml><?xml version="1.0" encoding="utf-8"?>
<sst xmlns="http://schemas.openxmlformats.org/spreadsheetml/2006/main" count="236" uniqueCount="117">
  <si>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</si>
  <si>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</si>
  <si>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</si>
  <si>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</si>
  <si>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</si>
  <si>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</si>
  <si>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</si>
  <si>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</si>
  <si>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</si>
  <si>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</si>
  <si>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</si>
  <si>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</si>
  <si>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</si>
  <si>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</si>
  <si>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</si>
  <si>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</si>
  <si>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</si>
  <si>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</si>
  <si>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</si>
  <si>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</si>
  <si>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</si>
  <si>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</si>
  <si>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</si>
  <si>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</si>
  <si>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</si>
  <si>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</si>
  <si>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</si>
  <si>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</si>
  <si>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</si>
  <si>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</si>
  <si>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</si>
  <si>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</si>
  <si>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</si>
  <si>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</si>
  <si>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</si>
  <si>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</si>
  <si>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</si>
  <si>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</si>
  <si>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</si>
  <si>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</si>
  <si>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</si>
  <si>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</si>
  <si>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</si>
  <si>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</si>
  <si>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</si>
  <si>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</si>
  <si>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</si>
  <si>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</si>
  <si>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</si>
  <si>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</si>
  <si>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</si>
  <si>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</si>
  <si>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</si>
  <si>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</si>
  <si>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</si>
  <si>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</si>
  <si>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</si>
  <si>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</si>
  <si>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</si>
  <si>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</si>
  <si>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</si>
  <si>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</si>
  <si>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</si>
  <si>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</si>
  <si>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</si>
  <si>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</si>
  <si>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</si>
  <si>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</si>
  <si>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</si>
  <si>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</si>
  <si>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</si>
  <si>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</si>
  <si>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</si>
  <si>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</si>
  <si>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</si>
  <si>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</si>
  <si>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</si>
  <si>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</si>
  <si>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</si>
  <si>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</si>
  <si>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</si>
  <si>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</si>
  <si>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</si>
  <si>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</si>
  <si>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</si>
  <si>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</si>
  <si>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</si>
  <si>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</si>
  <si>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</si>
  <si>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</si>
  <si>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</si>
  <si>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</si>
  <si>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</si>
  <si>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</si>
  <si>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</si>
  <si>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</si>
  <si>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大阪府　寝屋川市</t>
  </si>
  <si>
    <t>法適用</t>
  </si>
  <si>
    <t>下水道事業</t>
  </si>
  <si>
    <t>公共下水道</t>
  </si>
  <si>
    <t>Aa</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</si>
  <si>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</si>
  <si>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</si>
  <si>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</si>
  <si>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</si>
  <si>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</si>
  <si>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</si>
  <si>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</si>
  <si>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</si>
  <si>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</si>
  <si>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</si>
  <si>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</si>
  <si>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</si>
  <si>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</si>
  <si>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下水道事業については人口減少、節水型生活様式の進展に伴う使用料収入の減少など厳しい経営環境が続く中においても、健全経営を堅持しつつ、公共用水域の水質改善、浸水の防除という下水道がもつ本来の役割を維持向上させていく必要がある。
　今後においては、平成30年度に策定したストックマネジメント実施方針に基づき更新需要の平準化を図るとともに、令和元年度に策定した上下水道事業経営戦略に基づき投資と財政が均衡する事業経営を行っていく必要がある。</t>
    <phoneticPr fontId="4"/>
  </si>
  <si>
    <t>　経常収支比率は、下水道使用料の減少により、昨年度数値を下回っているが、同比率が100％を上回っていることから、収支のバランスが取れた経営ができていると分析することができる。
　流動比率は現金預金の減少により、昨年度数値を下回っており今後留意が必要である。
　企業債残高対事業規模比率は、公共用水域の水質保全、浸水の防除を目的に積極的に下水道の整備に取り組んできたことから、企業債残高が大きくなっており、類似団体平均を上回る結果となっている。
　経費回収率は100％を上回っており、下水道使用料で汚水処理経費が賄えていることを示しているものの、流域下水道維持管理負担金が高い水準で推移しており、引続き留意が必要である。
　施設利用率について、本市は市単独で終末処理場を保有せず、寝屋川北部流域下水道で下水の処理を行っていることから計上していない。</t>
    <rPh sb="94" eb="98">
      <t>ゲンキンヨキン</t>
    </rPh>
    <rPh sb="99" eb="101">
      <t>ゲンショウ</t>
    </rPh>
    <rPh sb="105" eb="108">
      <t>サクネンド</t>
    </rPh>
    <rPh sb="108" eb="110">
      <t>スウチ</t>
    </rPh>
    <rPh sb="111" eb="113">
      <t>シタマワ</t>
    </rPh>
    <rPh sb="117" eb="119">
      <t>コンゴ</t>
    </rPh>
    <rPh sb="119" eb="121">
      <t>リュウイ</t>
    </rPh>
    <rPh sb="122" eb="124">
      <t>ヒツヨウ</t>
    </rPh>
    <phoneticPr fontId="4"/>
  </si>
  <si>
    <t>　老朽化を示す指標について、有形固定資産減価償却率は増加傾向にあり、類似団体の平均値を上回る数値となっており、老朽化した施設や設備を適切に維持管理する必要がある。管渠老朽化率については、本市の公共下水道は昭和47年度に供用を開始しており、法定耐用年数に達していない資産が大半を占めることから、類似団体平均を下回っているが、令和3年度から耐用年数を超える管渠が出てきている。また、管渠改善率が令和３年度で類似団体の平均値を大きく上回ったのは、ポンプ場の建設に伴う管渠更新延長のためである。</t>
    <rPh sb="109" eb="111">
      <t>キョウヨウ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</si>
</sst>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formatCode="#,##0.00;&quot;△&quot;#,##0.00;&quot;-&quot;">
                  <c:v>0.42</c:v>
                </c:pt>
                <c:pt idx="4" formatCode="#,##0.00;&quot;△&quot;#,##0.00;&quot;-&quot;">
                  <c:v>0.02</c:v>
                </c:pt>
              </c:numCache>
            </c:numRef>
          </c:val>
          <c:extLst>
            <c:ext xmlns:c16="http://schemas.microsoft.com/office/drawing/2014/chart" uri="{C3380CC4-5D6E-409C-BE32-E72D297353CC}">
              <c16:uniqueId val="{00000000-F957-438A-8CD7-69BFF51B1C0A}"/>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0.16</c:v>
                </c:pt>
                <c:pt idx="1">
                  <c:v>0.16</c:v>
                </c:pt>
                <c:pt idx="2">
                  <c:v>0.14000000000000001</c:v>
                </c:pt>
                <c:pt idx="3">
                  <c:v>0.15</c:v>
                </c:pt>
                <c:pt idx="4">
                  <c:v>0.16</c:v>
                </c:pt>
              </c:numCache>
            </c:numRef>
          </c:val>
          <c:smooth val="0"/>
          <c:extLst>
            <c:ext xmlns:c16="http://schemas.microsoft.com/office/drawing/2014/chart" uri="{C3380CC4-5D6E-409C-BE32-E72D297353CC}">
              <c16:uniqueId val="{00000001-F957-438A-8CD7-69BFF51B1C0A}"/>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8DB-492D-A955-F4D3C9D9F1FA}"/>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62.96</c:v>
                </c:pt>
                <c:pt idx="1">
                  <c:v>62.97</c:v>
                </c:pt>
                <c:pt idx="2">
                  <c:v>64.930000000000007</c:v>
                </c:pt>
                <c:pt idx="3">
                  <c:v>65.680000000000007</c:v>
                </c:pt>
                <c:pt idx="4">
                  <c:v>63.62</c:v>
                </c:pt>
              </c:numCache>
            </c:numRef>
          </c:val>
          <c:smooth val="0"/>
          <c:extLst>
            <c:ext xmlns:c16="http://schemas.microsoft.com/office/drawing/2014/chart" uri="{C3380CC4-5D6E-409C-BE32-E72D297353CC}">
              <c16:uniqueId val="{00000001-68DB-492D-A955-F4D3C9D9F1FA}"/>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98.39</c:v>
                </c:pt>
                <c:pt idx="1">
                  <c:v>98.5</c:v>
                </c:pt>
                <c:pt idx="2">
                  <c:v>98.6</c:v>
                </c:pt>
                <c:pt idx="3">
                  <c:v>98.6</c:v>
                </c:pt>
                <c:pt idx="4">
                  <c:v>98.7</c:v>
                </c:pt>
              </c:numCache>
            </c:numRef>
          </c:val>
          <c:extLst>
            <c:ext xmlns:c16="http://schemas.microsoft.com/office/drawing/2014/chart" uri="{C3380CC4-5D6E-409C-BE32-E72D297353CC}">
              <c16:uniqueId val="{00000000-D9C9-4039-963A-EE6304FE3507}"/>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96.96</c:v>
                </c:pt>
                <c:pt idx="1">
                  <c:v>96.97</c:v>
                </c:pt>
                <c:pt idx="2">
                  <c:v>97.7</c:v>
                </c:pt>
                <c:pt idx="3">
                  <c:v>97.59</c:v>
                </c:pt>
                <c:pt idx="4">
                  <c:v>97.53</c:v>
                </c:pt>
              </c:numCache>
            </c:numRef>
          </c:val>
          <c:smooth val="0"/>
          <c:extLst>
            <c:ext xmlns:c16="http://schemas.microsoft.com/office/drawing/2014/chart" uri="{C3380CC4-5D6E-409C-BE32-E72D297353CC}">
              <c16:uniqueId val="{00000001-D9C9-4039-963A-EE6304FE3507}"/>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108.95</c:v>
                </c:pt>
                <c:pt idx="1">
                  <c:v>105.01</c:v>
                </c:pt>
                <c:pt idx="2">
                  <c:v>106.41</c:v>
                </c:pt>
                <c:pt idx="3">
                  <c:v>108.7</c:v>
                </c:pt>
                <c:pt idx="4">
                  <c:v>107.9</c:v>
                </c:pt>
              </c:numCache>
            </c:numRef>
          </c:val>
          <c:extLst>
            <c:ext xmlns:c16="http://schemas.microsoft.com/office/drawing/2014/chart" uri="{C3380CC4-5D6E-409C-BE32-E72D297353CC}">
              <c16:uniqueId val="{00000000-55EC-4B10-9627-89BAA88175AA}"/>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108.87</c:v>
                </c:pt>
                <c:pt idx="1">
                  <c:v>109</c:v>
                </c:pt>
                <c:pt idx="2">
                  <c:v>107.09</c:v>
                </c:pt>
                <c:pt idx="3">
                  <c:v>107.96</c:v>
                </c:pt>
                <c:pt idx="4">
                  <c:v>107.29</c:v>
                </c:pt>
              </c:numCache>
            </c:numRef>
          </c:val>
          <c:smooth val="0"/>
          <c:extLst>
            <c:ext xmlns:c16="http://schemas.microsoft.com/office/drawing/2014/chart" uri="{C3380CC4-5D6E-409C-BE32-E72D297353CC}">
              <c16:uniqueId val="{00000001-55EC-4B10-9627-89BAA88175AA}"/>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18.059999999999999</c:v>
                </c:pt>
                <c:pt idx="1">
                  <c:v>21.04</c:v>
                </c:pt>
                <c:pt idx="2">
                  <c:v>23.96</c:v>
                </c:pt>
                <c:pt idx="3">
                  <c:v>26.92</c:v>
                </c:pt>
                <c:pt idx="4">
                  <c:v>27.08</c:v>
                </c:pt>
              </c:numCache>
            </c:numRef>
          </c:val>
          <c:extLst>
            <c:ext xmlns:c16="http://schemas.microsoft.com/office/drawing/2014/chart" uri="{C3380CC4-5D6E-409C-BE32-E72D297353CC}">
              <c16:uniqueId val="{00000000-552A-463F-8CD6-57A573385DD7}"/>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25.13</c:v>
                </c:pt>
                <c:pt idx="1">
                  <c:v>24.54</c:v>
                </c:pt>
                <c:pt idx="2">
                  <c:v>23.38</c:v>
                </c:pt>
                <c:pt idx="3">
                  <c:v>24.59</c:v>
                </c:pt>
                <c:pt idx="4">
                  <c:v>26.87</c:v>
                </c:pt>
              </c:numCache>
            </c:numRef>
          </c:val>
          <c:smooth val="0"/>
          <c:extLst>
            <c:ext xmlns:c16="http://schemas.microsoft.com/office/drawing/2014/chart" uri="{C3380CC4-5D6E-409C-BE32-E72D297353CC}">
              <c16:uniqueId val="{00000001-552A-463F-8CD6-57A573385DD7}"/>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formatCode="#,##0.00;&quot;△&quot;#,##0.00;&quot;-&quot;">
                  <c:v>0.71</c:v>
                </c:pt>
                <c:pt idx="4" formatCode="#,##0.00;&quot;△&quot;#,##0.00;&quot;-&quot;">
                  <c:v>2.31</c:v>
                </c:pt>
              </c:numCache>
            </c:numRef>
          </c:val>
          <c:extLst>
            <c:ext xmlns:c16="http://schemas.microsoft.com/office/drawing/2014/chart" uri="{C3380CC4-5D6E-409C-BE32-E72D297353CC}">
              <c16:uniqueId val="{00000000-2B7A-4E68-B308-183C7B112286}"/>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6.4</c:v>
                </c:pt>
                <c:pt idx="1">
                  <c:v>7.66</c:v>
                </c:pt>
                <c:pt idx="2">
                  <c:v>8.1999999999999993</c:v>
                </c:pt>
                <c:pt idx="3">
                  <c:v>9.43</c:v>
                </c:pt>
                <c:pt idx="4">
                  <c:v>12.4</c:v>
                </c:pt>
              </c:numCache>
            </c:numRef>
          </c:val>
          <c:smooth val="0"/>
          <c:extLst>
            <c:ext xmlns:c16="http://schemas.microsoft.com/office/drawing/2014/chart" uri="{C3380CC4-5D6E-409C-BE32-E72D297353CC}">
              <c16:uniqueId val="{00000001-2B7A-4E68-B308-183C7B112286}"/>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798-407D-AF5B-0D86E804D947}"/>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0.39</c:v>
                </c:pt>
                <c:pt idx="1">
                  <c:v>0.28000000000000003</c:v>
                </c:pt>
                <c:pt idx="2">
                  <c:v>0.59</c:v>
                </c:pt>
                <c:pt idx="3">
                  <c:v>0.68</c:v>
                </c:pt>
                <c:pt idx="4">
                  <c:v>0.9</c:v>
                </c:pt>
              </c:numCache>
            </c:numRef>
          </c:val>
          <c:smooth val="0"/>
          <c:extLst>
            <c:ext xmlns:c16="http://schemas.microsoft.com/office/drawing/2014/chart" uri="{C3380CC4-5D6E-409C-BE32-E72D297353CC}">
              <c16:uniqueId val="{00000001-6798-407D-AF5B-0D86E804D947}"/>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50.03</c:v>
                </c:pt>
                <c:pt idx="1">
                  <c:v>52.62</c:v>
                </c:pt>
                <c:pt idx="2">
                  <c:v>54.16</c:v>
                </c:pt>
                <c:pt idx="3">
                  <c:v>46.74</c:v>
                </c:pt>
                <c:pt idx="4">
                  <c:v>39.58</c:v>
                </c:pt>
              </c:numCache>
            </c:numRef>
          </c:val>
          <c:extLst>
            <c:ext xmlns:c16="http://schemas.microsoft.com/office/drawing/2014/chart" uri="{C3380CC4-5D6E-409C-BE32-E72D297353CC}">
              <c16:uniqueId val="{00000000-A27D-4E77-A57C-68C20143E8F0}"/>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73.55</c:v>
                </c:pt>
                <c:pt idx="1">
                  <c:v>71.19</c:v>
                </c:pt>
                <c:pt idx="2">
                  <c:v>77.72</c:v>
                </c:pt>
                <c:pt idx="3">
                  <c:v>86.61</c:v>
                </c:pt>
                <c:pt idx="4">
                  <c:v>100.73</c:v>
                </c:pt>
              </c:numCache>
            </c:numRef>
          </c:val>
          <c:smooth val="0"/>
          <c:extLst>
            <c:ext xmlns:c16="http://schemas.microsoft.com/office/drawing/2014/chart" uri="{C3380CC4-5D6E-409C-BE32-E72D297353CC}">
              <c16:uniqueId val="{00000001-A27D-4E77-A57C-68C20143E8F0}"/>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943.23</c:v>
                </c:pt>
                <c:pt idx="1">
                  <c:v>922.78</c:v>
                </c:pt>
                <c:pt idx="2">
                  <c:v>901.83</c:v>
                </c:pt>
                <c:pt idx="3">
                  <c:v>873.2</c:v>
                </c:pt>
                <c:pt idx="4">
                  <c:v>855.65</c:v>
                </c:pt>
              </c:numCache>
            </c:numRef>
          </c:val>
          <c:extLst>
            <c:ext xmlns:c16="http://schemas.microsoft.com/office/drawing/2014/chart" uri="{C3380CC4-5D6E-409C-BE32-E72D297353CC}">
              <c16:uniqueId val="{00000000-3041-4121-A20B-7D7736E3090F}"/>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514.27</c:v>
                </c:pt>
                <c:pt idx="1">
                  <c:v>517.34</c:v>
                </c:pt>
                <c:pt idx="2">
                  <c:v>485.6</c:v>
                </c:pt>
                <c:pt idx="3">
                  <c:v>463.93</c:v>
                </c:pt>
                <c:pt idx="4">
                  <c:v>481.88</c:v>
                </c:pt>
              </c:numCache>
            </c:numRef>
          </c:val>
          <c:smooth val="0"/>
          <c:extLst>
            <c:ext xmlns:c16="http://schemas.microsoft.com/office/drawing/2014/chart" uri="{C3380CC4-5D6E-409C-BE32-E72D297353CC}">
              <c16:uniqueId val="{00000001-3041-4121-A20B-7D7736E3090F}"/>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107.43</c:v>
                </c:pt>
                <c:pt idx="1">
                  <c:v>100.99</c:v>
                </c:pt>
                <c:pt idx="2">
                  <c:v>102.27</c:v>
                </c:pt>
                <c:pt idx="3">
                  <c:v>104.94</c:v>
                </c:pt>
                <c:pt idx="4">
                  <c:v>104.63</c:v>
                </c:pt>
              </c:numCache>
            </c:numRef>
          </c:val>
          <c:extLst>
            <c:ext xmlns:c16="http://schemas.microsoft.com/office/drawing/2014/chart" uri="{C3380CC4-5D6E-409C-BE32-E72D297353CC}">
              <c16:uniqueId val="{00000000-1701-4420-89F4-FDA750A69DFC}"/>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100.34</c:v>
                </c:pt>
                <c:pt idx="1">
                  <c:v>99.89</c:v>
                </c:pt>
                <c:pt idx="2">
                  <c:v>99.95</c:v>
                </c:pt>
                <c:pt idx="3">
                  <c:v>103.4</c:v>
                </c:pt>
                <c:pt idx="4">
                  <c:v>101.87</c:v>
                </c:pt>
              </c:numCache>
            </c:numRef>
          </c:val>
          <c:smooth val="0"/>
          <c:extLst>
            <c:ext xmlns:c16="http://schemas.microsoft.com/office/drawing/2014/chart" uri="{C3380CC4-5D6E-409C-BE32-E72D297353CC}">
              <c16:uniqueId val="{00000001-1701-4420-89F4-FDA750A69DFC}"/>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128.38</c:v>
                </c:pt>
                <c:pt idx="1">
                  <c:v>135.96</c:v>
                </c:pt>
                <c:pt idx="2">
                  <c:v>132.27000000000001</c:v>
                </c:pt>
                <c:pt idx="3">
                  <c:v>129.24</c:v>
                </c:pt>
                <c:pt idx="4">
                  <c:v>129.34</c:v>
                </c:pt>
              </c:numCache>
            </c:numRef>
          </c:val>
          <c:extLst>
            <c:ext xmlns:c16="http://schemas.microsoft.com/office/drawing/2014/chart" uri="{C3380CC4-5D6E-409C-BE32-E72D297353CC}">
              <c16:uniqueId val="{00000000-65F5-4982-803D-34160CD25596}"/>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113.49</c:v>
                </c:pt>
                <c:pt idx="1">
                  <c:v>112.4</c:v>
                </c:pt>
                <c:pt idx="2">
                  <c:v>110.21</c:v>
                </c:pt>
                <c:pt idx="3">
                  <c:v>110.26</c:v>
                </c:pt>
                <c:pt idx="4">
                  <c:v>111.88</c:v>
                </c:pt>
              </c:numCache>
            </c:numRef>
          </c:val>
          <c:smooth val="0"/>
          <c:extLst>
            <c:ext xmlns:c16="http://schemas.microsoft.com/office/drawing/2014/chart" uri="{C3380CC4-5D6E-409C-BE32-E72D297353CC}">
              <c16:uniqueId val="{00000001-65F5-4982-803D-34160CD25596}"/>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V1" zoomScaleNormal="100" workbookViewId="0">
      <selection activeCell="BL66" sqref="BL66:BZ82"/>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2">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2">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8" t="str">
        <f>データ!H6</f>
        <v>大阪府　寝屋川市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2">
      <c r="A8" s="2"/>
      <c r="B8" s="65" t="str">
        <f>データ!I6</f>
        <v>法適用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Aa</v>
      </c>
      <c r="X8" s="65"/>
      <c r="Y8" s="65"/>
      <c r="Z8" s="65"/>
      <c r="AA8" s="65"/>
      <c r="AB8" s="65"/>
      <c r="AC8" s="65"/>
      <c r="AD8" s="66" t="str">
        <f>データ!$M$6</f>
        <v>自治体職員</v>
      </c>
      <c r="AE8" s="66"/>
      <c r="AF8" s="66"/>
      <c r="AG8" s="66"/>
      <c r="AH8" s="66"/>
      <c r="AI8" s="66"/>
      <c r="AJ8" s="66"/>
      <c r="AK8" s="3"/>
      <c r="AL8" s="45">
        <f>データ!S6</f>
        <v>227544</v>
      </c>
      <c r="AM8" s="45"/>
      <c r="AN8" s="45"/>
      <c r="AO8" s="45"/>
      <c r="AP8" s="45"/>
      <c r="AQ8" s="45"/>
      <c r="AR8" s="45"/>
      <c r="AS8" s="45"/>
      <c r="AT8" s="46">
        <f>データ!T6</f>
        <v>24.7</v>
      </c>
      <c r="AU8" s="46"/>
      <c r="AV8" s="46"/>
      <c r="AW8" s="46"/>
      <c r="AX8" s="46"/>
      <c r="AY8" s="46"/>
      <c r="AZ8" s="46"/>
      <c r="BA8" s="46"/>
      <c r="BB8" s="46">
        <f>データ!U6</f>
        <v>9212.31</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2">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2">
      <c r="A10" s="2"/>
      <c r="B10" s="46" t="str">
        <f>データ!N6</f>
        <v>-</v>
      </c>
      <c r="C10" s="46"/>
      <c r="D10" s="46"/>
      <c r="E10" s="46"/>
      <c r="F10" s="46"/>
      <c r="G10" s="46"/>
      <c r="H10" s="46"/>
      <c r="I10" s="46">
        <f>データ!O6</f>
        <v>47.66</v>
      </c>
      <c r="J10" s="46"/>
      <c r="K10" s="46"/>
      <c r="L10" s="46"/>
      <c r="M10" s="46"/>
      <c r="N10" s="46"/>
      <c r="O10" s="46"/>
      <c r="P10" s="46">
        <f>データ!P6</f>
        <v>99.74</v>
      </c>
      <c r="Q10" s="46"/>
      <c r="R10" s="46"/>
      <c r="S10" s="46"/>
      <c r="T10" s="46"/>
      <c r="U10" s="46"/>
      <c r="V10" s="46"/>
      <c r="W10" s="46">
        <f>データ!Q6</f>
        <v>71.23</v>
      </c>
      <c r="X10" s="46"/>
      <c r="Y10" s="46"/>
      <c r="Z10" s="46"/>
      <c r="AA10" s="46"/>
      <c r="AB10" s="46"/>
      <c r="AC10" s="46"/>
      <c r="AD10" s="45">
        <f>データ!R6</f>
        <v>2406</v>
      </c>
      <c r="AE10" s="45"/>
      <c r="AF10" s="45"/>
      <c r="AG10" s="45"/>
      <c r="AH10" s="45"/>
      <c r="AI10" s="45"/>
      <c r="AJ10" s="45"/>
      <c r="AK10" s="2"/>
      <c r="AL10" s="45">
        <f>データ!V6</f>
        <v>226096</v>
      </c>
      <c r="AM10" s="45"/>
      <c r="AN10" s="45"/>
      <c r="AO10" s="45"/>
      <c r="AP10" s="45"/>
      <c r="AQ10" s="45"/>
      <c r="AR10" s="45"/>
      <c r="AS10" s="45"/>
      <c r="AT10" s="46">
        <f>データ!W6</f>
        <v>18.12</v>
      </c>
      <c r="AU10" s="46"/>
      <c r="AV10" s="46"/>
      <c r="AW10" s="46"/>
      <c r="AX10" s="46"/>
      <c r="AY10" s="46"/>
      <c r="AZ10" s="46"/>
      <c r="BA10" s="46"/>
      <c r="BB10" s="46">
        <f>データ!X6</f>
        <v>12477.7</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2">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0" t="s">
        <v>115</v>
      </c>
      <c r="BM16" s="81"/>
      <c r="BN16" s="81"/>
      <c r="BO16" s="81"/>
      <c r="BP16" s="81"/>
      <c r="BQ16" s="81"/>
      <c r="BR16" s="81"/>
      <c r="BS16" s="81"/>
      <c r="BT16" s="81"/>
      <c r="BU16" s="81"/>
      <c r="BV16" s="81"/>
      <c r="BW16" s="81"/>
      <c r="BX16" s="81"/>
      <c r="BY16" s="81"/>
      <c r="BZ16" s="82"/>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0"/>
      <c r="BM17" s="81"/>
      <c r="BN17" s="81"/>
      <c r="BO17" s="81"/>
      <c r="BP17" s="81"/>
      <c r="BQ17" s="81"/>
      <c r="BR17" s="81"/>
      <c r="BS17" s="81"/>
      <c r="BT17" s="81"/>
      <c r="BU17" s="81"/>
      <c r="BV17" s="81"/>
      <c r="BW17" s="81"/>
      <c r="BX17" s="81"/>
      <c r="BY17" s="81"/>
      <c r="BZ17" s="82"/>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0"/>
      <c r="BM18" s="81"/>
      <c r="BN18" s="81"/>
      <c r="BO18" s="81"/>
      <c r="BP18" s="81"/>
      <c r="BQ18" s="81"/>
      <c r="BR18" s="81"/>
      <c r="BS18" s="81"/>
      <c r="BT18" s="81"/>
      <c r="BU18" s="81"/>
      <c r="BV18" s="81"/>
      <c r="BW18" s="81"/>
      <c r="BX18" s="81"/>
      <c r="BY18" s="81"/>
      <c r="BZ18" s="82"/>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0"/>
      <c r="BM19" s="81"/>
      <c r="BN19" s="81"/>
      <c r="BO19" s="81"/>
      <c r="BP19" s="81"/>
      <c r="BQ19" s="81"/>
      <c r="BR19" s="81"/>
      <c r="BS19" s="81"/>
      <c r="BT19" s="81"/>
      <c r="BU19" s="81"/>
      <c r="BV19" s="81"/>
      <c r="BW19" s="81"/>
      <c r="BX19" s="81"/>
      <c r="BY19" s="81"/>
      <c r="BZ19" s="82"/>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0"/>
      <c r="BM20" s="81"/>
      <c r="BN20" s="81"/>
      <c r="BO20" s="81"/>
      <c r="BP20" s="81"/>
      <c r="BQ20" s="81"/>
      <c r="BR20" s="81"/>
      <c r="BS20" s="81"/>
      <c r="BT20" s="81"/>
      <c r="BU20" s="81"/>
      <c r="BV20" s="81"/>
      <c r="BW20" s="81"/>
      <c r="BX20" s="81"/>
      <c r="BY20" s="81"/>
      <c r="BZ20" s="82"/>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0"/>
      <c r="BM21" s="81"/>
      <c r="BN21" s="81"/>
      <c r="BO21" s="81"/>
      <c r="BP21" s="81"/>
      <c r="BQ21" s="81"/>
      <c r="BR21" s="81"/>
      <c r="BS21" s="81"/>
      <c r="BT21" s="81"/>
      <c r="BU21" s="81"/>
      <c r="BV21" s="81"/>
      <c r="BW21" s="81"/>
      <c r="BX21" s="81"/>
      <c r="BY21" s="81"/>
      <c r="BZ21" s="82"/>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0"/>
      <c r="BM22" s="81"/>
      <c r="BN22" s="81"/>
      <c r="BO22" s="81"/>
      <c r="BP22" s="81"/>
      <c r="BQ22" s="81"/>
      <c r="BR22" s="81"/>
      <c r="BS22" s="81"/>
      <c r="BT22" s="81"/>
      <c r="BU22" s="81"/>
      <c r="BV22" s="81"/>
      <c r="BW22" s="81"/>
      <c r="BX22" s="81"/>
      <c r="BY22" s="81"/>
      <c r="BZ22" s="82"/>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0"/>
      <c r="BM23" s="81"/>
      <c r="BN23" s="81"/>
      <c r="BO23" s="81"/>
      <c r="BP23" s="81"/>
      <c r="BQ23" s="81"/>
      <c r="BR23" s="81"/>
      <c r="BS23" s="81"/>
      <c r="BT23" s="81"/>
      <c r="BU23" s="81"/>
      <c r="BV23" s="81"/>
      <c r="BW23" s="81"/>
      <c r="BX23" s="81"/>
      <c r="BY23" s="81"/>
      <c r="BZ23" s="82"/>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0"/>
      <c r="BM24" s="81"/>
      <c r="BN24" s="81"/>
      <c r="BO24" s="81"/>
      <c r="BP24" s="81"/>
      <c r="BQ24" s="81"/>
      <c r="BR24" s="81"/>
      <c r="BS24" s="81"/>
      <c r="BT24" s="81"/>
      <c r="BU24" s="81"/>
      <c r="BV24" s="81"/>
      <c r="BW24" s="81"/>
      <c r="BX24" s="81"/>
      <c r="BY24" s="81"/>
      <c r="BZ24" s="82"/>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0"/>
      <c r="BM25" s="81"/>
      <c r="BN25" s="81"/>
      <c r="BO25" s="81"/>
      <c r="BP25" s="81"/>
      <c r="BQ25" s="81"/>
      <c r="BR25" s="81"/>
      <c r="BS25" s="81"/>
      <c r="BT25" s="81"/>
      <c r="BU25" s="81"/>
      <c r="BV25" s="81"/>
      <c r="BW25" s="81"/>
      <c r="BX25" s="81"/>
      <c r="BY25" s="81"/>
      <c r="BZ25" s="82"/>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0"/>
      <c r="BM26" s="81"/>
      <c r="BN26" s="81"/>
      <c r="BO26" s="81"/>
      <c r="BP26" s="81"/>
      <c r="BQ26" s="81"/>
      <c r="BR26" s="81"/>
      <c r="BS26" s="81"/>
      <c r="BT26" s="81"/>
      <c r="BU26" s="81"/>
      <c r="BV26" s="81"/>
      <c r="BW26" s="81"/>
      <c r="BX26" s="81"/>
      <c r="BY26" s="81"/>
      <c r="BZ26" s="82"/>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0"/>
      <c r="BM27" s="81"/>
      <c r="BN27" s="81"/>
      <c r="BO27" s="81"/>
      <c r="BP27" s="81"/>
      <c r="BQ27" s="81"/>
      <c r="BR27" s="81"/>
      <c r="BS27" s="81"/>
      <c r="BT27" s="81"/>
      <c r="BU27" s="81"/>
      <c r="BV27" s="81"/>
      <c r="BW27" s="81"/>
      <c r="BX27" s="81"/>
      <c r="BY27" s="81"/>
      <c r="BZ27" s="82"/>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0"/>
      <c r="BM28" s="81"/>
      <c r="BN28" s="81"/>
      <c r="BO28" s="81"/>
      <c r="BP28" s="81"/>
      <c r="BQ28" s="81"/>
      <c r="BR28" s="81"/>
      <c r="BS28" s="81"/>
      <c r="BT28" s="81"/>
      <c r="BU28" s="81"/>
      <c r="BV28" s="81"/>
      <c r="BW28" s="81"/>
      <c r="BX28" s="81"/>
      <c r="BY28" s="81"/>
      <c r="BZ28" s="82"/>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0"/>
      <c r="BM29" s="81"/>
      <c r="BN29" s="81"/>
      <c r="BO29" s="81"/>
      <c r="BP29" s="81"/>
      <c r="BQ29" s="81"/>
      <c r="BR29" s="81"/>
      <c r="BS29" s="81"/>
      <c r="BT29" s="81"/>
      <c r="BU29" s="81"/>
      <c r="BV29" s="81"/>
      <c r="BW29" s="81"/>
      <c r="BX29" s="81"/>
      <c r="BY29" s="81"/>
      <c r="BZ29" s="82"/>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0"/>
      <c r="BM30" s="81"/>
      <c r="BN30" s="81"/>
      <c r="BO30" s="81"/>
      <c r="BP30" s="81"/>
      <c r="BQ30" s="81"/>
      <c r="BR30" s="81"/>
      <c r="BS30" s="81"/>
      <c r="BT30" s="81"/>
      <c r="BU30" s="81"/>
      <c r="BV30" s="81"/>
      <c r="BW30" s="81"/>
      <c r="BX30" s="81"/>
      <c r="BY30" s="81"/>
      <c r="BZ30" s="82"/>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0"/>
      <c r="BM31" s="81"/>
      <c r="BN31" s="81"/>
      <c r="BO31" s="81"/>
      <c r="BP31" s="81"/>
      <c r="BQ31" s="81"/>
      <c r="BR31" s="81"/>
      <c r="BS31" s="81"/>
      <c r="BT31" s="81"/>
      <c r="BU31" s="81"/>
      <c r="BV31" s="81"/>
      <c r="BW31" s="81"/>
      <c r="BX31" s="81"/>
      <c r="BY31" s="81"/>
      <c r="BZ31" s="82"/>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0"/>
      <c r="BM32" s="81"/>
      <c r="BN32" s="81"/>
      <c r="BO32" s="81"/>
      <c r="BP32" s="81"/>
      <c r="BQ32" s="81"/>
      <c r="BR32" s="81"/>
      <c r="BS32" s="81"/>
      <c r="BT32" s="81"/>
      <c r="BU32" s="81"/>
      <c r="BV32" s="81"/>
      <c r="BW32" s="81"/>
      <c r="BX32" s="81"/>
      <c r="BY32" s="81"/>
      <c r="BZ32" s="82"/>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0"/>
      <c r="BM33" s="81"/>
      <c r="BN33" s="81"/>
      <c r="BO33" s="81"/>
      <c r="BP33" s="81"/>
      <c r="BQ33" s="81"/>
      <c r="BR33" s="81"/>
      <c r="BS33" s="81"/>
      <c r="BT33" s="81"/>
      <c r="BU33" s="81"/>
      <c r="BV33" s="81"/>
      <c r="BW33" s="81"/>
      <c r="BX33" s="81"/>
      <c r="BY33" s="81"/>
      <c r="BZ33" s="82"/>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0"/>
      <c r="BM34" s="81"/>
      <c r="BN34" s="81"/>
      <c r="BO34" s="81"/>
      <c r="BP34" s="81"/>
      <c r="BQ34" s="81"/>
      <c r="BR34" s="81"/>
      <c r="BS34" s="81"/>
      <c r="BT34" s="81"/>
      <c r="BU34" s="81"/>
      <c r="BV34" s="81"/>
      <c r="BW34" s="81"/>
      <c r="BX34" s="81"/>
      <c r="BY34" s="81"/>
      <c r="BZ34" s="82"/>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0"/>
      <c r="BM35" s="81"/>
      <c r="BN35" s="81"/>
      <c r="BO35" s="81"/>
      <c r="BP35" s="81"/>
      <c r="BQ35" s="81"/>
      <c r="BR35" s="81"/>
      <c r="BS35" s="81"/>
      <c r="BT35" s="81"/>
      <c r="BU35" s="81"/>
      <c r="BV35" s="81"/>
      <c r="BW35" s="81"/>
      <c r="BX35" s="81"/>
      <c r="BY35" s="81"/>
      <c r="BZ35" s="82"/>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0"/>
      <c r="BM36" s="81"/>
      <c r="BN36" s="81"/>
      <c r="BO36" s="81"/>
      <c r="BP36" s="81"/>
      <c r="BQ36" s="81"/>
      <c r="BR36" s="81"/>
      <c r="BS36" s="81"/>
      <c r="BT36" s="81"/>
      <c r="BU36" s="81"/>
      <c r="BV36" s="81"/>
      <c r="BW36" s="81"/>
      <c r="BX36" s="81"/>
      <c r="BY36" s="81"/>
      <c r="BZ36" s="82"/>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0"/>
      <c r="BM37" s="81"/>
      <c r="BN37" s="81"/>
      <c r="BO37" s="81"/>
      <c r="BP37" s="81"/>
      <c r="BQ37" s="81"/>
      <c r="BR37" s="81"/>
      <c r="BS37" s="81"/>
      <c r="BT37" s="81"/>
      <c r="BU37" s="81"/>
      <c r="BV37" s="81"/>
      <c r="BW37" s="81"/>
      <c r="BX37" s="81"/>
      <c r="BY37" s="81"/>
      <c r="BZ37" s="82"/>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0"/>
      <c r="BM38" s="81"/>
      <c r="BN38" s="81"/>
      <c r="BO38" s="81"/>
      <c r="BP38" s="81"/>
      <c r="BQ38" s="81"/>
      <c r="BR38" s="81"/>
      <c r="BS38" s="81"/>
      <c r="BT38" s="81"/>
      <c r="BU38" s="81"/>
      <c r="BV38" s="81"/>
      <c r="BW38" s="81"/>
      <c r="BX38" s="81"/>
      <c r="BY38" s="81"/>
      <c r="BZ38" s="82"/>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0"/>
      <c r="BM39" s="81"/>
      <c r="BN39" s="81"/>
      <c r="BO39" s="81"/>
      <c r="BP39" s="81"/>
      <c r="BQ39" s="81"/>
      <c r="BR39" s="81"/>
      <c r="BS39" s="81"/>
      <c r="BT39" s="81"/>
      <c r="BU39" s="81"/>
      <c r="BV39" s="81"/>
      <c r="BW39" s="81"/>
      <c r="BX39" s="81"/>
      <c r="BY39" s="81"/>
      <c r="BZ39" s="82"/>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0"/>
      <c r="BM40" s="81"/>
      <c r="BN40" s="81"/>
      <c r="BO40" s="81"/>
      <c r="BP40" s="81"/>
      <c r="BQ40" s="81"/>
      <c r="BR40" s="81"/>
      <c r="BS40" s="81"/>
      <c r="BT40" s="81"/>
      <c r="BU40" s="81"/>
      <c r="BV40" s="81"/>
      <c r="BW40" s="81"/>
      <c r="BX40" s="81"/>
      <c r="BY40" s="81"/>
      <c r="BZ40" s="82"/>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0"/>
      <c r="BM41" s="81"/>
      <c r="BN41" s="81"/>
      <c r="BO41" s="81"/>
      <c r="BP41" s="81"/>
      <c r="BQ41" s="81"/>
      <c r="BR41" s="81"/>
      <c r="BS41" s="81"/>
      <c r="BT41" s="81"/>
      <c r="BU41" s="81"/>
      <c r="BV41" s="81"/>
      <c r="BW41" s="81"/>
      <c r="BX41" s="81"/>
      <c r="BY41" s="81"/>
      <c r="BZ41" s="82"/>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0"/>
      <c r="BM42" s="81"/>
      <c r="BN42" s="81"/>
      <c r="BO42" s="81"/>
      <c r="BP42" s="81"/>
      <c r="BQ42" s="81"/>
      <c r="BR42" s="81"/>
      <c r="BS42" s="81"/>
      <c r="BT42" s="81"/>
      <c r="BU42" s="81"/>
      <c r="BV42" s="81"/>
      <c r="BW42" s="81"/>
      <c r="BX42" s="81"/>
      <c r="BY42" s="81"/>
      <c r="BZ42" s="82"/>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0"/>
      <c r="BM43" s="81"/>
      <c r="BN43" s="81"/>
      <c r="BO43" s="81"/>
      <c r="BP43" s="81"/>
      <c r="BQ43" s="81"/>
      <c r="BR43" s="81"/>
      <c r="BS43" s="81"/>
      <c r="BT43" s="81"/>
      <c r="BU43" s="81"/>
      <c r="BV43" s="81"/>
      <c r="BW43" s="81"/>
      <c r="BX43" s="81"/>
      <c r="BY43" s="81"/>
      <c r="BZ43" s="82"/>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3"/>
      <c r="BM44" s="84"/>
      <c r="BN44" s="84"/>
      <c r="BO44" s="84"/>
      <c r="BP44" s="84"/>
      <c r="BQ44" s="84"/>
      <c r="BR44" s="84"/>
      <c r="BS44" s="84"/>
      <c r="BT44" s="84"/>
      <c r="BU44" s="84"/>
      <c r="BV44" s="84"/>
      <c r="BW44" s="84"/>
      <c r="BX44" s="84"/>
      <c r="BY44" s="84"/>
      <c r="BZ44" s="85"/>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116</v>
      </c>
      <c r="BM47" s="30"/>
      <c r="BN47" s="30"/>
      <c r="BO47" s="30"/>
      <c r="BP47" s="30"/>
      <c r="BQ47" s="30"/>
      <c r="BR47" s="30"/>
      <c r="BS47" s="30"/>
      <c r="BT47" s="30"/>
      <c r="BU47" s="30"/>
      <c r="BV47" s="30"/>
      <c r="BW47" s="30"/>
      <c r="BX47" s="30"/>
      <c r="BY47" s="30"/>
      <c r="BZ47" s="3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2">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2">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114</v>
      </c>
      <c r="BM66" s="30"/>
      <c r="BN66" s="30"/>
      <c r="BO66" s="30"/>
      <c r="BP66" s="30"/>
      <c r="BQ66" s="30"/>
      <c r="BR66" s="30"/>
      <c r="BS66" s="30"/>
      <c r="BT66" s="30"/>
      <c r="BU66" s="30"/>
      <c r="BV66" s="30"/>
      <c r="BW66" s="30"/>
      <c r="BX66" s="30"/>
      <c r="BY66" s="30"/>
      <c r="BZ66" s="3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2">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O34p1oKqsWG/UewjXNP2JXMRd09dCaXMhw98dXPtHSyULaydR5yK9oV4TALmy1ph/jyN8bNt3JXYxPkrdrfTcg==" saltValue="ju81xRMD2XmXiGW+zf3el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2">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2022</v>
      </c>
      <c r="C6" s="19">
        <f t="shared" ref="C6:X6" si="3">C7</f>
        <v>272159</v>
      </c>
      <c r="D6" s="19">
        <f t="shared" si="3"/>
        <v>46</v>
      </c>
      <c r="E6" s="19">
        <f t="shared" si="3"/>
        <v>17</v>
      </c>
      <c r="F6" s="19">
        <f t="shared" si="3"/>
        <v>1</v>
      </c>
      <c r="G6" s="19">
        <f t="shared" si="3"/>
        <v>0</v>
      </c>
      <c r="H6" s="19" t="str">
        <f t="shared" si="3"/>
        <v>大阪府　寝屋川市</v>
      </c>
      <c r="I6" s="19" t="str">
        <f t="shared" si="3"/>
        <v>法適用</v>
      </c>
      <c r="J6" s="19" t="str">
        <f t="shared" si="3"/>
        <v>下水道事業</v>
      </c>
      <c r="K6" s="19" t="str">
        <f t="shared" si="3"/>
        <v>公共下水道</v>
      </c>
      <c r="L6" s="19" t="str">
        <f t="shared" si="3"/>
        <v>Aa</v>
      </c>
      <c r="M6" s="19" t="str">
        <f t="shared" si="3"/>
        <v>自治体職員</v>
      </c>
      <c r="N6" s="20" t="str">
        <f t="shared" si="3"/>
        <v>-</v>
      </c>
      <c r="O6" s="20">
        <f t="shared" si="3"/>
        <v>47.66</v>
      </c>
      <c r="P6" s="20">
        <f t="shared" si="3"/>
        <v>99.74</v>
      </c>
      <c r="Q6" s="20">
        <f t="shared" si="3"/>
        <v>71.23</v>
      </c>
      <c r="R6" s="20">
        <f t="shared" si="3"/>
        <v>2406</v>
      </c>
      <c r="S6" s="20">
        <f t="shared" si="3"/>
        <v>227544</v>
      </c>
      <c r="T6" s="20">
        <f t="shared" si="3"/>
        <v>24.7</v>
      </c>
      <c r="U6" s="20">
        <f t="shared" si="3"/>
        <v>9212.31</v>
      </c>
      <c r="V6" s="20">
        <f t="shared" si="3"/>
        <v>226096</v>
      </c>
      <c r="W6" s="20">
        <f t="shared" si="3"/>
        <v>18.12</v>
      </c>
      <c r="X6" s="20">
        <f t="shared" si="3"/>
        <v>12477.7</v>
      </c>
      <c r="Y6" s="21">
        <f>IF(Y7="",NA(),Y7)</f>
        <v>108.95</v>
      </c>
      <c r="Z6" s="21">
        <f t="shared" ref="Z6:AH6" si="4">IF(Z7="",NA(),Z7)</f>
        <v>105.01</v>
      </c>
      <c r="AA6" s="21">
        <f t="shared" si="4"/>
        <v>106.41</v>
      </c>
      <c r="AB6" s="21">
        <f t="shared" si="4"/>
        <v>108.7</v>
      </c>
      <c r="AC6" s="21">
        <f t="shared" si="4"/>
        <v>107.9</v>
      </c>
      <c r="AD6" s="21">
        <f t="shared" si="4"/>
        <v>108.87</v>
      </c>
      <c r="AE6" s="21">
        <f t="shared" si="4"/>
        <v>109</v>
      </c>
      <c r="AF6" s="21">
        <f t="shared" si="4"/>
        <v>107.09</v>
      </c>
      <c r="AG6" s="21">
        <f t="shared" si="4"/>
        <v>107.96</v>
      </c>
      <c r="AH6" s="21">
        <f t="shared" si="4"/>
        <v>107.29</v>
      </c>
      <c r="AI6" s="20" t="str">
        <f>IF(AI7="","",IF(AI7="-","【-】","【"&amp;SUBSTITUTE(TEXT(AI7,"#,##0.00"),"-","△")&amp;"】"))</f>
        <v>【106.11】</v>
      </c>
      <c r="AJ6" s="20">
        <f>IF(AJ7="",NA(),AJ7)</f>
        <v>0</v>
      </c>
      <c r="AK6" s="20">
        <f t="shared" ref="AK6:AS6" si="5">IF(AK7="",NA(),AK7)</f>
        <v>0</v>
      </c>
      <c r="AL6" s="20">
        <f t="shared" si="5"/>
        <v>0</v>
      </c>
      <c r="AM6" s="20">
        <f t="shared" si="5"/>
        <v>0</v>
      </c>
      <c r="AN6" s="20">
        <f t="shared" si="5"/>
        <v>0</v>
      </c>
      <c r="AO6" s="21">
        <f t="shared" si="5"/>
        <v>0.39</v>
      </c>
      <c r="AP6" s="21">
        <f t="shared" si="5"/>
        <v>0.28000000000000003</v>
      </c>
      <c r="AQ6" s="21">
        <f t="shared" si="5"/>
        <v>0.59</v>
      </c>
      <c r="AR6" s="21">
        <f t="shared" si="5"/>
        <v>0.68</v>
      </c>
      <c r="AS6" s="21">
        <f t="shared" si="5"/>
        <v>0.9</v>
      </c>
      <c r="AT6" s="20" t="str">
        <f>IF(AT7="","",IF(AT7="-","【-】","【"&amp;SUBSTITUTE(TEXT(AT7,"#,##0.00"),"-","△")&amp;"】"))</f>
        <v>【3.15】</v>
      </c>
      <c r="AU6" s="21">
        <f>IF(AU7="",NA(),AU7)</f>
        <v>50.03</v>
      </c>
      <c r="AV6" s="21">
        <f t="shared" ref="AV6:BD6" si="6">IF(AV7="",NA(),AV7)</f>
        <v>52.62</v>
      </c>
      <c r="AW6" s="21">
        <f t="shared" si="6"/>
        <v>54.16</v>
      </c>
      <c r="AX6" s="21">
        <f t="shared" si="6"/>
        <v>46.74</v>
      </c>
      <c r="AY6" s="21">
        <f t="shared" si="6"/>
        <v>39.58</v>
      </c>
      <c r="AZ6" s="21">
        <f t="shared" si="6"/>
        <v>73.55</v>
      </c>
      <c r="BA6" s="21">
        <f t="shared" si="6"/>
        <v>71.19</v>
      </c>
      <c r="BB6" s="21">
        <f t="shared" si="6"/>
        <v>77.72</v>
      </c>
      <c r="BC6" s="21">
        <f t="shared" si="6"/>
        <v>86.61</v>
      </c>
      <c r="BD6" s="21">
        <f t="shared" si="6"/>
        <v>100.73</v>
      </c>
      <c r="BE6" s="20" t="str">
        <f>IF(BE7="","",IF(BE7="-","【-】","【"&amp;SUBSTITUTE(TEXT(BE7,"#,##0.00"),"-","△")&amp;"】"))</f>
        <v>【73.44】</v>
      </c>
      <c r="BF6" s="21">
        <f>IF(BF7="",NA(),BF7)</f>
        <v>943.23</v>
      </c>
      <c r="BG6" s="21">
        <f t="shared" ref="BG6:BO6" si="7">IF(BG7="",NA(),BG7)</f>
        <v>922.78</v>
      </c>
      <c r="BH6" s="21">
        <f t="shared" si="7"/>
        <v>901.83</v>
      </c>
      <c r="BI6" s="21">
        <f t="shared" si="7"/>
        <v>873.2</v>
      </c>
      <c r="BJ6" s="21">
        <f t="shared" si="7"/>
        <v>855.65</v>
      </c>
      <c r="BK6" s="21">
        <f t="shared" si="7"/>
        <v>514.27</v>
      </c>
      <c r="BL6" s="21">
        <f t="shared" si="7"/>
        <v>517.34</v>
      </c>
      <c r="BM6" s="21">
        <f t="shared" si="7"/>
        <v>485.6</v>
      </c>
      <c r="BN6" s="21">
        <f t="shared" si="7"/>
        <v>463.93</v>
      </c>
      <c r="BO6" s="21">
        <f t="shared" si="7"/>
        <v>481.88</v>
      </c>
      <c r="BP6" s="20" t="str">
        <f>IF(BP7="","",IF(BP7="-","【-】","【"&amp;SUBSTITUTE(TEXT(BP7,"#,##0.00"),"-","△")&amp;"】"))</f>
        <v>【652.82】</v>
      </c>
      <c r="BQ6" s="21">
        <f>IF(BQ7="",NA(),BQ7)</f>
        <v>107.43</v>
      </c>
      <c r="BR6" s="21">
        <f t="shared" ref="BR6:BZ6" si="8">IF(BR7="",NA(),BR7)</f>
        <v>100.99</v>
      </c>
      <c r="BS6" s="21">
        <f t="shared" si="8"/>
        <v>102.27</v>
      </c>
      <c r="BT6" s="21">
        <f t="shared" si="8"/>
        <v>104.94</v>
      </c>
      <c r="BU6" s="21">
        <f t="shared" si="8"/>
        <v>104.63</v>
      </c>
      <c r="BV6" s="21">
        <f t="shared" si="8"/>
        <v>100.34</v>
      </c>
      <c r="BW6" s="21">
        <f t="shared" si="8"/>
        <v>99.89</v>
      </c>
      <c r="BX6" s="21">
        <f t="shared" si="8"/>
        <v>99.95</v>
      </c>
      <c r="BY6" s="21">
        <f t="shared" si="8"/>
        <v>103.4</v>
      </c>
      <c r="BZ6" s="21">
        <f t="shared" si="8"/>
        <v>101.87</v>
      </c>
      <c r="CA6" s="20" t="str">
        <f>IF(CA7="","",IF(CA7="-","【-】","【"&amp;SUBSTITUTE(TEXT(CA7,"#,##0.00"),"-","△")&amp;"】"))</f>
        <v>【97.61】</v>
      </c>
      <c r="CB6" s="21">
        <f>IF(CB7="",NA(),CB7)</f>
        <v>128.38</v>
      </c>
      <c r="CC6" s="21">
        <f t="shared" ref="CC6:CK6" si="9">IF(CC7="",NA(),CC7)</f>
        <v>135.96</v>
      </c>
      <c r="CD6" s="21">
        <f t="shared" si="9"/>
        <v>132.27000000000001</v>
      </c>
      <c r="CE6" s="21">
        <f t="shared" si="9"/>
        <v>129.24</v>
      </c>
      <c r="CF6" s="21">
        <f t="shared" si="9"/>
        <v>129.34</v>
      </c>
      <c r="CG6" s="21">
        <f t="shared" si="9"/>
        <v>113.49</v>
      </c>
      <c r="CH6" s="21">
        <f t="shared" si="9"/>
        <v>112.4</v>
      </c>
      <c r="CI6" s="21">
        <f t="shared" si="9"/>
        <v>110.21</v>
      </c>
      <c r="CJ6" s="21">
        <f t="shared" si="9"/>
        <v>110.26</v>
      </c>
      <c r="CK6" s="21">
        <f t="shared" si="9"/>
        <v>111.88</v>
      </c>
      <c r="CL6" s="20" t="str">
        <f>IF(CL7="","",IF(CL7="-","【-】","【"&amp;SUBSTITUTE(TEXT(CL7,"#,##0.00"),"-","△")&amp;"】"))</f>
        <v>【138.29】</v>
      </c>
      <c r="CM6" s="21" t="str">
        <f>IF(CM7="",NA(),CM7)</f>
        <v>-</v>
      </c>
      <c r="CN6" s="21" t="str">
        <f t="shared" ref="CN6:CV6" si="10">IF(CN7="",NA(),CN7)</f>
        <v>-</v>
      </c>
      <c r="CO6" s="21" t="str">
        <f t="shared" si="10"/>
        <v>-</v>
      </c>
      <c r="CP6" s="21" t="str">
        <f t="shared" si="10"/>
        <v>-</v>
      </c>
      <c r="CQ6" s="21" t="str">
        <f t="shared" si="10"/>
        <v>-</v>
      </c>
      <c r="CR6" s="21">
        <f t="shared" si="10"/>
        <v>62.96</v>
      </c>
      <c r="CS6" s="21">
        <f t="shared" si="10"/>
        <v>62.97</v>
      </c>
      <c r="CT6" s="21">
        <f t="shared" si="10"/>
        <v>64.930000000000007</v>
      </c>
      <c r="CU6" s="21">
        <f t="shared" si="10"/>
        <v>65.680000000000007</v>
      </c>
      <c r="CV6" s="21">
        <f t="shared" si="10"/>
        <v>63.62</v>
      </c>
      <c r="CW6" s="20" t="str">
        <f>IF(CW7="","",IF(CW7="-","【-】","【"&amp;SUBSTITUTE(TEXT(CW7,"#,##0.00"),"-","△")&amp;"】"))</f>
        <v>【59.10】</v>
      </c>
      <c r="CX6" s="21">
        <f>IF(CX7="",NA(),CX7)</f>
        <v>98.39</v>
      </c>
      <c r="CY6" s="21">
        <f t="shared" ref="CY6:DG6" si="11">IF(CY7="",NA(),CY7)</f>
        <v>98.5</v>
      </c>
      <c r="CZ6" s="21">
        <f t="shared" si="11"/>
        <v>98.6</v>
      </c>
      <c r="DA6" s="21">
        <f t="shared" si="11"/>
        <v>98.6</v>
      </c>
      <c r="DB6" s="21">
        <f t="shared" si="11"/>
        <v>98.7</v>
      </c>
      <c r="DC6" s="21">
        <f t="shared" si="11"/>
        <v>96.96</v>
      </c>
      <c r="DD6" s="21">
        <f t="shared" si="11"/>
        <v>96.97</v>
      </c>
      <c r="DE6" s="21">
        <f t="shared" si="11"/>
        <v>97.7</v>
      </c>
      <c r="DF6" s="21">
        <f t="shared" si="11"/>
        <v>97.59</v>
      </c>
      <c r="DG6" s="21">
        <f t="shared" si="11"/>
        <v>97.53</v>
      </c>
      <c r="DH6" s="20" t="str">
        <f>IF(DH7="","",IF(DH7="-","【-】","【"&amp;SUBSTITUTE(TEXT(DH7,"#,##0.00"),"-","△")&amp;"】"))</f>
        <v>【95.82】</v>
      </c>
      <c r="DI6" s="21">
        <f>IF(DI7="",NA(),DI7)</f>
        <v>18.059999999999999</v>
      </c>
      <c r="DJ6" s="21">
        <f t="shared" ref="DJ6:DR6" si="12">IF(DJ7="",NA(),DJ7)</f>
        <v>21.04</v>
      </c>
      <c r="DK6" s="21">
        <f t="shared" si="12"/>
        <v>23.96</v>
      </c>
      <c r="DL6" s="21">
        <f t="shared" si="12"/>
        <v>26.92</v>
      </c>
      <c r="DM6" s="21">
        <f t="shared" si="12"/>
        <v>27.08</v>
      </c>
      <c r="DN6" s="21">
        <f t="shared" si="12"/>
        <v>25.13</v>
      </c>
      <c r="DO6" s="21">
        <f t="shared" si="12"/>
        <v>24.54</v>
      </c>
      <c r="DP6" s="21">
        <f t="shared" si="12"/>
        <v>23.38</v>
      </c>
      <c r="DQ6" s="21">
        <f t="shared" si="12"/>
        <v>24.59</v>
      </c>
      <c r="DR6" s="21">
        <f t="shared" si="12"/>
        <v>26.87</v>
      </c>
      <c r="DS6" s="20" t="str">
        <f>IF(DS7="","",IF(DS7="-","【-】","【"&amp;SUBSTITUTE(TEXT(DS7,"#,##0.00"),"-","△")&amp;"】"))</f>
        <v>【39.74】</v>
      </c>
      <c r="DT6" s="20">
        <f>IF(DT7="",NA(),DT7)</f>
        <v>0</v>
      </c>
      <c r="DU6" s="20">
        <f t="shared" ref="DU6:EC6" si="13">IF(DU7="",NA(),DU7)</f>
        <v>0</v>
      </c>
      <c r="DV6" s="20">
        <f t="shared" si="13"/>
        <v>0</v>
      </c>
      <c r="DW6" s="21">
        <f t="shared" si="13"/>
        <v>0.71</v>
      </c>
      <c r="DX6" s="21">
        <f t="shared" si="13"/>
        <v>2.31</v>
      </c>
      <c r="DY6" s="21">
        <f t="shared" si="13"/>
        <v>6.4</v>
      </c>
      <c r="DZ6" s="21">
        <f t="shared" si="13"/>
        <v>7.66</v>
      </c>
      <c r="EA6" s="21">
        <f t="shared" si="13"/>
        <v>8.1999999999999993</v>
      </c>
      <c r="EB6" s="21">
        <f t="shared" si="13"/>
        <v>9.43</v>
      </c>
      <c r="EC6" s="21">
        <f t="shared" si="13"/>
        <v>12.4</v>
      </c>
      <c r="ED6" s="20" t="str">
        <f>IF(ED7="","",IF(ED7="-","【-】","【"&amp;SUBSTITUTE(TEXT(ED7,"#,##0.00"),"-","△")&amp;"】"))</f>
        <v>【7.62】</v>
      </c>
      <c r="EE6" s="20">
        <f>IF(EE7="",NA(),EE7)</f>
        <v>0</v>
      </c>
      <c r="EF6" s="20">
        <f t="shared" ref="EF6:EN6" si="14">IF(EF7="",NA(),EF7)</f>
        <v>0</v>
      </c>
      <c r="EG6" s="20">
        <f t="shared" si="14"/>
        <v>0</v>
      </c>
      <c r="EH6" s="21">
        <f t="shared" si="14"/>
        <v>0.42</v>
      </c>
      <c r="EI6" s="21">
        <f t="shared" si="14"/>
        <v>0.02</v>
      </c>
      <c r="EJ6" s="21">
        <f t="shared" si="14"/>
        <v>0.16</v>
      </c>
      <c r="EK6" s="21">
        <f t="shared" si="14"/>
        <v>0.16</v>
      </c>
      <c r="EL6" s="21">
        <f t="shared" si="14"/>
        <v>0.14000000000000001</v>
      </c>
      <c r="EM6" s="21">
        <f t="shared" si="14"/>
        <v>0.15</v>
      </c>
      <c r="EN6" s="21">
        <f t="shared" si="14"/>
        <v>0.16</v>
      </c>
      <c r="EO6" s="20" t="str">
        <f>IF(EO7="","",IF(EO7="-","【-】","【"&amp;SUBSTITUTE(TEXT(EO7,"#,##0.00"),"-","△")&amp;"】"))</f>
        <v>【0.23】</v>
      </c>
    </row>
    <row r="7" spans="1:148" s="22" customFormat="1" x14ac:dyDescent="0.2">
      <c r="A7" s="14"/>
      <c r="B7" s="23">
        <v>2022</v>
      </c>
      <c r="C7" s="23">
        <v>272159</v>
      </c>
      <c r="D7" s="23">
        <v>46</v>
      </c>
      <c r="E7" s="23">
        <v>17</v>
      </c>
      <c r="F7" s="23">
        <v>1</v>
      </c>
      <c r="G7" s="23">
        <v>0</v>
      </c>
      <c r="H7" s="23" t="s">
        <v>96</v>
      </c>
      <c r="I7" s="23" t="s">
        <v>97</v>
      </c>
      <c r="J7" s="23" t="s">
        <v>98</v>
      </c>
      <c r="K7" s="23" t="s">
        <v>99</v>
      </c>
      <c r="L7" s="23" t="s">
        <v>100</v>
      </c>
      <c r="M7" s="23" t="s">
        <v>101</v>
      </c>
      <c r="N7" s="24" t="s">
        <v>102</v>
      </c>
      <c r="O7" s="24">
        <v>47.66</v>
      </c>
      <c r="P7" s="24">
        <v>99.74</v>
      </c>
      <c r="Q7" s="24">
        <v>71.23</v>
      </c>
      <c r="R7" s="24">
        <v>2406</v>
      </c>
      <c r="S7" s="24">
        <v>227544</v>
      </c>
      <c r="T7" s="24">
        <v>24.7</v>
      </c>
      <c r="U7" s="24">
        <v>9212.31</v>
      </c>
      <c r="V7" s="24">
        <v>226096</v>
      </c>
      <c r="W7" s="24">
        <v>18.12</v>
      </c>
      <c r="X7" s="24">
        <v>12477.7</v>
      </c>
      <c r="Y7" s="24">
        <v>108.95</v>
      </c>
      <c r="Z7" s="24">
        <v>105.01</v>
      </c>
      <c r="AA7" s="24">
        <v>106.41</v>
      </c>
      <c r="AB7" s="24">
        <v>108.7</v>
      </c>
      <c r="AC7" s="24">
        <v>107.9</v>
      </c>
      <c r="AD7" s="24">
        <v>108.87</v>
      </c>
      <c r="AE7" s="24">
        <v>109</v>
      </c>
      <c r="AF7" s="24">
        <v>107.09</v>
      </c>
      <c r="AG7" s="24">
        <v>107.96</v>
      </c>
      <c r="AH7" s="24">
        <v>107.29</v>
      </c>
      <c r="AI7" s="24">
        <v>106.11</v>
      </c>
      <c r="AJ7" s="24">
        <v>0</v>
      </c>
      <c r="AK7" s="24">
        <v>0</v>
      </c>
      <c r="AL7" s="24">
        <v>0</v>
      </c>
      <c r="AM7" s="24">
        <v>0</v>
      </c>
      <c r="AN7" s="24">
        <v>0</v>
      </c>
      <c r="AO7" s="24">
        <v>0.39</v>
      </c>
      <c r="AP7" s="24">
        <v>0.28000000000000003</v>
      </c>
      <c r="AQ7" s="24">
        <v>0.59</v>
      </c>
      <c r="AR7" s="24">
        <v>0.68</v>
      </c>
      <c r="AS7" s="24">
        <v>0.9</v>
      </c>
      <c r="AT7" s="24">
        <v>3.15</v>
      </c>
      <c r="AU7" s="24">
        <v>50.03</v>
      </c>
      <c r="AV7" s="24">
        <v>52.62</v>
      </c>
      <c r="AW7" s="24">
        <v>54.16</v>
      </c>
      <c r="AX7" s="24">
        <v>46.74</v>
      </c>
      <c r="AY7" s="24">
        <v>39.58</v>
      </c>
      <c r="AZ7" s="24">
        <v>73.55</v>
      </c>
      <c r="BA7" s="24">
        <v>71.19</v>
      </c>
      <c r="BB7" s="24">
        <v>77.72</v>
      </c>
      <c r="BC7" s="24">
        <v>86.61</v>
      </c>
      <c r="BD7" s="24">
        <v>100.73</v>
      </c>
      <c r="BE7" s="24">
        <v>73.44</v>
      </c>
      <c r="BF7" s="24">
        <v>943.23</v>
      </c>
      <c r="BG7" s="24">
        <v>922.78</v>
      </c>
      <c r="BH7" s="24">
        <v>901.83</v>
      </c>
      <c r="BI7" s="24">
        <v>873.2</v>
      </c>
      <c r="BJ7" s="24">
        <v>855.65</v>
      </c>
      <c r="BK7" s="24">
        <v>514.27</v>
      </c>
      <c r="BL7" s="24">
        <v>517.34</v>
      </c>
      <c r="BM7" s="24">
        <v>485.6</v>
      </c>
      <c r="BN7" s="24">
        <v>463.93</v>
      </c>
      <c r="BO7" s="24">
        <v>481.88</v>
      </c>
      <c r="BP7" s="24">
        <v>652.82000000000005</v>
      </c>
      <c r="BQ7" s="24">
        <v>107.43</v>
      </c>
      <c r="BR7" s="24">
        <v>100.99</v>
      </c>
      <c r="BS7" s="24">
        <v>102.27</v>
      </c>
      <c r="BT7" s="24">
        <v>104.94</v>
      </c>
      <c r="BU7" s="24">
        <v>104.63</v>
      </c>
      <c r="BV7" s="24">
        <v>100.34</v>
      </c>
      <c r="BW7" s="24">
        <v>99.89</v>
      </c>
      <c r="BX7" s="24">
        <v>99.95</v>
      </c>
      <c r="BY7" s="24">
        <v>103.4</v>
      </c>
      <c r="BZ7" s="24">
        <v>101.87</v>
      </c>
      <c r="CA7" s="24">
        <v>97.61</v>
      </c>
      <c r="CB7" s="24">
        <v>128.38</v>
      </c>
      <c r="CC7" s="24">
        <v>135.96</v>
      </c>
      <c r="CD7" s="24">
        <v>132.27000000000001</v>
      </c>
      <c r="CE7" s="24">
        <v>129.24</v>
      </c>
      <c r="CF7" s="24">
        <v>129.34</v>
      </c>
      <c r="CG7" s="24">
        <v>113.49</v>
      </c>
      <c r="CH7" s="24">
        <v>112.4</v>
      </c>
      <c r="CI7" s="24">
        <v>110.21</v>
      </c>
      <c r="CJ7" s="24">
        <v>110.26</v>
      </c>
      <c r="CK7" s="24">
        <v>111.88</v>
      </c>
      <c r="CL7" s="24">
        <v>138.29</v>
      </c>
      <c r="CM7" s="24" t="s">
        <v>102</v>
      </c>
      <c r="CN7" s="24" t="s">
        <v>102</v>
      </c>
      <c r="CO7" s="24" t="s">
        <v>102</v>
      </c>
      <c r="CP7" s="24" t="s">
        <v>102</v>
      </c>
      <c r="CQ7" s="24" t="s">
        <v>102</v>
      </c>
      <c r="CR7" s="24">
        <v>62.96</v>
      </c>
      <c r="CS7" s="24">
        <v>62.97</v>
      </c>
      <c r="CT7" s="24">
        <v>64.930000000000007</v>
      </c>
      <c r="CU7" s="24">
        <v>65.680000000000007</v>
      </c>
      <c r="CV7" s="24">
        <v>63.62</v>
      </c>
      <c r="CW7" s="24">
        <v>59.1</v>
      </c>
      <c r="CX7" s="24">
        <v>98.39</v>
      </c>
      <c r="CY7" s="24">
        <v>98.5</v>
      </c>
      <c r="CZ7" s="24">
        <v>98.6</v>
      </c>
      <c r="DA7" s="24">
        <v>98.6</v>
      </c>
      <c r="DB7" s="24">
        <v>98.7</v>
      </c>
      <c r="DC7" s="24">
        <v>96.96</v>
      </c>
      <c r="DD7" s="24">
        <v>96.97</v>
      </c>
      <c r="DE7" s="24">
        <v>97.7</v>
      </c>
      <c r="DF7" s="24">
        <v>97.59</v>
      </c>
      <c r="DG7" s="24">
        <v>97.53</v>
      </c>
      <c r="DH7" s="24">
        <v>95.82</v>
      </c>
      <c r="DI7" s="24">
        <v>18.059999999999999</v>
      </c>
      <c r="DJ7" s="24">
        <v>21.04</v>
      </c>
      <c r="DK7" s="24">
        <v>23.96</v>
      </c>
      <c r="DL7" s="24">
        <v>26.92</v>
      </c>
      <c r="DM7" s="24">
        <v>27.08</v>
      </c>
      <c r="DN7" s="24">
        <v>25.13</v>
      </c>
      <c r="DO7" s="24">
        <v>24.54</v>
      </c>
      <c r="DP7" s="24">
        <v>23.38</v>
      </c>
      <c r="DQ7" s="24">
        <v>24.59</v>
      </c>
      <c r="DR7" s="24">
        <v>26.87</v>
      </c>
      <c r="DS7" s="24">
        <v>39.74</v>
      </c>
      <c r="DT7" s="24">
        <v>0</v>
      </c>
      <c r="DU7" s="24">
        <v>0</v>
      </c>
      <c r="DV7" s="24">
        <v>0</v>
      </c>
      <c r="DW7" s="24">
        <v>0.71</v>
      </c>
      <c r="DX7" s="24">
        <v>2.31</v>
      </c>
      <c r="DY7" s="24">
        <v>6.4</v>
      </c>
      <c r="DZ7" s="24">
        <v>7.66</v>
      </c>
      <c r="EA7" s="24">
        <v>8.1999999999999993</v>
      </c>
      <c r="EB7" s="24">
        <v>9.43</v>
      </c>
      <c r="EC7" s="24">
        <v>12.4</v>
      </c>
      <c r="ED7" s="24">
        <v>7.62</v>
      </c>
      <c r="EE7" s="24">
        <v>0</v>
      </c>
      <c r="EF7" s="24">
        <v>0</v>
      </c>
      <c r="EG7" s="24">
        <v>0</v>
      </c>
      <c r="EH7" s="24">
        <v>0.42</v>
      </c>
      <c r="EI7" s="24">
        <v>0.02</v>
      </c>
      <c r="EJ7" s="24">
        <v>0.16</v>
      </c>
      <c r="EK7" s="24">
        <v>0.16</v>
      </c>
      <c r="EL7" s="24">
        <v>0.14000000000000001</v>
      </c>
      <c r="EM7" s="24">
        <v>0.15</v>
      </c>
      <c r="EN7" s="24">
        <v>0.16</v>
      </c>
      <c r="EO7" s="24">
        <v>0.23</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2">
      <c r="B11">
        <v>4</v>
      </c>
      <c r="C11">
        <v>3</v>
      </c>
      <c r="D11">
        <v>2</v>
      </c>
      <c r="E11">
        <v>1</v>
      </c>
      <c r="F11">
        <v>0</v>
      </c>
      <c r="G11" t="s">
        <v>108</v>
      </c>
    </row>
    <row r="12" spans="1:148" x14ac:dyDescent="0.2">
      <c r="B12">
        <v>1</v>
      </c>
      <c r="C12">
        <v>1</v>
      </c>
      <c r="D12">
        <v>2</v>
      </c>
      <c r="E12">
        <v>3</v>
      </c>
      <c r="F12">
        <v>4</v>
      </c>
      <c r="G12" t="s">
        <v>109</v>
      </c>
    </row>
    <row r="13" spans="1:148" x14ac:dyDescent="0.2">
      <c r="B13" t="s">
        <v>110</v>
      </c>
      <c r="C13" t="s">
        <v>111</v>
      </c>
      <c r="D13" t="s">
        <v>112</v>
      </c>
      <c r="E13" t="s">
        <v>111</v>
      </c>
      <c r="F13" t="s">
        <v>111</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大浦　郁実</cp:lastModifiedBy>
  <cp:lastPrinted>2024-01-23T04:13:26Z</cp:lastPrinted>
  <dcterms:created xsi:type="dcterms:W3CDTF">2023-12-12T00:48:53Z</dcterms:created>
  <dcterms:modified xsi:type="dcterms:W3CDTF">2024-02-16T06:24:16Z</dcterms:modified>
  <cp:category/>
</cp:coreProperties>
</file>