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G0000sv0ns101\d11757$\doc\財政\04公営企業\01.決算統計\R5年度（R4決算）\22_経営比較分析表\03_団体回答【2.7〆】\16 寝屋川市○【大浦】修正依頼中\"/>
    </mc:Choice>
  </mc:AlternateContent>
  <xr:revisionPtr revIDLastSave="0" documentId="13_ncr:1_{05EC3C45-2652-41C1-A199-9E5D3930C73A}" xr6:coauthVersionLast="47" xr6:coauthVersionMax="47" xr10:uidLastSave="{00000000-0000-0000-0000-000000000000}"/>
  <workbookProtection workbookAlgorithmName="SHA-512" workbookHashValue="Fm/x1IrKkTYv8fkxKw+59c4Mr9v+/o0R68nw4ePM/RCYyUnZJAH3HdJgmXPUn0cucQ12/2uXsWfrTr1I3Acu7A==" workbookSaltValue="kIm/rjE+z5K/wlk3Q0TZ6A==" workbookSpinCount="100000" lockStructure="1"/>
  <bookViews>
    <workbookView xWindow="-108" yWindow="-108" windowWidth="23256" windowHeight="1416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T6" i="5"/>
  <c r="BB8" i="4" s="1"/>
  <c r="S6" i="5"/>
  <c r="AT8" i="4" s="1"/>
  <c r="R6" i="5"/>
  <c r="AL8" i="4" s="1"/>
  <c r="Q6" i="5"/>
  <c r="W10" i="4" s="1"/>
  <c r="P6" i="5"/>
  <c r="O6" i="5"/>
  <c r="I10" i="4" s="1"/>
  <c r="N6" i="5"/>
  <c r="B10" i="4" s="1"/>
  <c r="M6" i="5"/>
  <c r="AD8" i="4" s="1"/>
  <c r="L6" i="5"/>
  <c r="W8" i="4" s="1"/>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I85" i="4"/>
  <c r="BB10" i="4"/>
  <c r="AT10" i="4"/>
  <c r="AL10" i="4"/>
  <c r="P10" i="4"/>
  <c r="P8" i="4"/>
  <c r="I8" i="4"/>
  <c r="B8" i="4"/>
  <c r="B6" i="4"/>
</calcChain>
</file>

<file path=xl/sharedStrings.xml><?xml version="1.0" encoding="utf-8"?>
<sst xmlns="http://schemas.openxmlformats.org/spreadsheetml/2006/main" count="228" uniqueCount="115">
  <si>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</si>
  <si>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</si>
  <si>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</si>
  <si>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</si>
  <si>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</si>
  <si>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</si>
  <si>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</si>
  <si>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</si>
  <si>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</si>
  <si>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</si>
  <si>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</si>
  <si>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</si>
  <si>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</si>
  <si>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</si>
  <si>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</si>
  <si>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</si>
  <si>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</si>
  <si>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</si>
  <si>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</si>
  <si>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</si>
  <si>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</si>
  <si>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</si>
  <si>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</si>
  <si>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</si>
  <si>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</si>
  <si>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</si>
  <si>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</si>
  <si>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</si>
  <si>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</si>
  <si>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</si>
  <si>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</si>
  <si>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</si>
  <si>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</si>
  <si>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</si>
  <si>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</si>
  <si>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</si>
  <si>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</si>
  <si>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</si>
  <si>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</si>
  <si>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</si>
  <si>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</si>
  <si>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</si>
  <si>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</si>
  <si>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</si>
  <si>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</si>
  <si>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</si>
  <si>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</si>
  <si>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</si>
  <si>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</si>
  <si>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</si>
  <si>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</si>
  <si>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</si>
  <si>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</si>
  <si>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</si>
  <si>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</si>
  <si>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</si>
  <si>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</si>
  <si>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</si>
  <si>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</si>
  <si>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</si>
  <si>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</si>
  <si>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</si>
  <si>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</si>
  <si>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</si>
  <si>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</si>
  <si>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</si>
  <si>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</si>
  <si>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</si>
  <si>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</si>
  <si>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</si>
  <si>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</si>
  <si>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</si>
  <si>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</si>
  <si>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</si>
  <si>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</si>
  <si>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</si>
  <si>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</si>
  <si>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</si>
  <si>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</si>
  <si>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</si>
  <si>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</si>
  <si>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</si>
  <si>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</si>
  <si>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</si>
  <si>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</si>
  <si>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</si>
  <si>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</si>
  <si>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</si>
  <si>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</si>
  <si>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</si>
  <si>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</si>
  <si>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</si>
  <si>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</si>
  <si>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大阪府　寝屋川市</t>
  </si>
  <si>
    <t>法適用</t>
  </si>
  <si>
    <t>水道事業</t>
  </si>
  <si>
    <t>末端給水事業</t>
  </si>
  <si>
    <t>A2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</si>
  <si>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</si>
  <si>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</si>
  <si>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</si>
  <si>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</si>
  <si>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</si>
  <si>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</si>
  <si>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</si>
  <si>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</si>
  <si>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</si>
  <si>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</si>
  <si>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</si>
  <si>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</si>
  <si>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</si>
  <si>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</si>
  <si>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　水道事業については人口減少、節水型生活様式の進展に伴う配水量の減少など厳しい経営環境が続く中においても、健全経営を堅持しつつ、安定給水の確保に必要なライフラインを次世代に良好な状態で引き継ぐために、施設・管路の更新に必要な投資を適切に行っていく必要がある。
　現在取組を進めている第10期施設等整備事業計画及びアセットマネジメントに基づき、更新需要の平準化と財政収支のバランスを保ちつつ、基幹管路を中心とした水道管路の更新及び耐震化を進めていく。
　今後は令和元年度に策定した「上下水道事業経営戦略」に基づき投資と財政の均衡する事業運営に努める中で、引き続き健全経営の取組を進めていく。</t>
    <rPh sb="1" eb="3">
      <t>スイドウ</t>
    </rPh>
    <rPh sb="3" eb="5">
      <t>ジギョウ</t>
    </rPh>
    <rPh sb="10" eb="12">
      <t>ジンコウ</t>
    </rPh>
    <rPh sb="12" eb="14">
      <t>ゲンショウ</t>
    </rPh>
    <rPh sb="15" eb="17">
      <t>セッスイ</t>
    </rPh>
    <rPh sb="17" eb="18">
      <t>ガタ</t>
    </rPh>
    <rPh sb="18" eb="20">
      <t>セイカツ</t>
    </rPh>
    <rPh sb="20" eb="22">
      <t>ヨウシキ</t>
    </rPh>
    <rPh sb="23" eb="25">
      <t>シンテン</t>
    </rPh>
    <rPh sb="26" eb="27">
      <t>トモナ</t>
    </rPh>
    <rPh sb="28" eb="30">
      <t>ハイスイ</t>
    </rPh>
    <rPh sb="30" eb="31">
      <t>リョウ</t>
    </rPh>
    <rPh sb="32" eb="34">
      <t>ゲンショウ</t>
    </rPh>
    <rPh sb="36" eb="37">
      <t>キビ</t>
    </rPh>
    <rPh sb="167" eb="168">
      <t>モト</t>
    </rPh>
    <rPh sb="226" eb="228">
      <t>コンゴ</t>
    </rPh>
    <rPh sb="229" eb="231">
      <t>レイワ</t>
    </rPh>
    <rPh sb="231" eb="232">
      <t>ゲン</t>
    </rPh>
    <rPh sb="232" eb="234">
      <t>ネンド</t>
    </rPh>
    <rPh sb="235" eb="237">
      <t>サクテイ</t>
    </rPh>
    <rPh sb="240" eb="242">
      <t>ウエシタ</t>
    </rPh>
    <rPh sb="242" eb="244">
      <t>スイドウ</t>
    </rPh>
    <rPh sb="244" eb="246">
      <t>ジギョウ</t>
    </rPh>
    <rPh sb="252" eb="253">
      <t>モト</t>
    </rPh>
    <rPh sb="255" eb="257">
      <t>トウシ</t>
    </rPh>
    <rPh sb="258" eb="260">
      <t>ザイセイ</t>
    </rPh>
    <rPh sb="261" eb="263">
      <t>キンコウ</t>
    </rPh>
    <rPh sb="265" eb="267">
      <t>ジギョウ</t>
    </rPh>
    <rPh sb="267" eb="269">
      <t>ウンエイ</t>
    </rPh>
    <rPh sb="270" eb="271">
      <t>ツト</t>
    </rPh>
    <rPh sb="273" eb="274">
      <t>ナカ</t>
    </rPh>
    <rPh sb="276" eb="277">
      <t>ヒ</t>
    </rPh>
    <rPh sb="278" eb="279">
      <t>ツヅ</t>
    </rPh>
    <rPh sb="280" eb="282">
      <t>ケンゼン</t>
    </rPh>
    <rPh sb="282" eb="284">
      <t>ケイエイ</t>
    </rPh>
    <rPh sb="285" eb="286">
      <t>ト</t>
    </rPh>
    <rPh sb="286" eb="287">
      <t>ク</t>
    </rPh>
    <rPh sb="288" eb="289">
      <t>スス</t>
    </rPh>
    <phoneticPr fontId="4"/>
  </si>
  <si>
    <t>　経営の健全性、効率性を表す指標については、類似団体と比較しても概ね良好な数値で推移しており、健全な経営を維持している。
　但し、施設の効率的な利用率を示す⑦施設利用率は節水型生活様式の進展による配水量減少などの要因により、類似団体平均値を下回っており、効率的な施設の利用が課題であるとともに、施設・管路のダウンサイジングによる施設規模の適正化についても検討を行う必要がある。
　なお①経常収支比率が雑収益の増加等により、昨年度と比較して0.44ポイント上昇している。
　⑤料金回収率が前年度と比較して低下しているのは、水道料金基本料金免除を実施し、給水収益が大幅に減少したことに起因するものである。
　⑧有収率は漏水防止調査の取組を年次的に進めているところであるが、昨年度と比較しておよそ0.06ポイント上昇する結果となった。</t>
    <rPh sb="112" eb="114">
      <t>ルイジ</t>
    </rPh>
    <rPh sb="114" eb="116">
      <t>ダンタイ</t>
    </rPh>
    <rPh sb="200" eb="203">
      <t>ザツシュウエキ</t>
    </rPh>
    <rPh sb="204" eb="206">
      <t>ゾウカ</t>
    </rPh>
    <rPh sb="206" eb="207">
      <t>ナド</t>
    </rPh>
    <rPh sb="227" eb="229">
      <t>ジョウショウ</t>
    </rPh>
    <rPh sb="251" eb="252">
      <t>オオ</t>
    </rPh>
    <rPh sb="254" eb="256">
      <t>テイカ</t>
    </rPh>
    <rPh sb="276" eb="277">
      <t>コト</t>
    </rPh>
    <rPh sb="277" eb="278">
      <t>ナド</t>
    </rPh>
    <rPh sb="287" eb="289">
      <t>オオハバ</t>
    </rPh>
    <rPh sb="290" eb="292">
      <t>テイカ</t>
    </rPh>
    <rPh sb="297" eb="299">
      <t>キイン</t>
    </rPh>
    <rPh sb="353" eb="355">
      <t>ジョウショウ</t>
    </rPh>
    <phoneticPr fontId="4"/>
  </si>
  <si>
    <t>　老朽化を示す指標について①有形固定資産減価償却率については類似団体と比較して、平均値を上回っており、本市水道施設の老朽化が進んでいる状況が見受けられる。
　②管路経年化率については、第10期施設等整備事業計画に基づき管路の耐震化を進めているところであり、令和4年度においては類似団体平均値を下回る結果となったが、引き続き水道管路の更新及び耐震化を進めていく。</t>
    <rPh sb="30" eb="32">
      <t>ルイジ</t>
    </rPh>
    <rPh sb="32" eb="34">
      <t>ダンタイ</t>
    </rPh>
    <rPh sb="35" eb="37">
      <t>ヒカク</t>
    </rPh>
    <rPh sb="40" eb="43">
      <t>ヘイキンチ</t>
    </rPh>
    <rPh sb="44" eb="46">
      <t>ウワマワ</t>
    </rPh>
    <rPh sb="51" eb="53">
      <t>ホンシ</t>
    </rPh>
    <rPh sb="53" eb="55">
      <t>スイドウ</t>
    </rPh>
    <rPh sb="55" eb="57">
      <t>シセツ</t>
    </rPh>
    <rPh sb="58" eb="61">
      <t>ロウキュウカ</t>
    </rPh>
    <rPh sb="62" eb="63">
      <t>スス</t>
    </rPh>
    <rPh sb="67" eb="69">
      <t>ジョウキョウ</t>
    </rPh>
    <rPh sb="70" eb="72">
      <t>ミウ</t>
    </rPh>
    <rPh sb="92" eb="93">
      <t>ダイ</t>
    </rPh>
    <rPh sb="95" eb="96">
      <t>キ</t>
    </rPh>
    <rPh sb="96" eb="99">
      <t>シセツナド</t>
    </rPh>
    <rPh sb="99" eb="105">
      <t>セイビジギョウケイカク</t>
    </rPh>
    <rPh sb="106" eb="107">
      <t>モト</t>
    </rPh>
    <rPh sb="109" eb="111">
      <t>カンロ</t>
    </rPh>
    <rPh sb="112" eb="115">
      <t>タイシンカ</t>
    </rPh>
    <rPh sb="116" eb="117">
      <t>スス</t>
    </rPh>
    <rPh sb="128" eb="130">
      <t>レイワ</t>
    </rPh>
    <rPh sb="131" eb="133">
      <t>ネンド</t>
    </rPh>
    <rPh sb="138" eb="142">
      <t>ルイジダンタイ</t>
    </rPh>
    <rPh sb="142" eb="144">
      <t>ヘイキン</t>
    </rPh>
    <rPh sb="144" eb="145">
      <t>チ</t>
    </rPh>
    <rPh sb="146" eb="148">
      <t>シタマワ</t>
    </rPh>
    <rPh sb="149" eb="151">
      <t>ケッカ</t>
    </rPh>
    <rPh sb="157" eb="158">
      <t>ヒ</t>
    </rPh>
    <rPh sb="159" eb="160">
      <t>ツヅ</t>
    </rPh>
    <rPh sb="161" eb="165">
      <t>スイドウカンロ</t>
    </rPh>
    <rPh sb="166" eb="168">
      <t>コウシン</t>
    </rPh>
    <rPh sb="168" eb="169">
      <t>オヨ</t>
    </rPh>
    <rPh sb="170" eb="173">
      <t>タイシンカ</t>
    </rPh>
    <rPh sb="174" eb="175">
      <t>スス</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</si>
</sst>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5" fillId="0" borderId="9"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0.39</c:v>
                </c:pt>
                <c:pt idx="1">
                  <c:v>0.89</c:v>
                </c:pt>
                <c:pt idx="2">
                  <c:v>0.74</c:v>
                </c:pt>
                <c:pt idx="3">
                  <c:v>0.7</c:v>
                </c:pt>
                <c:pt idx="4">
                  <c:v>0.56999999999999995</c:v>
                </c:pt>
              </c:numCache>
            </c:numRef>
          </c:val>
          <c:extLst>
            <c:ext xmlns:c16="http://schemas.microsoft.com/office/drawing/2014/chart" uri="{C3380CC4-5D6E-409C-BE32-E72D297353CC}">
              <c16:uniqueId val="{00000000-AFDE-4289-B932-776BCFBA3424}"/>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c:v>
                </c:pt>
                <c:pt idx="1">
                  <c:v>0.72</c:v>
                </c:pt>
                <c:pt idx="2">
                  <c:v>0.69</c:v>
                </c:pt>
                <c:pt idx="3">
                  <c:v>0.69</c:v>
                </c:pt>
                <c:pt idx="4">
                  <c:v>0.67</c:v>
                </c:pt>
              </c:numCache>
            </c:numRef>
          </c:val>
          <c:smooth val="0"/>
          <c:extLst>
            <c:ext xmlns:c16="http://schemas.microsoft.com/office/drawing/2014/chart" uri="{C3380CC4-5D6E-409C-BE32-E72D297353CC}">
              <c16:uniqueId val="{00000001-AFDE-4289-B932-776BCFBA3424}"/>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50.79</c:v>
                </c:pt>
                <c:pt idx="1">
                  <c:v>50.66</c:v>
                </c:pt>
                <c:pt idx="2">
                  <c:v>51.82</c:v>
                </c:pt>
                <c:pt idx="3">
                  <c:v>50.31</c:v>
                </c:pt>
                <c:pt idx="4">
                  <c:v>49.5</c:v>
                </c:pt>
              </c:numCache>
            </c:numRef>
          </c:val>
          <c:extLst>
            <c:ext xmlns:c16="http://schemas.microsoft.com/office/drawing/2014/chart" uri="{C3380CC4-5D6E-409C-BE32-E72D297353CC}">
              <c16:uniqueId val="{00000000-29E2-42FF-BA87-B238938E8343}"/>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62.32</c:v>
                </c:pt>
                <c:pt idx="1">
                  <c:v>61.71</c:v>
                </c:pt>
                <c:pt idx="2">
                  <c:v>63.12</c:v>
                </c:pt>
                <c:pt idx="3">
                  <c:v>62.57</c:v>
                </c:pt>
                <c:pt idx="4">
                  <c:v>61.56</c:v>
                </c:pt>
              </c:numCache>
            </c:numRef>
          </c:val>
          <c:smooth val="0"/>
          <c:extLst>
            <c:ext xmlns:c16="http://schemas.microsoft.com/office/drawing/2014/chart" uri="{C3380CC4-5D6E-409C-BE32-E72D297353CC}">
              <c16:uniqueId val="{00000001-29E2-42FF-BA87-B238938E8343}"/>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97.82</c:v>
                </c:pt>
                <c:pt idx="1">
                  <c:v>96.8</c:v>
                </c:pt>
                <c:pt idx="2">
                  <c:v>95.93</c:v>
                </c:pt>
                <c:pt idx="3">
                  <c:v>97.6</c:v>
                </c:pt>
                <c:pt idx="4">
                  <c:v>97.66</c:v>
                </c:pt>
              </c:numCache>
            </c:numRef>
          </c:val>
          <c:extLst>
            <c:ext xmlns:c16="http://schemas.microsoft.com/office/drawing/2014/chart" uri="{C3380CC4-5D6E-409C-BE32-E72D297353CC}">
              <c16:uniqueId val="{00000000-F5E4-4206-BFEA-FBA54B18C170}"/>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90.19</c:v>
                </c:pt>
                <c:pt idx="1">
                  <c:v>90.03</c:v>
                </c:pt>
                <c:pt idx="2">
                  <c:v>90.09</c:v>
                </c:pt>
                <c:pt idx="3">
                  <c:v>90.21</c:v>
                </c:pt>
                <c:pt idx="4">
                  <c:v>90.11</c:v>
                </c:pt>
              </c:numCache>
            </c:numRef>
          </c:val>
          <c:smooth val="0"/>
          <c:extLst>
            <c:ext xmlns:c16="http://schemas.microsoft.com/office/drawing/2014/chart" uri="{C3380CC4-5D6E-409C-BE32-E72D297353CC}">
              <c16:uniqueId val="{00000001-F5E4-4206-BFEA-FBA54B18C170}"/>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108.54</c:v>
                </c:pt>
                <c:pt idx="1">
                  <c:v>105.76</c:v>
                </c:pt>
                <c:pt idx="2">
                  <c:v>112.82</c:v>
                </c:pt>
                <c:pt idx="3">
                  <c:v>112.68</c:v>
                </c:pt>
                <c:pt idx="4">
                  <c:v>113.12</c:v>
                </c:pt>
              </c:numCache>
            </c:numRef>
          </c:val>
          <c:extLst>
            <c:ext xmlns:c16="http://schemas.microsoft.com/office/drawing/2014/chart" uri="{C3380CC4-5D6E-409C-BE32-E72D297353CC}">
              <c16:uniqueId val="{00000000-948B-4A88-B387-68C4EDD343F9}"/>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112.62</c:v>
                </c:pt>
                <c:pt idx="1">
                  <c:v>113.35</c:v>
                </c:pt>
                <c:pt idx="2">
                  <c:v>112.36</c:v>
                </c:pt>
                <c:pt idx="3">
                  <c:v>112.26</c:v>
                </c:pt>
                <c:pt idx="4">
                  <c:v>110.04</c:v>
                </c:pt>
              </c:numCache>
            </c:numRef>
          </c:val>
          <c:smooth val="0"/>
          <c:extLst>
            <c:ext xmlns:c16="http://schemas.microsoft.com/office/drawing/2014/chart" uri="{C3380CC4-5D6E-409C-BE32-E72D297353CC}">
              <c16:uniqueId val="{00000001-948B-4A88-B387-68C4EDD343F9}"/>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58.26</c:v>
                </c:pt>
                <c:pt idx="1">
                  <c:v>58.44</c:v>
                </c:pt>
                <c:pt idx="2">
                  <c:v>58.78</c:v>
                </c:pt>
                <c:pt idx="3">
                  <c:v>58.78</c:v>
                </c:pt>
                <c:pt idx="4">
                  <c:v>57.77</c:v>
                </c:pt>
              </c:numCache>
            </c:numRef>
          </c:val>
          <c:extLst>
            <c:ext xmlns:c16="http://schemas.microsoft.com/office/drawing/2014/chart" uri="{C3380CC4-5D6E-409C-BE32-E72D297353CC}">
              <c16:uniqueId val="{00000000-AD4C-4AF9-98DD-74A54C778DA3}"/>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48.86</c:v>
                </c:pt>
                <c:pt idx="1">
                  <c:v>49.6</c:v>
                </c:pt>
                <c:pt idx="2">
                  <c:v>50.31</c:v>
                </c:pt>
                <c:pt idx="3">
                  <c:v>50.74</c:v>
                </c:pt>
                <c:pt idx="4">
                  <c:v>51.49</c:v>
                </c:pt>
              </c:numCache>
            </c:numRef>
          </c:val>
          <c:smooth val="0"/>
          <c:extLst>
            <c:ext xmlns:c16="http://schemas.microsoft.com/office/drawing/2014/chart" uri="{C3380CC4-5D6E-409C-BE32-E72D297353CC}">
              <c16:uniqueId val="{00000001-AD4C-4AF9-98DD-74A54C778DA3}"/>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21.64</c:v>
                </c:pt>
                <c:pt idx="1">
                  <c:v>22.06</c:v>
                </c:pt>
                <c:pt idx="2">
                  <c:v>23.31</c:v>
                </c:pt>
                <c:pt idx="3">
                  <c:v>23.57</c:v>
                </c:pt>
                <c:pt idx="4">
                  <c:v>24.49</c:v>
                </c:pt>
              </c:numCache>
            </c:numRef>
          </c:val>
          <c:extLst>
            <c:ext xmlns:c16="http://schemas.microsoft.com/office/drawing/2014/chart" uri="{C3380CC4-5D6E-409C-BE32-E72D297353CC}">
              <c16:uniqueId val="{00000000-E5E9-4792-89B8-333B7D92C01C}"/>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18.510000000000002</c:v>
                </c:pt>
                <c:pt idx="1">
                  <c:v>20.49</c:v>
                </c:pt>
                <c:pt idx="2">
                  <c:v>21.34</c:v>
                </c:pt>
                <c:pt idx="3">
                  <c:v>23.27</c:v>
                </c:pt>
                <c:pt idx="4">
                  <c:v>25.18</c:v>
                </c:pt>
              </c:numCache>
            </c:numRef>
          </c:val>
          <c:smooth val="0"/>
          <c:extLst>
            <c:ext xmlns:c16="http://schemas.microsoft.com/office/drawing/2014/chart" uri="{C3380CC4-5D6E-409C-BE32-E72D297353CC}">
              <c16:uniqueId val="{00000001-E5E9-4792-89B8-333B7D92C01C}"/>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116-4BDB-AFE1-E326A3BA9A09}"/>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0.75</c:v>
                </c:pt>
                <c:pt idx="1">
                  <c:v>0.51</c:v>
                </c:pt>
                <c:pt idx="2">
                  <c:v>0.28999999999999998</c:v>
                </c:pt>
                <c:pt idx="3">
                  <c:v>0.25</c:v>
                </c:pt>
                <c:pt idx="4">
                  <c:v>0.13</c:v>
                </c:pt>
              </c:numCache>
            </c:numRef>
          </c:val>
          <c:smooth val="0"/>
          <c:extLst>
            <c:ext xmlns:c16="http://schemas.microsoft.com/office/drawing/2014/chart" uri="{C3380CC4-5D6E-409C-BE32-E72D297353CC}">
              <c16:uniqueId val="{00000001-0116-4BDB-AFE1-E326A3BA9A09}"/>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613.14</c:v>
                </c:pt>
                <c:pt idx="1">
                  <c:v>470.83</c:v>
                </c:pt>
                <c:pt idx="2">
                  <c:v>577.70000000000005</c:v>
                </c:pt>
                <c:pt idx="3">
                  <c:v>541.39</c:v>
                </c:pt>
                <c:pt idx="4">
                  <c:v>577.25</c:v>
                </c:pt>
              </c:numCache>
            </c:numRef>
          </c:val>
          <c:extLst>
            <c:ext xmlns:c16="http://schemas.microsoft.com/office/drawing/2014/chart" uri="{C3380CC4-5D6E-409C-BE32-E72D297353CC}">
              <c16:uniqueId val="{00000000-1A72-431A-8F72-89C1D194376C}"/>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318.89</c:v>
                </c:pt>
                <c:pt idx="1">
                  <c:v>309.10000000000002</c:v>
                </c:pt>
                <c:pt idx="2">
                  <c:v>306.08</c:v>
                </c:pt>
                <c:pt idx="3">
                  <c:v>306.14999999999998</c:v>
                </c:pt>
                <c:pt idx="4">
                  <c:v>297.54000000000002</c:v>
                </c:pt>
              </c:numCache>
            </c:numRef>
          </c:val>
          <c:smooth val="0"/>
          <c:extLst>
            <c:ext xmlns:c16="http://schemas.microsoft.com/office/drawing/2014/chart" uri="{C3380CC4-5D6E-409C-BE32-E72D297353CC}">
              <c16:uniqueId val="{00000001-1A72-431A-8F72-89C1D194376C}"/>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275.18</c:v>
                </c:pt>
                <c:pt idx="1">
                  <c:v>278.20999999999998</c:v>
                </c:pt>
                <c:pt idx="2">
                  <c:v>315.42</c:v>
                </c:pt>
                <c:pt idx="3">
                  <c:v>279.5</c:v>
                </c:pt>
                <c:pt idx="4">
                  <c:v>350.21</c:v>
                </c:pt>
              </c:numCache>
            </c:numRef>
          </c:val>
          <c:extLst>
            <c:ext xmlns:c16="http://schemas.microsoft.com/office/drawing/2014/chart" uri="{C3380CC4-5D6E-409C-BE32-E72D297353CC}">
              <c16:uniqueId val="{00000000-B82C-49C3-B542-72DF09C65AA5}"/>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290.07</c:v>
                </c:pt>
                <c:pt idx="1">
                  <c:v>290.42</c:v>
                </c:pt>
                <c:pt idx="2">
                  <c:v>294.66000000000003</c:v>
                </c:pt>
                <c:pt idx="3">
                  <c:v>285.27</c:v>
                </c:pt>
                <c:pt idx="4">
                  <c:v>294.73</c:v>
                </c:pt>
              </c:numCache>
            </c:numRef>
          </c:val>
          <c:smooth val="0"/>
          <c:extLst>
            <c:ext xmlns:c16="http://schemas.microsoft.com/office/drawing/2014/chart" uri="{C3380CC4-5D6E-409C-BE32-E72D297353CC}">
              <c16:uniqueId val="{00000001-B82C-49C3-B542-72DF09C65AA5}"/>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102.22</c:v>
                </c:pt>
                <c:pt idx="1">
                  <c:v>99.88</c:v>
                </c:pt>
                <c:pt idx="2">
                  <c:v>92.38</c:v>
                </c:pt>
                <c:pt idx="3">
                  <c:v>105.04</c:v>
                </c:pt>
                <c:pt idx="4">
                  <c:v>83.38</c:v>
                </c:pt>
              </c:numCache>
            </c:numRef>
          </c:val>
          <c:extLst>
            <c:ext xmlns:c16="http://schemas.microsoft.com/office/drawing/2014/chart" uri="{C3380CC4-5D6E-409C-BE32-E72D297353CC}">
              <c16:uniqueId val="{00000000-6798-4E2A-931C-E56CE80E030D}"/>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104.84</c:v>
                </c:pt>
                <c:pt idx="1">
                  <c:v>106.11</c:v>
                </c:pt>
                <c:pt idx="2">
                  <c:v>103.75</c:v>
                </c:pt>
                <c:pt idx="3">
                  <c:v>105.3</c:v>
                </c:pt>
                <c:pt idx="4">
                  <c:v>99.41</c:v>
                </c:pt>
              </c:numCache>
            </c:numRef>
          </c:val>
          <c:smooth val="0"/>
          <c:extLst>
            <c:ext xmlns:c16="http://schemas.microsoft.com/office/drawing/2014/chart" uri="{C3380CC4-5D6E-409C-BE32-E72D297353CC}">
              <c16:uniqueId val="{00000001-6798-4E2A-931C-E56CE80E030D}"/>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148.5</c:v>
                </c:pt>
                <c:pt idx="1">
                  <c:v>151.88999999999999</c:v>
                </c:pt>
                <c:pt idx="2">
                  <c:v>141.72999999999999</c:v>
                </c:pt>
                <c:pt idx="3">
                  <c:v>142.86000000000001</c:v>
                </c:pt>
                <c:pt idx="4">
                  <c:v>146.09</c:v>
                </c:pt>
              </c:numCache>
            </c:numRef>
          </c:val>
          <c:extLst>
            <c:ext xmlns:c16="http://schemas.microsoft.com/office/drawing/2014/chart" uri="{C3380CC4-5D6E-409C-BE32-E72D297353CC}">
              <c16:uniqueId val="{00000000-1358-45FB-9BF8-FC60A58A2118}"/>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161.82</c:v>
                </c:pt>
                <c:pt idx="1">
                  <c:v>161.03</c:v>
                </c:pt>
                <c:pt idx="2">
                  <c:v>159.93</c:v>
                </c:pt>
                <c:pt idx="3">
                  <c:v>162.77000000000001</c:v>
                </c:pt>
                <c:pt idx="4">
                  <c:v>170.87</c:v>
                </c:pt>
              </c:numCache>
            </c:numRef>
          </c:val>
          <c:smooth val="0"/>
          <c:extLst>
            <c:ext xmlns:c16="http://schemas.microsoft.com/office/drawing/2014/chart" uri="{C3380CC4-5D6E-409C-BE32-E72D297353CC}">
              <c16:uniqueId val="{00000001-1358-45FB-9BF8-FC60A58A2118}"/>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V47" zoomScaleNormal="100" workbookViewId="0">
      <selection activeCell="BL66" sqref="BL66:BZ82"/>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2">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2">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2" t="str">
        <f>データ!H6</f>
        <v>大阪府　寝屋川市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2">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A2</v>
      </c>
      <c r="X8" s="44"/>
      <c r="Y8" s="44"/>
      <c r="Z8" s="44"/>
      <c r="AA8" s="44"/>
      <c r="AB8" s="44"/>
      <c r="AC8" s="44"/>
      <c r="AD8" s="44" t="str">
        <f>データ!$M$6</f>
        <v>自治体職員</v>
      </c>
      <c r="AE8" s="44"/>
      <c r="AF8" s="44"/>
      <c r="AG8" s="44"/>
      <c r="AH8" s="44"/>
      <c r="AI8" s="44"/>
      <c r="AJ8" s="44"/>
      <c r="AK8" s="2"/>
      <c r="AL8" s="45">
        <f>データ!$R$6</f>
        <v>227544</v>
      </c>
      <c r="AM8" s="45"/>
      <c r="AN8" s="45"/>
      <c r="AO8" s="45"/>
      <c r="AP8" s="45"/>
      <c r="AQ8" s="45"/>
      <c r="AR8" s="45"/>
      <c r="AS8" s="45"/>
      <c r="AT8" s="46">
        <f>データ!$S$6</f>
        <v>24.7</v>
      </c>
      <c r="AU8" s="47"/>
      <c r="AV8" s="47"/>
      <c r="AW8" s="47"/>
      <c r="AX8" s="47"/>
      <c r="AY8" s="47"/>
      <c r="AZ8" s="47"/>
      <c r="BA8" s="47"/>
      <c r="BB8" s="48">
        <f>データ!$T$6</f>
        <v>9212.31</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2">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2">
      <c r="A10" s="2"/>
      <c r="B10" s="46" t="str">
        <f>データ!$N$6</f>
        <v>-</v>
      </c>
      <c r="C10" s="47"/>
      <c r="D10" s="47"/>
      <c r="E10" s="47"/>
      <c r="F10" s="47"/>
      <c r="G10" s="47"/>
      <c r="H10" s="47"/>
      <c r="I10" s="46">
        <f>データ!$O$6</f>
        <v>54.38</v>
      </c>
      <c r="J10" s="47"/>
      <c r="K10" s="47"/>
      <c r="L10" s="47"/>
      <c r="M10" s="47"/>
      <c r="N10" s="47"/>
      <c r="O10" s="81"/>
      <c r="P10" s="48">
        <f>データ!$P$6</f>
        <v>100</v>
      </c>
      <c r="Q10" s="48"/>
      <c r="R10" s="48"/>
      <c r="S10" s="48"/>
      <c r="T10" s="48"/>
      <c r="U10" s="48"/>
      <c r="V10" s="48"/>
      <c r="W10" s="45">
        <f>データ!$Q$6</f>
        <v>2600</v>
      </c>
      <c r="X10" s="45"/>
      <c r="Y10" s="45"/>
      <c r="Z10" s="45"/>
      <c r="AA10" s="45"/>
      <c r="AB10" s="45"/>
      <c r="AC10" s="45"/>
      <c r="AD10" s="2"/>
      <c r="AE10" s="2"/>
      <c r="AF10" s="2"/>
      <c r="AG10" s="2"/>
      <c r="AH10" s="2"/>
      <c r="AI10" s="2"/>
      <c r="AJ10" s="2"/>
      <c r="AK10" s="2"/>
      <c r="AL10" s="45">
        <f>データ!$U$6</f>
        <v>226693</v>
      </c>
      <c r="AM10" s="45"/>
      <c r="AN10" s="45"/>
      <c r="AO10" s="45"/>
      <c r="AP10" s="45"/>
      <c r="AQ10" s="45"/>
      <c r="AR10" s="45"/>
      <c r="AS10" s="45"/>
      <c r="AT10" s="46">
        <f>データ!$V$6</f>
        <v>24.7</v>
      </c>
      <c r="AU10" s="47"/>
      <c r="AV10" s="47"/>
      <c r="AW10" s="47"/>
      <c r="AX10" s="47"/>
      <c r="AY10" s="47"/>
      <c r="AZ10" s="47"/>
      <c r="BA10" s="47"/>
      <c r="BB10" s="48">
        <f>データ!$W$6</f>
        <v>9177.85</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2">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2">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113</v>
      </c>
      <c r="BM16" s="58"/>
      <c r="BN16" s="58"/>
      <c r="BO16" s="58"/>
      <c r="BP16" s="58"/>
      <c r="BQ16" s="58"/>
      <c r="BR16" s="58"/>
      <c r="BS16" s="58"/>
      <c r="BT16" s="58"/>
      <c r="BU16" s="58"/>
      <c r="BV16" s="58"/>
      <c r="BW16" s="58"/>
      <c r="BX16" s="58"/>
      <c r="BY16" s="58"/>
      <c r="BZ16" s="59"/>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114</v>
      </c>
      <c r="BM47" s="58"/>
      <c r="BN47" s="58"/>
      <c r="BO47" s="58"/>
      <c r="BP47" s="58"/>
      <c r="BQ47" s="58"/>
      <c r="BR47" s="58"/>
      <c r="BS47" s="58"/>
      <c r="BT47" s="58"/>
      <c r="BU47" s="58"/>
      <c r="BV47" s="58"/>
      <c r="BW47" s="58"/>
      <c r="BX47" s="58"/>
      <c r="BY47" s="58"/>
      <c r="BZ47" s="59"/>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2">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2">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112</v>
      </c>
      <c r="BM66" s="58"/>
      <c r="BN66" s="58"/>
      <c r="BO66" s="58"/>
      <c r="BP66" s="58"/>
      <c r="BQ66" s="58"/>
      <c r="BR66" s="58"/>
      <c r="BS66" s="58"/>
      <c r="BT66" s="58"/>
      <c r="BU66" s="58"/>
      <c r="BV66" s="58"/>
      <c r="BW66" s="58"/>
      <c r="BX66" s="58"/>
      <c r="BY66" s="58"/>
      <c r="BZ66" s="59"/>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bMJVRF5N/BOZQEb/nSMhsR7Gec5CDe1T1sR4ePS7J54y6wcT0ehCeC+HpGZSsN88knTPsQeVTaeStudVodVugA==" saltValue="GItVYQTA3SpjkoiYtpOE4g=="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2">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2022</v>
      </c>
      <c r="C6" s="20">
        <f t="shared" ref="C6:W6" si="3">C7</f>
        <v>272159</v>
      </c>
      <c r="D6" s="20">
        <f t="shared" si="3"/>
        <v>46</v>
      </c>
      <c r="E6" s="20">
        <f t="shared" si="3"/>
        <v>1</v>
      </c>
      <c r="F6" s="20">
        <f t="shared" si="3"/>
        <v>0</v>
      </c>
      <c r="G6" s="20">
        <f t="shared" si="3"/>
        <v>1</v>
      </c>
      <c r="H6" s="20" t="str">
        <f t="shared" si="3"/>
        <v>大阪府　寝屋川市</v>
      </c>
      <c r="I6" s="20" t="str">
        <f t="shared" si="3"/>
        <v>法適用</v>
      </c>
      <c r="J6" s="20" t="str">
        <f t="shared" si="3"/>
        <v>水道事業</v>
      </c>
      <c r="K6" s="20" t="str">
        <f t="shared" si="3"/>
        <v>末端給水事業</v>
      </c>
      <c r="L6" s="20" t="str">
        <f t="shared" si="3"/>
        <v>A2</v>
      </c>
      <c r="M6" s="20" t="str">
        <f t="shared" si="3"/>
        <v>自治体職員</v>
      </c>
      <c r="N6" s="21" t="str">
        <f t="shared" si="3"/>
        <v>-</v>
      </c>
      <c r="O6" s="21">
        <f t="shared" si="3"/>
        <v>54.38</v>
      </c>
      <c r="P6" s="21">
        <f t="shared" si="3"/>
        <v>100</v>
      </c>
      <c r="Q6" s="21">
        <f t="shared" si="3"/>
        <v>2600</v>
      </c>
      <c r="R6" s="21">
        <f t="shared" si="3"/>
        <v>227544</v>
      </c>
      <c r="S6" s="21">
        <f t="shared" si="3"/>
        <v>24.7</v>
      </c>
      <c r="T6" s="21">
        <f t="shared" si="3"/>
        <v>9212.31</v>
      </c>
      <c r="U6" s="21">
        <f t="shared" si="3"/>
        <v>226693</v>
      </c>
      <c r="V6" s="21">
        <f t="shared" si="3"/>
        <v>24.7</v>
      </c>
      <c r="W6" s="21">
        <f t="shared" si="3"/>
        <v>9177.85</v>
      </c>
      <c r="X6" s="22">
        <f>IF(X7="",NA(),X7)</f>
        <v>108.54</v>
      </c>
      <c r="Y6" s="22">
        <f t="shared" ref="Y6:AG6" si="4">IF(Y7="",NA(),Y7)</f>
        <v>105.76</v>
      </c>
      <c r="Z6" s="22">
        <f t="shared" si="4"/>
        <v>112.82</v>
      </c>
      <c r="AA6" s="22">
        <f t="shared" si="4"/>
        <v>112.68</v>
      </c>
      <c r="AB6" s="22">
        <f t="shared" si="4"/>
        <v>113.12</v>
      </c>
      <c r="AC6" s="22">
        <f t="shared" si="4"/>
        <v>112.62</v>
      </c>
      <c r="AD6" s="22">
        <f t="shared" si="4"/>
        <v>113.35</v>
      </c>
      <c r="AE6" s="22">
        <f t="shared" si="4"/>
        <v>112.36</v>
      </c>
      <c r="AF6" s="22">
        <f t="shared" si="4"/>
        <v>112.26</v>
      </c>
      <c r="AG6" s="22">
        <f t="shared" si="4"/>
        <v>110.04</v>
      </c>
      <c r="AH6" s="21" t="str">
        <f>IF(AH7="","",IF(AH7="-","【-】","【"&amp;SUBSTITUTE(TEXT(AH7,"#,##0.00"),"-","△")&amp;"】"))</f>
        <v>【108.70】</v>
      </c>
      <c r="AI6" s="21">
        <f>IF(AI7="",NA(),AI7)</f>
        <v>0</v>
      </c>
      <c r="AJ6" s="21">
        <f t="shared" ref="AJ6:AR6" si="5">IF(AJ7="",NA(),AJ7)</f>
        <v>0</v>
      </c>
      <c r="AK6" s="21">
        <f t="shared" si="5"/>
        <v>0</v>
      </c>
      <c r="AL6" s="21">
        <f t="shared" si="5"/>
        <v>0</v>
      </c>
      <c r="AM6" s="21">
        <f t="shared" si="5"/>
        <v>0</v>
      </c>
      <c r="AN6" s="22">
        <f t="shared" si="5"/>
        <v>0.75</v>
      </c>
      <c r="AO6" s="22">
        <f t="shared" si="5"/>
        <v>0.51</v>
      </c>
      <c r="AP6" s="22">
        <f t="shared" si="5"/>
        <v>0.28999999999999998</v>
      </c>
      <c r="AQ6" s="22">
        <f t="shared" si="5"/>
        <v>0.25</v>
      </c>
      <c r="AR6" s="22">
        <f t="shared" si="5"/>
        <v>0.13</v>
      </c>
      <c r="AS6" s="21" t="str">
        <f>IF(AS7="","",IF(AS7="-","【-】","【"&amp;SUBSTITUTE(TEXT(AS7,"#,##0.00"),"-","△")&amp;"】"))</f>
        <v>【1.34】</v>
      </c>
      <c r="AT6" s="22">
        <f>IF(AT7="",NA(),AT7)</f>
        <v>613.14</v>
      </c>
      <c r="AU6" s="22">
        <f t="shared" ref="AU6:BC6" si="6">IF(AU7="",NA(),AU7)</f>
        <v>470.83</v>
      </c>
      <c r="AV6" s="22">
        <f t="shared" si="6"/>
        <v>577.70000000000005</v>
      </c>
      <c r="AW6" s="22">
        <f t="shared" si="6"/>
        <v>541.39</v>
      </c>
      <c r="AX6" s="22">
        <f t="shared" si="6"/>
        <v>577.25</v>
      </c>
      <c r="AY6" s="22">
        <f t="shared" si="6"/>
        <v>318.89</v>
      </c>
      <c r="AZ6" s="22">
        <f t="shared" si="6"/>
        <v>309.10000000000002</v>
      </c>
      <c r="BA6" s="22">
        <f t="shared" si="6"/>
        <v>306.08</v>
      </c>
      <c r="BB6" s="22">
        <f t="shared" si="6"/>
        <v>306.14999999999998</v>
      </c>
      <c r="BC6" s="22">
        <f t="shared" si="6"/>
        <v>297.54000000000002</v>
      </c>
      <c r="BD6" s="21" t="str">
        <f>IF(BD7="","",IF(BD7="-","【-】","【"&amp;SUBSTITUTE(TEXT(BD7,"#,##0.00"),"-","△")&amp;"】"))</f>
        <v>【252.29】</v>
      </c>
      <c r="BE6" s="22">
        <f>IF(BE7="",NA(),BE7)</f>
        <v>275.18</v>
      </c>
      <c r="BF6" s="22">
        <f t="shared" ref="BF6:BN6" si="7">IF(BF7="",NA(),BF7)</f>
        <v>278.20999999999998</v>
      </c>
      <c r="BG6" s="22">
        <f t="shared" si="7"/>
        <v>315.42</v>
      </c>
      <c r="BH6" s="22">
        <f t="shared" si="7"/>
        <v>279.5</v>
      </c>
      <c r="BI6" s="22">
        <f t="shared" si="7"/>
        <v>350.21</v>
      </c>
      <c r="BJ6" s="22">
        <f t="shared" si="7"/>
        <v>290.07</v>
      </c>
      <c r="BK6" s="22">
        <f t="shared" si="7"/>
        <v>290.42</v>
      </c>
      <c r="BL6" s="22">
        <f t="shared" si="7"/>
        <v>294.66000000000003</v>
      </c>
      <c r="BM6" s="22">
        <f t="shared" si="7"/>
        <v>285.27</v>
      </c>
      <c r="BN6" s="22">
        <f t="shared" si="7"/>
        <v>294.73</v>
      </c>
      <c r="BO6" s="21" t="str">
        <f>IF(BO7="","",IF(BO7="-","【-】","【"&amp;SUBSTITUTE(TEXT(BO7,"#,##0.00"),"-","△")&amp;"】"))</f>
        <v>【268.07】</v>
      </c>
      <c r="BP6" s="22">
        <f>IF(BP7="",NA(),BP7)</f>
        <v>102.22</v>
      </c>
      <c r="BQ6" s="22">
        <f t="shared" ref="BQ6:BY6" si="8">IF(BQ7="",NA(),BQ7)</f>
        <v>99.88</v>
      </c>
      <c r="BR6" s="22">
        <f t="shared" si="8"/>
        <v>92.38</v>
      </c>
      <c r="BS6" s="22">
        <f t="shared" si="8"/>
        <v>105.04</v>
      </c>
      <c r="BT6" s="22">
        <f t="shared" si="8"/>
        <v>83.38</v>
      </c>
      <c r="BU6" s="22">
        <f t="shared" si="8"/>
        <v>104.84</v>
      </c>
      <c r="BV6" s="22">
        <f t="shared" si="8"/>
        <v>106.11</v>
      </c>
      <c r="BW6" s="22">
        <f t="shared" si="8"/>
        <v>103.75</v>
      </c>
      <c r="BX6" s="22">
        <f t="shared" si="8"/>
        <v>105.3</v>
      </c>
      <c r="BY6" s="22">
        <f t="shared" si="8"/>
        <v>99.41</v>
      </c>
      <c r="BZ6" s="21" t="str">
        <f>IF(BZ7="","",IF(BZ7="-","【-】","【"&amp;SUBSTITUTE(TEXT(BZ7,"#,##0.00"),"-","△")&amp;"】"))</f>
        <v>【97.47】</v>
      </c>
      <c r="CA6" s="22">
        <f>IF(CA7="",NA(),CA7)</f>
        <v>148.5</v>
      </c>
      <c r="CB6" s="22">
        <f t="shared" ref="CB6:CJ6" si="9">IF(CB7="",NA(),CB7)</f>
        <v>151.88999999999999</v>
      </c>
      <c r="CC6" s="22">
        <f t="shared" si="9"/>
        <v>141.72999999999999</v>
      </c>
      <c r="CD6" s="22">
        <f t="shared" si="9"/>
        <v>142.86000000000001</v>
      </c>
      <c r="CE6" s="22">
        <f t="shared" si="9"/>
        <v>146.09</v>
      </c>
      <c r="CF6" s="22">
        <f t="shared" si="9"/>
        <v>161.82</v>
      </c>
      <c r="CG6" s="22">
        <f t="shared" si="9"/>
        <v>161.03</v>
      </c>
      <c r="CH6" s="22">
        <f t="shared" si="9"/>
        <v>159.93</v>
      </c>
      <c r="CI6" s="22">
        <f t="shared" si="9"/>
        <v>162.77000000000001</v>
      </c>
      <c r="CJ6" s="22">
        <f t="shared" si="9"/>
        <v>170.87</v>
      </c>
      <c r="CK6" s="21" t="str">
        <f>IF(CK7="","",IF(CK7="-","【-】","【"&amp;SUBSTITUTE(TEXT(CK7,"#,##0.00"),"-","△")&amp;"】"))</f>
        <v>【174.75】</v>
      </c>
      <c r="CL6" s="22">
        <f>IF(CL7="",NA(),CL7)</f>
        <v>50.79</v>
      </c>
      <c r="CM6" s="22">
        <f t="shared" ref="CM6:CU6" si="10">IF(CM7="",NA(),CM7)</f>
        <v>50.66</v>
      </c>
      <c r="CN6" s="22">
        <f t="shared" si="10"/>
        <v>51.82</v>
      </c>
      <c r="CO6" s="22">
        <f t="shared" si="10"/>
        <v>50.31</v>
      </c>
      <c r="CP6" s="22">
        <f t="shared" si="10"/>
        <v>49.5</v>
      </c>
      <c r="CQ6" s="22">
        <f t="shared" si="10"/>
        <v>62.32</v>
      </c>
      <c r="CR6" s="22">
        <f t="shared" si="10"/>
        <v>61.71</v>
      </c>
      <c r="CS6" s="22">
        <f t="shared" si="10"/>
        <v>63.12</v>
      </c>
      <c r="CT6" s="22">
        <f t="shared" si="10"/>
        <v>62.57</v>
      </c>
      <c r="CU6" s="22">
        <f t="shared" si="10"/>
        <v>61.56</v>
      </c>
      <c r="CV6" s="21" t="str">
        <f>IF(CV7="","",IF(CV7="-","【-】","【"&amp;SUBSTITUTE(TEXT(CV7,"#,##0.00"),"-","△")&amp;"】"))</f>
        <v>【59.97】</v>
      </c>
      <c r="CW6" s="22">
        <f>IF(CW7="",NA(),CW7)</f>
        <v>97.82</v>
      </c>
      <c r="CX6" s="22">
        <f t="shared" ref="CX6:DF6" si="11">IF(CX7="",NA(),CX7)</f>
        <v>96.8</v>
      </c>
      <c r="CY6" s="22">
        <f t="shared" si="11"/>
        <v>95.93</v>
      </c>
      <c r="CZ6" s="22">
        <f t="shared" si="11"/>
        <v>97.6</v>
      </c>
      <c r="DA6" s="22">
        <f t="shared" si="11"/>
        <v>97.66</v>
      </c>
      <c r="DB6" s="22">
        <f t="shared" si="11"/>
        <v>90.19</v>
      </c>
      <c r="DC6" s="22">
        <f t="shared" si="11"/>
        <v>90.03</v>
      </c>
      <c r="DD6" s="22">
        <f t="shared" si="11"/>
        <v>90.09</v>
      </c>
      <c r="DE6" s="22">
        <f t="shared" si="11"/>
        <v>90.21</v>
      </c>
      <c r="DF6" s="22">
        <f t="shared" si="11"/>
        <v>90.11</v>
      </c>
      <c r="DG6" s="21" t="str">
        <f>IF(DG7="","",IF(DG7="-","【-】","【"&amp;SUBSTITUTE(TEXT(DG7,"#,##0.00"),"-","△")&amp;"】"))</f>
        <v>【89.76】</v>
      </c>
      <c r="DH6" s="22">
        <f>IF(DH7="",NA(),DH7)</f>
        <v>58.26</v>
      </c>
      <c r="DI6" s="22">
        <f t="shared" ref="DI6:DQ6" si="12">IF(DI7="",NA(),DI7)</f>
        <v>58.44</v>
      </c>
      <c r="DJ6" s="22">
        <f t="shared" si="12"/>
        <v>58.78</v>
      </c>
      <c r="DK6" s="22">
        <f t="shared" si="12"/>
        <v>58.78</v>
      </c>
      <c r="DL6" s="22">
        <f t="shared" si="12"/>
        <v>57.77</v>
      </c>
      <c r="DM6" s="22">
        <f t="shared" si="12"/>
        <v>48.86</v>
      </c>
      <c r="DN6" s="22">
        <f t="shared" si="12"/>
        <v>49.6</v>
      </c>
      <c r="DO6" s="22">
        <f t="shared" si="12"/>
        <v>50.31</v>
      </c>
      <c r="DP6" s="22">
        <f t="shared" si="12"/>
        <v>50.74</v>
      </c>
      <c r="DQ6" s="22">
        <f t="shared" si="12"/>
        <v>51.49</v>
      </c>
      <c r="DR6" s="21" t="str">
        <f>IF(DR7="","",IF(DR7="-","【-】","【"&amp;SUBSTITUTE(TEXT(DR7,"#,##0.00"),"-","△")&amp;"】"))</f>
        <v>【51.51】</v>
      </c>
      <c r="DS6" s="22">
        <f>IF(DS7="",NA(),DS7)</f>
        <v>21.64</v>
      </c>
      <c r="DT6" s="22">
        <f t="shared" ref="DT6:EB6" si="13">IF(DT7="",NA(),DT7)</f>
        <v>22.06</v>
      </c>
      <c r="DU6" s="22">
        <f t="shared" si="13"/>
        <v>23.31</v>
      </c>
      <c r="DV6" s="22">
        <f t="shared" si="13"/>
        <v>23.57</v>
      </c>
      <c r="DW6" s="22">
        <f t="shared" si="13"/>
        <v>24.49</v>
      </c>
      <c r="DX6" s="22">
        <f t="shared" si="13"/>
        <v>18.510000000000002</v>
      </c>
      <c r="DY6" s="22">
        <f t="shared" si="13"/>
        <v>20.49</v>
      </c>
      <c r="DZ6" s="22">
        <f t="shared" si="13"/>
        <v>21.34</v>
      </c>
      <c r="EA6" s="22">
        <f t="shared" si="13"/>
        <v>23.27</v>
      </c>
      <c r="EB6" s="22">
        <f t="shared" si="13"/>
        <v>25.18</v>
      </c>
      <c r="EC6" s="21" t="str">
        <f>IF(EC7="","",IF(EC7="-","【-】","【"&amp;SUBSTITUTE(TEXT(EC7,"#,##0.00"),"-","△")&amp;"】"))</f>
        <v>【23.75】</v>
      </c>
      <c r="ED6" s="22">
        <f>IF(ED7="",NA(),ED7)</f>
        <v>0.39</v>
      </c>
      <c r="EE6" s="22">
        <f t="shared" ref="EE6:EM6" si="14">IF(EE7="",NA(),EE7)</f>
        <v>0.89</v>
      </c>
      <c r="EF6" s="22">
        <f t="shared" si="14"/>
        <v>0.74</v>
      </c>
      <c r="EG6" s="22">
        <f t="shared" si="14"/>
        <v>0.7</v>
      </c>
      <c r="EH6" s="22">
        <f t="shared" si="14"/>
        <v>0.56999999999999995</v>
      </c>
      <c r="EI6" s="22">
        <f t="shared" si="14"/>
        <v>0.7</v>
      </c>
      <c r="EJ6" s="22">
        <f t="shared" si="14"/>
        <v>0.72</v>
      </c>
      <c r="EK6" s="22">
        <f t="shared" si="14"/>
        <v>0.69</v>
      </c>
      <c r="EL6" s="22">
        <f t="shared" si="14"/>
        <v>0.69</v>
      </c>
      <c r="EM6" s="22">
        <f t="shared" si="14"/>
        <v>0.67</v>
      </c>
      <c r="EN6" s="21" t="str">
        <f>IF(EN7="","",IF(EN7="-","【-】","【"&amp;SUBSTITUTE(TEXT(EN7,"#,##0.00"),"-","△")&amp;"】"))</f>
        <v>【0.67】</v>
      </c>
    </row>
    <row r="7" spans="1:144" s="23" customFormat="1" x14ac:dyDescent="0.2">
      <c r="A7" s="15"/>
      <c r="B7" s="24">
        <v>2022</v>
      </c>
      <c r="C7" s="24">
        <v>272159</v>
      </c>
      <c r="D7" s="24">
        <v>46</v>
      </c>
      <c r="E7" s="24">
        <v>1</v>
      </c>
      <c r="F7" s="24">
        <v>0</v>
      </c>
      <c r="G7" s="24">
        <v>1</v>
      </c>
      <c r="H7" s="24" t="s">
        <v>93</v>
      </c>
      <c r="I7" s="24" t="s">
        <v>94</v>
      </c>
      <c r="J7" s="24" t="s">
        <v>95</v>
      </c>
      <c r="K7" s="24" t="s">
        <v>96</v>
      </c>
      <c r="L7" s="24" t="s">
        <v>97</v>
      </c>
      <c r="M7" s="24" t="s">
        <v>98</v>
      </c>
      <c r="N7" s="25" t="s">
        <v>99</v>
      </c>
      <c r="O7" s="25">
        <v>54.38</v>
      </c>
      <c r="P7" s="25">
        <v>100</v>
      </c>
      <c r="Q7" s="25">
        <v>2600</v>
      </c>
      <c r="R7" s="25">
        <v>227544</v>
      </c>
      <c r="S7" s="25">
        <v>24.7</v>
      </c>
      <c r="T7" s="25">
        <v>9212.31</v>
      </c>
      <c r="U7" s="25">
        <v>226693</v>
      </c>
      <c r="V7" s="25">
        <v>24.7</v>
      </c>
      <c r="W7" s="25">
        <v>9177.85</v>
      </c>
      <c r="X7" s="25">
        <v>108.54</v>
      </c>
      <c r="Y7" s="25">
        <v>105.76</v>
      </c>
      <c r="Z7" s="25">
        <v>112.82</v>
      </c>
      <c r="AA7" s="25">
        <v>112.68</v>
      </c>
      <c r="AB7" s="25">
        <v>113.12</v>
      </c>
      <c r="AC7" s="25">
        <v>112.62</v>
      </c>
      <c r="AD7" s="25">
        <v>113.35</v>
      </c>
      <c r="AE7" s="25">
        <v>112.36</v>
      </c>
      <c r="AF7" s="25">
        <v>112.26</v>
      </c>
      <c r="AG7" s="25">
        <v>110.04</v>
      </c>
      <c r="AH7" s="25">
        <v>108.7</v>
      </c>
      <c r="AI7" s="25">
        <v>0</v>
      </c>
      <c r="AJ7" s="25">
        <v>0</v>
      </c>
      <c r="AK7" s="25">
        <v>0</v>
      </c>
      <c r="AL7" s="25">
        <v>0</v>
      </c>
      <c r="AM7" s="25">
        <v>0</v>
      </c>
      <c r="AN7" s="25">
        <v>0.75</v>
      </c>
      <c r="AO7" s="25">
        <v>0.51</v>
      </c>
      <c r="AP7" s="25">
        <v>0.28999999999999998</v>
      </c>
      <c r="AQ7" s="25">
        <v>0.25</v>
      </c>
      <c r="AR7" s="25">
        <v>0.13</v>
      </c>
      <c r="AS7" s="25">
        <v>1.34</v>
      </c>
      <c r="AT7" s="25">
        <v>613.14</v>
      </c>
      <c r="AU7" s="25">
        <v>470.83</v>
      </c>
      <c r="AV7" s="25">
        <v>577.70000000000005</v>
      </c>
      <c r="AW7" s="25">
        <v>541.39</v>
      </c>
      <c r="AX7" s="25">
        <v>577.25</v>
      </c>
      <c r="AY7" s="25">
        <v>318.89</v>
      </c>
      <c r="AZ7" s="25">
        <v>309.10000000000002</v>
      </c>
      <c r="BA7" s="25">
        <v>306.08</v>
      </c>
      <c r="BB7" s="25">
        <v>306.14999999999998</v>
      </c>
      <c r="BC7" s="25">
        <v>297.54000000000002</v>
      </c>
      <c r="BD7" s="25">
        <v>252.29</v>
      </c>
      <c r="BE7" s="25">
        <v>275.18</v>
      </c>
      <c r="BF7" s="25">
        <v>278.20999999999998</v>
      </c>
      <c r="BG7" s="25">
        <v>315.42</v>
      </c>
      <c r="BH7" s="25">
        <v>279.5</v>
      </c>
      <c r="BI7" s="25">
        <v>350.21</v>
      </c>
      <c r="BJ7" s="25">
        <v>290.07</v>
      </c>
      <c r="BK7" s="25">
        <v>290.42</v>
      </c>
      <c r="BL7" s="25">
        <v>294.66000000000003</v>
      </c>
      <c r="BM7" s="25">
        <v>285.27</v>
      </c>
      <c r="BN7" s="25">
        <v>294.73</v>
      </c>
      <c r="BO7" s="25">
        <v>268.07</v>
      </c>
      <c r="BP7" s="25">
        <v>102.22</v>
      </c>
      <c r="BQ7" s="25">
        <v>99.88</v>
      </c>
      <c r="BR7" s="25">
        <v>92.38</v>
      </c>
      <c r="BS7" s="25">
        <v>105.04</v>
      </c>
      <c r="BT7" s="25">
        <v>83.38</v>
      </c>
      <c r="BU7" s="25">
        <v>104.84</v>
      </c>
      <c r="BV7" s="25">
        <v>106.11</v>
      </c>
      <c r="BW7" s="25">
        <v>103.75</v>
      </c>
      <c r="BX7" s="25">
        <v>105.3</v>
      </c>
      <c r="BY7" s="25">
        <v>99.41</v>
      </c>
      <c r="BZ7" s="25">
        <v>97.47</v>
      </c>
      <c r="CA7" s="25">
        <v>148.5</v>
      </c>
      <c r="CB7" s="25">
        <v>151.88999999999999</v>
      </c>
      <c r="CC7" s="25">
        <v>141.72999999999999</v>
      </c>
      <c r="CD7" s="25">
        <v>142.86000000000001</v>
      </c>
      <c r="CE7" s="25">
        <v>146.09</v>
      </c>
      <c r="CF7" s="25">
        <v>161.82</v>
      </c>
      <c r="CG7" s="25">
        <v>161.03</v>
      </c>
      <c r="CH7" s="25">
        <v>159.93</v>
      </c>
      <c r="CI7" s="25">
        <v>162.77000000000001</v>
      </c>
      <c r="CJ7" s="25">
        <v>170.87</v>
      </c>
      <c r="CK7" s="25">
        <v>174.75</v>
      </c>
      <c r="CL7" s="25">
        <v>50.79</v>
      </c>
      <c r="CM7" s="25">
        <v>50.66</v>
      </c>
      <c r="CN7" s="25">
        <v>51.82</v>
      </c>
      <c r="CO7" s="25">
        <v>50.31</v>
      </c>
      <c r="CP7" s="25">
        <v>49.5</v>
      </c>
      <c r="CQ7" s="25">
        <v>62.32</v>
      </c>
      <c r="CR7" s="25">
        <v>61.71</v>
      </c>
      <c r="CS7" s="25">
        <v>63.12</v>
      </c>
      <c r="CT7" s="25">
        <v>62.57</v>
      </c>
      <c r="CU7" s="25">
        <v>61.56</v>
      </c>
      <c r="CV7" s="25">
        <v>59.97</v>
      </c>
      <c r="CW7" s="25">
        <v>97.82</v>
      </c>
      <c r="CX7" s="25">
        <v>96.8</v>
      </c>
      <c r="CY7" s="25">
        <v>95.93</v>
      </c>
      <c r="CZ7" s="25">
        <v>97.6</v>
      </c>
      <c r="DA7" s="25">
        <v>97.66</v>
      </c>
      <c r="DB7" s="25">
        <v>90.19</v>
      </c>
      <c r="DC7" s="25">
        <v>90.03</v>
      </c>
      <c r="DD7" s="25">
        <v>90.09</v>
      </c>
      <c r="DE7" s="25">
        <v>90.21</v>
      </c>
      <c r="DF7" s="25">
        <v>90.11</v>
      </c>
      <c r="DG7" s="25">
        <v>89.76</v>
      </c>
      <c r="DH7" s="25">
        <v>58.26</v>
      </c>
      <c r="DI7" s="25">
        <v>58.44</v>
      </c>
      <c r="DJ7" s="25">
        <v>58.78</v>
      </c>
      <c r="DK7" s="25">
        <v>58.78</v>
      </c>
      <c r="DL7" s="25">
        <v>57.77</v>
      </c>
      <c r="DM7" s="25">
        <v>48.86</v>
      </c>
      <c r="DN7" s="25">
        <v>49.6</v>
      </c>
      <c r="DO7" s="25">
        <v>50.31</v>
      </c>
      <c r="DP7" s="25">
        <v>50.74</v>
      </c>
      <c r="DQ7" s="25">
        <v>51.49</v>
      </c>
      <c r="DR7" s="25">
        <v>51.51</v>
      </c>
      <c r="DS7" s="25">
        <v>21.64</v>
      </c>
      <c r="DT7" s="25">
        <v>22.06</v>
      </c>
      <c r="DU7" s="25">
        <v>23.31</v>
      </c>
      <c r="DV7" s="25">
        <v>23.57</v>
      </c>
      <c r="DW7" s="25">
        <v>24.49</v>
      </c>
      <c r="DX7" s="25">
        <v>18.510000000000002</v>
      </c>
      <c r="DY7" s="25">
        <v>20.49</v>
      </c>
      <c r="DZ7" s="25">
        <v>21.34</v>
      </c>
      <c r="EA7" s="25">
        <v>23.27</v>
      </c>
      <c r="EB7" s="25">
        <v>25.18</v>
      </c>
      <c r="EC7" s="25">
        <v>23.75</v>
      </c>
      <c r="ED7" s="25">
        <v>0.39</v>
      </c>
      <c r="EE7" s="25">
        <v>0.89</v>
      </c>
      <c r="EF7" s="25">
        <v>0.74</v>
      </c>
      <c r="EG7" s="25">
        <v>0.7</v>
      </c>
      <c r="EH7" s="25">
        <v>0.56999999999999995</v>
      </c>
      <c r="EI7" s="25">
        <v>0.7</v>
      </c>
      <c r="EJ7" s="25">
        <v>0.72</v>
      </c>
      <c r="EK7" s="25">
        <v>0.69</v>
      </c>
      <c r="EL7" s="25">
        <v>0.69</v>
      </c>
      <c r="EM7" s="25">
        <v>0.67</v>
      </c>
      <c r="EN7" s="25">
        <v>0.67</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2">
      <c r="B11">
        <v>4</v>
      </c>
      <c r="C11">
        <v>3</v>
      </c>
      <c r="D11">
        <v>2</v>
      </c>
      <c r="E11">
        <v>1</v>
      </c>
      <c r="F11">
        <v>0</v>
      </c>
      <c r="G11" t="s">
        <v>105</v>
      </c>
    </row>
    <row r="12" spans="1:144" x14ac:dyDescent="0.2">
      <c r="B12">
        <v>1</v>
      </c>
      <c r="C12">
        <v>1</v>
      </c>
      <c r="D12">
        <v>2</v>
      </c>
      <c r="E12">
        <v>3</v>
      </c>
      <c r="F12">
        <v>4</v>
      </c>
      <c r="G12" t="s">
        <v>106</v>
      </c>
    </row>
    <row r="13" spans="1:144" x14ac:dyDescent="0.2">
      <c r="B13" t="s">
        <v>107</v>
      </c>
      <c r="C13" t="s">
        <v>108</v>
      </c>
      <c r="D13" t="s">
        <v>109</v>
      </c>
      <c r="E13" t="s">
        <v>110</v>
      </c>
      <c r="F13" t="s">
        <v>108</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大浦　郁実</cp:lastModifiedBy>
  <dcterms:created xsi:type="dcterms:W3CDTF">2023-12-05T00:57:09Z</dcterms:created>
  <dcterms:modified xsi:type="dcterms:W3CDTF">2024-02-16T06:22:48Z</dcterms:modified>
  <cp:category/>
</cp:coreProperties>
</file>