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G0000sv0ns101\d11757$\doc\財政\04公営企業\01.決算統計\R5年度（R4決算）\22_経営比較分析表\08_アップロード\02_アップロードデータ（分析表）\01-2_アップ前準備\"/>
    </mc:Choice>
  </mc:AlternateContent>
  <xr:revisionPtr revIDLastSave="0" documentId="13_ncr:1_{E2577CFE-8060-4CCE-93FE-E01728F3BC3C}" xr6:coauthVersionLast="47" xr6:coauthVersionMax="47" xr10:uidLastSave="{00000000-0000-0000-0000-000000000000}"/>
  <workbookProtection workbookAlgorithmName="SHA-512" workbookHashValue="unzPY/8yfc7CVgGiaO6oXb7lNgpFjuuQi74ZWQw08+k/7xwCHFlGGk4NdTzWq0BAn2naAAv57mTkzHlWVv2waw==" workbookSaltValue="hr9r41CGprqxlv5puCdOsA==" workbookSpinCount="100000" lockStructure="1"/>
  <bookViews>
    <workbookView xWindow="-108" yWindow="-108" windowWidth="23256" windowHeight="1416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5"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U6" i="5"/>
  <c r="BB8" i="4" s="1"/>
  <c r="T6" i="5"/>
  <c r="S6" i="5"/>
  <c r="AL8" i="4" s="1"/>
  <c r="R6" i="5"/>
  <c r="Q6" i="5"/>
  <c r="P6" i="5"/>
  <c r="O6" i="5"/>
  <c r="I10" i="4" s="1"/>
  <c r="N6" i="5"/>
  <c r="B10" i="4" s="1"/>
  <c r="M6" i="5"/>
  <c r="L6" i="5"/>
  <c r="W8" i="4" s="1"/>
  <c r="K6" i="5"/>
  <c r="P8" i="4" s="1"/>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J85" i="4"/>
  <c r="I85" i="4"/>
  <c r="H85" i="4"/>
  <c r="G85" i="4"/>
  <c r="BB10" i="4"/>
  <c r="AT10" i="4"/>
  <c r="AL10" i="4"/>
  <c r="AD10" i="4"/>
  <c r="W10" i="4"/>
  <c r="P10" i="4"/>
  <c r="AT8" i="4"/>
  <c r="AD8" i="4"/>
  <c r="I8" i="4"/>
  <c r="B8" i="4"/>
  <c r="B6" i="4"/>
</calcChain>
</file>

<file path=xl/sharedStrings.xml><?xml version="1.0" encoding="utf-8"?>
<sst xmlns="http://schemas.openxmlformats.org/spreadsheetml/2006/main" count="253" uniqueCount="118">
  <si>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</si>
  <si>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</si>
  <si>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</si>
  <si>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</si>
  <si>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</si>
  <si>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</si>
  <si>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</si>
  <si>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</si>
  <si>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</si>
  <si>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</si>
  <si>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</si>
  <si>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</si>
  <si>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</si>
  <si>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</si>
  <si>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</si>
  <si>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</si>
  <si>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</si>
  <si>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</si>
  <si>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</si>
  <si>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</si>
  <si>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</si>
  <si>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</si>
  <si>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</si>
  <si>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</si>
  <si>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</si>
  <si>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</si>
  <si>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</si>
  <si>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</si>
  <si>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</si>
  <si>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</si>
  <si>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</si>
  <si>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</si>
  <si>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</si>
  <si>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</si>
  <si>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</si>
  <si>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</si>
  <si>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</si>
  <si>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</si>
  <si>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</si>
  <si>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</si>
  <si>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</si>
  <si>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</si>
  <si>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</si>
  <si>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</si>
  <si>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</si>
  <si>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</si>
  <si>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</si>
  <si>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</si>
  <si>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</si>
  <si>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</si>
  <si>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</si>
  <si>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</si>
  <si>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</si>
  <si>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</si>
  <si>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</si>
  <si>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</si>
  <si>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</si>
  <si>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</si>
  <si>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</si>
  <si>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</si>
  <si>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</si>
  <si>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</si>
  <si>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</si>
  <si>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</si>
  <si>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</si>
  <si>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</si>
  <si>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</si>
  <si>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</si>
  <si>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</si>
  <si>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</si>
  <si>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</si>
  <si>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</si>
  <si>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</si>
  <si>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</si>
  <si>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</si>
  <si>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</si>
  <si>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</si>
  <si>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</si>
  <si>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</si>
  <si>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</si>
  <si>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</si>
  <si>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</si>
  <si>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</si>
  <si>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</si>
  <si>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</si>
  <si>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</si>
  <si>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</si>
  <si>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</si>
  <si>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</si>
  <si>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</si>
  <si>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</si>
  <si>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</si>
  <si>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</si>
  <si>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</si>
  <si>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</si>
  <si>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</si>
  <si>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大阪府　富田林市</t>
  </si>
  <si>
    <t>法適用</t>
  </si>
  <si>
    <t>下水道事業</t>
  </si>
  <si>
    <t>特定地域生活排水処理</t>
  </si>
  <si>
    <t>K2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</si>
  <si>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</si>
  <si>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</si>
  <si>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</si>
  <si>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</si>
  <si>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</si>
  <si>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</si>
  <si>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</si>
  <si>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</si>
  <si>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</si>
  <si>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</si>
  <si>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</si>
  <si>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</si>
  <si>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</si>
  <si>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</si>
  <si>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　本市では公共下水道事業と公共浄化槽整備推進事業（特定地域生活排水処理施設）を併せて公営企業として下水道事業会計を設置している。
　公共浄化槽整備推進事業は、下水道による整備では採算面で劣る地域での汚水処理事業として開始した事業であるため、使用料設定についても個別事業としての採算性を考慮したものとせず、下水道使用料を基準に定めている。
　経常収支比率は前年度より増加している。これは修繕費や支払利息が減少したためである。
　使用料単価が低いことから経費回収率は低くなっている。今後も設置基数の増加や老朽化により、修繕や保守に費用がかかるが、費用増を賄う使用料の増加が見込めないため、経費回収率は低下していくと考えられる。企業債残高対事業規模比率についても、使用料収益が低くなることから高い数値が続いており、企業債残高も増加していることから、今後も同様の傾向は続くと考えられる。
　公共浄化槽整備推進事業は市一般会計からの補助金収入により、収支均衡を図っている状態である。累積欠損金は生じているが、公共下水道と公共浄化槽整備推進事業を併せた下水道事業会計においては欠損金を生じていない。</t>
    <rPh sb="13" eb="15">
      <t>コウキョウ</t>
    </rPh>
    <rPh sb="66" eb="68">
      <t>コウキョウ</t>
    </rPh>
    <rPh sb="177" eb="180">
      <t>ゼンネンド</t>
    </rPh>
    <rPh sb="182" eb="184">
      <t>ゾウカ</t>
    </rPh>
    <rPh sb="192" eb="195">
      <t>シュウゼンヒ</t>
    </rPh>
    <rPh sb="196" eb="200">
      <t>シハライリソク</t>
    </rPh>
    <rPh sb="201" eb="203">
      <t>ゲンショウ</t>
    </rPh>
    <rPh sb="242" eb="244">
      <t>セッチ</t>
    </rPh>
    <rPh sb="250" eb="253">
      <t>ロウキュウカ</t>
    </rPh>
    <rPh sb="345" eb="347">
      <t>スウチ</t>
    </rPh>
    <rPh sb="348" eb="349">
      <t>ツヅ</t>
    </rPh>
    <rPh sb="354" eb="356">
      <t>キギョウ</t>
    </rPh>
    <rPh sb="356" eb="357">
      <t>サイ</t>
    </rPh>
    <rPh sb="357" eb="359">
      <t>ザンダカ</t>
    </rPh>
    <rPh sb="360" eb="362">
      <t>ゾウカ</t>
    </rPh>
    <rPh sb="371" eb="373">
      <t>コンゴ</t>
    </rPh>
    <rPh sb="374" eb="376">
      <t>ドウヨウ</t>
    </rPh>
    <rPh sb="377" eb="379">
      <t>ケイコウ</t>
    </rPh>
    <rPh sb="380" eb="381">
      <t>ツヅ</t>
    </rPh>
    <rPh sb="383" eb="384">
      <t>カンガ</t>
    </rPh>
    <rPh sb="391" eb="393">
      <t>コウキョウ</t>
    </rPh>
    <rPh sb="455" eb="457">
      <t>コウキョウ</t>
    </rPh>
    <phoneticPr fontId="4"/>
  </si>
  <si>
    <t>　本市では、生活排水100%適正処理を早期に達成するために、公共下水道事業と公共浄化槽整備推進事業の2つの手法を活用し、生活排水処理施設の整備を進めている。必要以上の投資を抑制し、効率性の高い浄化槽を併用することで、本市の生活排水対策全体の財政リスクの低減を図っている。また、事業の実施にあたっては、民間企業の能力を十分に活用して、効率的かつ効果的に浄化槽を設置し、低廉かつ良好なサービスを提供できるように「民間資金等の活用による公共施設等の整備等の促進に関する法律」に基づくPFI事業として実施している。第2期事業は令和4年度で終了するため、令和5年度から第3期事業を進めていく予定である。
　富田林市下水道事業経営戦略を基に、今後も公共下水道事業と浄化槽整備推進事業を併用しながら、投資に必要な財源の確保や、浄化槽管理基数の増加に伴う費用の抑制などが必要となってくる。</t>
    <rPh sb="38" eb="40">
      <t>コウキョウ</t>
    </rPh>
    <rPh sb="253" eb="254">
      <t>ダイ</t>
    </rPh>
    <rPh sb="255" eb="256">
      <t>キ</t>
    </rPh>
    <rPh sb="256" eb="258">
      <t>ジギョウ</t>
    </rPh>
    <rPh sb="259" eb="261">
      <t>レイワ</t>
    </rPh>
    <rPh sb="262" eb="264">
      <t>ネンド</t>
    </rPh>
    <rPh sb="265" eb="267">
      <t>シュウリョウ</t>
    </rPh>
    <rPh sb="272" eb="274">
      <t>レイワ</t>
    </rPh>
    <rPh sb="275" eb="277">
      <t>ネンド</t>
    </rPh>
    <rPh sb="279" eb="280">
      <t>ダイ</t>
    </rPh>
    <rPh sb="281" eb="282">
      <t>キ</t>
    </rPh>
    <rPh sb="282" eb="284">
      <t>ジギョウ</t>
    </rPh>
    <rPh sb="285" eb="286">
      <t>スス</t>
    </rPh>
    <rPh sb="290" eb="292">
      <t>ヨテイ</t>
    </rPh>
    <rPh sb="312" eb="313">
      <t>モト</t>
    </rPh>
    <phoneticPr fontId="4"/>
  </si>
  <si>
    <t>　平成17年度事業開始のため、市設置の浄化槽については現時点で対策が必要な老朽化施設はないが、受贈により取得した浄化槽は耐用年数に近いものも増加している。また、平成28年度から地方公営企業法を全部適用し、減価償却累計額を当該年度から計上しているため、有形固定資産減価償却率が増加を続けている。一方、令和4年度では、有形固定資産減価償却率が微減となった。その要因は、本市で一番大型の260人槽浄化槽の入替工事を行ったため、分母の有形固定資産の帳簿原価が増加したからである。</t>
    <rPh sb="146" eb="148">
      <t>イッポウ</t>
    </rPh>
    <rPh sb="149" eb="151">
      <t>レイワ</t>
    </rPh>
    <rPh sb="152" eb="154">
      <t>ネンド</t>
    </rPh>
    <rPh sb="157" eb="163">
      <t>ユウケイコテイシサン</t>
    </rPh>
    <rPh sb="163" eb="168">
      <t>ゲンカショウキャクリツ</t>
    </rPh>
    <rPh sb="169" eb="171">
      <t>ビゲン</t>
    </rPh>
    <rPh sb="182" eb="184">
      <t>ホンシ</t>
    </rPh>
    <rPh sb="185" eb="187">
      <t>イチバン</t>
    </rPh>
    <rPh sb="187" eb="189">
      <t>オオガタ</t>
    </rPh>
    <rPh sb="193" eb="195">
      <t>ニンソウ</t>
    </rPh>
    <rPh sb="195" eb="198">
      <t>ジョウカソウ</t>
    </rPh>
    <rPh sb="199" eb="200">
      <t>イ</t>
    </rPh>
    <rPh sb="200" eb="201">
      <t>カ</t>
    </rPh>
    <rPh sb="201" eb="203">
      <t>コウジ</t>
    </rPh>
    <rPh sb="204" eb="205">
      <t>オコナ</t>
    </rPh>
    <rPh sb="210" eb="212">
      <t>ブンボ</t>
    </rPh>
    <rPh sb="213" eb="215">
      <t>ユウケイ</t>
    </rPh>
    <rPh sb="215" eb="219">
      <t>コテイシサン</t>
    </rPh>
    <rPh sb="220" eb="224">
      <t>チョウボゲンカ</t>
    </rPh>
    <rPh sb="225" eb="227">
      <t>ゾウカ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</si>
</sst>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9.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B91-483D-A0CE-5BC2A2F59BDE}"/>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8B91-483D-A0CE-5BC2A2F59BDE}"/>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60.23</c:v>
                </c:pt>
                <c:pt idx="1">
                  <c:v>60.05</c:v>
                </c:pt>
                <c:pt idx="2">
                  <c:v>60.02</c:v>
                </c:pt>
                <c:pt idx="3">
                  <c:v>60</c:v>
                </c:pt>
                <c:pt idx="4">
                  <c:v>60</c:v>
                </c:pt>
              </c:numCache>
            </c:numRef>
          </c:val>
          <c:extLst>
            <c:ext xmlns:c16="http://schemas.microsoft.com/office/drawing/2014/chart" uri="{C3380CC4-5D6E-409C-BE32-E72D297353CC}">
              <c16:uniqueId val="{00000000-6985-4170-A54D-BBC6BB1D55AB}"/>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54.93</c:v>
                </c:pt>
                <c:pt idx="1">
                  <c:v>55.96</c:v>
                </c:pt>
                <c:pt idx="2">
                  <c:v>58.19</c:v>
                </c:pt>
                <c:pt idx="3">
                  <c:v>56.52</c:v>
                </c:pt>
                <c:pt idx="4">
                  <c:v>88.45</c:v>
                </c:pt>
              </c:numCache>
            </c:numRef>
          </c:val>
          <c:smooth val="0"/>
          <c:extLst>
            <c:ext xmlns:c16="http://schemas.microsoft.com/office/drawing/2014/chart" uri="{C3380CC4-5D6E-409C-BE32-E72D297353CC}">
              <c16:uniqueId val="{00000001-6985-4170-A54D-BBC6BB1D55AB}"/>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0994-419C-9097-56EC9E836460}"/>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65.569999999999993</c:v>
                </c:pt>
                <c:pt idx="1">
                  <c:v>60.12</c:v>
                </c:pt>
                <c:pt idx="2">
                  <c:v>87.8</c:v>
                </c:pt>
                <c:pt idx="3">
                  <c:v>88.43</c:v>
                </c:pt>
                <c:pt idx="4">
                  <c:v>90.34</c:v>
                </c:pt>
              </c:numCache>
            </c:numRef>
          </c:val>
          <c:smooth val="0"/>
          <c:extLst>
            <c:ext xmlns:c16="http://schemas.microsoft.com/office/drawing/2014/chart" uri="{C3380CC4-5D6E-409C-BE32-E72D297353CC}">
              <c16:uniqueId val="{00000001-0994-419C-9097-56EC9E836460}"/>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75.89</c:v>
                </c:pt>
                <c:pt idx="1">
                  <c:v>111.18</c:v>
                </c:pt>
                <c:pt idx="2">
                  <c:v>99.98</c:v>
                </c:pt>
                <c:pt idx="3">
                  <c:v>100.46</c:v>
                </c:pt>
                <c:pt idx="4">
                  <c:v>103.62</c:v>
                </c:pt>
              </c:numCache>
            </c:numRef>
          </c:val>
          <c:extLst>
            <c:ext xmlns:c16="http://schemas.microsoft.com/office/drawing/2014/chart" uri="{C3380CC4-5D6E-409C-BE32-E72D297353CC}">
              <c16:uniqueId val="{00000000-88B8-4CA8-B088-40BA36AB04CE}"/>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90.02</c:v>
                </c:pt>
                <c:pt idx="1">
                  <c:v>93.76</c:v>
                </c:pt>
                <c:pt idx="2">
                  <c:v>99.03</c:v>
                </c:pt>
                <c:pt idx="3">
                  <c:v>100.41</c:v>
                </c:pt>
                <c:pt idx="4">
                  <c:v>100.17</c:v>
                </c:pt>
              </c:numCache>
            </c:numRef>
          </c:val>
          <c:smooth val="0"/>
          <c:extLst>
            <c:ext xmlns:c16="http://schemas.microsoft.com/office/drawing/2014/chart" uri="{C3380CC4-5D6E-409C-BE32-E72D297353CC}">
              <c16:uniqueId val="{00000001-88B8-4CA8-B088-40BA36AB04CE}"/>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12.79</c:v>
                </c:pt>
                <c:pt idx="1">
                  <c:v>16.53</c:v>
                </c:pt>
                <c:pt idx="2">
                  <c:v>20.12</c:v>
                </c:pt>
                <c:pt idx="3">
                  <c:v>23.77</c:v>
                </c:pt>
                <c:pt idx="4">
                  <c:v>23.57</c:v>
                </c:pt>
              </c:numCache>
            </c:numRef>
          </c:val>
          <c:extLst>
            <c:ext xmlns:c16="http://schemas.microsoft.com/office/drawing/2014/chart" uri="{C3380CC4-5D6E-409C-BE32-E72D297353CC}">
              <c16:uniqueId val="{00000000-43AC-4CD8-88B6-AB21E30FC5D2}"/>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16.41</c:v>
                </c:pt>
                <c:pt idx="1">
                  <c:v>16.63</c:v>
                </c:pt>
                <c:pt idx="2">
                  <c:v>15.74</c:v>
                </c:pt>
                <c:pt idx="3">
                  <c:v>21.02</c:v>
                </c:pt>
                <c:pt idx="4">
                  <c:v>24.31</c:v>
                </c:pt>
              </c:numCache>
            </c:numRef>
          </c:val>
          <c:smooth val="0"/>
          <c:extLst>
            <c:ext xmlns:c16="http://schemas.microsoft.com/office/drawing/2014/chart" uri="{C3380CC4-5D6E-409C-BE32-E72D297353CC}">
              <c16:uniqueId val="{00000001-43AC-4CD8-88B6-AB21E30FC5D2}"/>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304-4A26-9E69-895B8BA1F5FF}"/>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0304-4A26-9E69-895B8BA1F5FF}"/>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152.29</c:v>
                </c:pt>
                <c:pt idx="1">
                  <c:v>80.430000000000007</c:v>
                </c:pt>
                <c:pt idx="2">
                  <c:v>74.34</c:v>
                </c:pt>
                <c:pt idx="3">
                  <c:v>74.92</c:v>
                </c:pt>
                <c:pt idx="4">
                  <c:v>52.2</c:v>
                </c:pt>
              </c:numCache>
            </c:numRef>
          </c:val>
          <c:extLst>
            <c:ext xmlns:c16="http://schemas.microsoft.com/office/drawing/2014/chart" uri="{C3380CC4-5D6E-409C-BE32-E72D297353CC}">
              <c16:uniqueId val="{00000000-44B6-437A-A690-DC2684A97908}"/>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221.28</c:v>
                </c:pt>
                <c:pt idx="1">
                  <c:v>173.09</c:v>
                </c:pt>
                <c:pt idx="2">
                  <c:v>74.239999999999995</c:v>
                </c:pt>
                <c:pt idx="3">
                  <c:v>83.92</c:v>
                </c:pt>
                <c:pt idx="4">
                  <c:v>89.31</c:v>
                </c:pt>
              </c:numCache>
            </c:numRef>
          </c:val>
          <c:smooth val="0"/>
          <c:extLst>
            <c:ext xmlns:c16="http://schemas.microsoft.com/office/drawing/2014/chart" uri="{C3380CC4-5D6E-409C-BE32-E72D297353CC}">
              <c16:uniqueId val="{00000001-44B6-437A-A690-DC2684A97908}"/>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30.85</c:v>
                </c:pt>
                <c:pt idx="1">
                  <c:v>66.58</c:v>
                </c:pt>
                <c:pt idx="2">
                  <c:v>94.23</c:v>
                </c:pt>
                <c:pt idx="3">
                  <c:v>97.85</c:v>
                </c:pt>
                <c:pt idx="4">
                  <c:v>119.62</c:v>
                </c:pt>
              </c:numCache>
            </c:numRef>
          </c:val>
          <c:extLst>
            <c:ext xmlns:c16="http://schemas.microsoft.com/office/drawing/2014/chart" uri="{C3380CC4-5D6E-409C-BE32-E72D297353CC}">
              <c16:uniqueId val="{00000000-6788-4484-BEC4-55E03D2D0B4B}"/>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113.42</c:v>
                </c:pt>
                <c:pt idx="1">
                  <c:v>117.39</c:v>
                </c:pt>
                <c:pt idx="2">
                  <c:v>100.47</c:v>
                </c:pt>
                <c:pt idx="3">
                  <c:v>122.71</c:v>
                </c:pt>
                <c:pt idx="4">
                  <c:v>138.19999999999999</c:v>
                </c:pt>
              </c:numCache>
            </c:numRef>
          </c:val>
          <c:smooth val="0"/>
          <c:extLst>
            <c:ext xmlns:c16="http://schemas.microsoft.com/office/drawing/2014/chart" uri="{C3380CC4-5D6E-409C-BE32-E72D297353CC}">
              <c16:uniqueId val="{00000001-6788-4484-BEC4-55E03D2D0B4B}"/>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1854.42</c:v>
                </c:pt>
                <c:pt idx="1">
                  <c:v>1904.37</c:v>
                </c:pt>
                <c:pt idx="2">
                  <c:v>1741.56</c:v>
                </c:pt>
                <c:pt idx="3">
                  <c:v>1851.1</c:v>
                </c:pt>
                <c:pt idx="4">
                  <c:v>2215.38</c:v>
                </c:pt>
              </c:numCache>
            </c:numRef>
          </c:val>
          <c:extLst>
            <c:ext xmlns:c16="http://schemas.microsoft.com/office/drawing/2014/chart" uri="{C3380CC4-5D6E-409C-BE32-E72D297353CC}">
              <c16:uniqueId val="{00000000-32FC-45D1-9818-BB1ED779E655}"/>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386.46</c:v>
                </c:pt>
                <c:pt idx="1">
                  <c:v>421.25</c:v>
                </c:pt>
                <c:pt idx="2">
                  <c:v>294.27</c:v>
                </c:pt>
                <c:pt idx="3">
                  <c:v>294.08999999999997</c:v>
                </c:pt>
                <c:pt idx="4">
                  <c:v>294.08999999999997</c:v>
                </c:pt>
              </c:numCache>
            </c:numRef>
          </c:val>
          <c:smooth val="0"/>
          <c:extLst>
            <c:ext xmlns:c16="http://schemas.microsoft.com/office/drawing/2014/chart" uri="{C3380CC4-5D6E-409C-BE32-E72D297353CC}">
              <c16:uniqueId val="{00000001-32FC-45D1-9818-BB1ED779E655}"/>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22.95</c:v>
                </c:pt>
                <c:pt idx="1">
                  <c:v>21.29</c:v>
                </c:pt>
                <c:pt idx="2">
                  <c:v>20.82</c:v>
                </c:pt>
                <c:pt idx="3">
                  <c:v>19.46</c:v>
                </c:pt>
                <c:pt idx="4">
                  <c:v>20.87</c:v>
                </c:pt>
              </c:numCache>
            </c:numRef>
          </c:val>
          <c:extLst>
            <c:ext xmlns:c16="http://schemas.microsoft.com/office/drawing/2014/chart" uri="{C3380CC4-5D6E-409C-BE32-E72D297353CC}">
              <c16:uniqueId val="{00000000-0E1D-4899-8580-D8709D5D6E40}"/>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55.85</c:v>
                </c:pt>
                <c:pt idx="1">
                  <c:v>53.23</c:v>
                </c:pt>
                <c:pt idx="2">
                  <c:v>60.59</c:v>
                </c:pt>
                <c:pt idx="3">
                  <c:v>60</c:v>
                </c:pt>
                <c:pt idx="4">
                  <c:v>59.01</c:v>
                </c:pt>
              </c:numCache>
            </c:numRef>
          </c:val>
          <c:smooth val="0"/>
          <c:extLst>
            <c:ext xmlns:c16="http://schemas.microsoft.com/office/drawing/2014/chart" uri="{C3380CC4-5D6E-409C-BE32-E72D297353CC}">
              <c16:uniqueId val="{00000001-0E1D-4899-8580-D8709D5D6E40}"/>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342.34</c:v>
                </c:pt>
                <c:pt idx="1">
                  <c:v>367.48</c:v>
                </c:pt>
                <c:pt idx="2">
                  <c:v>385.21</c:v>
                </c:pt>
                <c:pt idx="3">
                  <c:v>402.88</c:v>
                </c:pt>
                <c:pt idx="4">
                  <c:v>372.92</c:v>
                </c:pt>
              </c:numCache>
            </c:numRef>
          </c:val>
          <c:extLst>
            <c:ext xmlns:c16="http://schemas.microsoft.com/office/drawing/2014/chart" uri="{C3380CC4-5D6E-409C-BE32-E72D297353CC}">
              <c16:uniqueId val="{00000000-FED9-4634-BDDF-DC67462DB4DC}"/>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287.91000000000003</c:v>
                </c:pt>
                <c:pt idx="1">
                  <c:v>283.3</c:v>
                </c:pt>
                <c:pt idx="2">
                  <c:v>280.23</c:v>
                </c:pt>
                <c:pt idx="3">
                  <c:v>282.70999999999998</c:v>
                </c:pt>
                <c:pt idx="4">
                  <c:v>291.82</c:v>
                </c:pt>
              </c:numCache>
            </c:numRef>
          </c:val>
          <c:smooth val="0"/>
          <c:extLst>
            <c:ext xmlns:c16="http://schemas.microsoft.com/office/drawing/2014/chart" uri="{C3380CC4-5D6E-409C-BE32-E72D297353CC}">
              <c16:uniqueId val="{00000001-FED9-4634-BDDF-DC67462DB4DC}"/>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【100.42】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【82.66】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【140.15】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【307.39】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【86.02】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【294.83】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V52" zoomScaleNormal="100" workbookViewId="0">
      <selection activeCell="BL66" sqref="BL66:BZ82"/>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2">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2">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8" t="str">
        <f>データ!H6</f>
        <v>大阪府　富田林市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2">
      <c r="A8" s="2"/>
      <c r="B8" s="65" t="str">
        <f>データ!I6</f>
        <v>法適用</v>
      </c>
      <c r="C8" s="65"/>
      <c r="D8" s="65"/>
      <c r="E8" s="65"/>
      <c r="F8" s="65"/>
      <c r="G8" s="65"/>
      <c r="H8" s="65"/>
      <c r="I8" s="65" t="str">
        <f>データ!J6</f>
        <v>下水道事業</v>
      </c>
      <c r="J8" s="65"/>
      <c r="K8" s="65"/>
      <c r="L8" s="65"/>
      <c r="M8" s="65"/>
      <c r="N8" s="65"/>
      <c r="O8" s="65"/>
      <c r="P8" s="65" t="str">
        <f>データ!K6</f>
        <v>特定地域生活排水処理</v>
      </c>
      <c r="Q8" s="65"/>
      <c r="R8" s="65"/>
      <c r="S8" s="65"/>
      <c r="T8" s="65"/>
      <c r="U8" s="65"/>
      <c r="V8" s="65"/>
      <c r="W8" s="65" t="str">
        <f>データ!L6</f>
        <v>K2</v>
      </c>
      <c r="X8" s="65"/>
      <c r="Y8" s="65"/>
      <c r="Z8" s="65"/>
      <c r="AA8" s="65"/>
      <c r="AB8" s="65"/>
      <c r="AC8" s="65"/>
      <c r="AD8" s="66" t="str">
        <f>データ!$M$6</f>
        <v>非設置</v>
      </c>
      <c r="AE8" s="66"/>
      <c r="AF8" s="66"/>
      <c r="AG8" s="66"/>
      <c r="AH8" s="66"/>
      <c r="AI8" s="66"/>
      <c r="AJ8" s="66"/>
      <c r="AK8" s="3"/>
      <c r="AL8" s="45">
        <f>データ!S6</f>
        <v>108105</v>
      </c>
      <c r="AM8" s="45"/>
      <c r="AN8" s="45"/>
      <c r="AO8" s="45"/>
      <c r="AP8" s="45"/>
      <c r="AQ8" s="45"/>
      <c r="AR8" s="45"/>
      <c r="AS8" s="45"/>
      <c r="AT8" s="46">
        <f>データ!T6</f>
        <v>39.72</v>
      </c>
      <c r="AU8" s="46"/>
      <c r="AV8" s="46"/>
      <c r="AW8" s="46"/>
      <c r="AX8" s="46"/>
      <c r="AY8" s="46"/>
      <c r="AZ8" s="46"/>
      <c r="BA8" s="46"/>
      <c r="BB8" s="46">
        <f>データ!U6</f>
        <v>2721.68</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2">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2">
      <c r="A10" s="2"/>
      <c r="B10" s="46" t="str">
        <f>データ!N6</f>
        <v>-</v>
      </c>
      <c r="C10" s="46"/>
      <c r="D10" s="46"/>
      <c r="E10" s="46"/>
      <c r="F10" s="46"/>
      <c r="G10" s="46"/>
      <c r="H10" s="46"/>
      <c r="I10" s="46">
        <f>データ!O6</f>
        <v>39.89</v>
      </c>
      <c r="J10" s="46"/>
      <c r="K10" s="46"/>
      <c r="L10" s="46"/>
      <c r="M10" s="46"/>
      <c r="N10" s="46"/>
      <c r="O10" s="46"/>
      <c r="P10" s="46">
        <f>データ!P6</f>
        <v>1.92</v>
      </c>
      <c r="Q10" s="46"/>
      <c r="R10" s="46"/>
      <c r="S10" s="46"/>
      <c r="T10" s="46"/>
      <c r="U10" s="46"/>
      <c r="V10" s="46"/>
      <c r="W10" s="46">
        <f>データ!Q6</f>
        <v>100</v>
      </c>
      <c r="X10" s="46"/>
      <c r="Y10" s="46"/>
      <c r="Z10" s="46"/>
      <c r="AA10" s="46"/>
      <c r="AB10" s="46"/>
      <c r="AC10" s="46"/>
      <c r="AD10" s="45">
        <f>データ!R6</f>
        <v>1491</v>
      </c>
      <c r="AE10" s="45"/>
      <c r="AF10" s="45"/>
      <c r="AG10" s="45"/>
      <c r="AH10" s="45"/>
      <c r="AI10" s="45"/>
      <c r="AJ10" s="45"/>
      <c r="AK10" s="2"/>
      <c r="AL10" s="45">
        <f>データ!V6</f>
        <v>2063</v>
      </c>
      <c r="AM10" s="45"/>
      <c r="AN10" s="45"/>
      <c r="AO10" s="45"/>
      <c r="AP10" s="45"/>
      <c r="AQ10" s="45"/>
      <c r="AR10" s="45"/>
      <c r="AS10" s="45"/>
      <c r="AT10" s="46">
        <f>データ!W6</f>
        <v>11.55</v>
      </c>
      <c r="AU10" s="46"/>
      <c r="AV10" s="46"/>
      <c r="AW10" s="46"/>
      <c r="AX10" s="46"/>
      <c r="AY10" s="46"/>
      <c r="AZ10" s="46"/>
      <c r="BA10" s="46"/>
      <c r="BB10" s="46">
        <f>データ!X6</f>
        <v>178.61</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2">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115</v>
      </c>
      <c r="BM16" s="30"/>
      <c r="BN16" s="30"/>
      <c r="BO16" s="30"/>
      <c r="BP16" s="30"/>
      <c r="BQ16" s="30"/>
      <c r="BR16" s="30"/>
      <c r="BS16" s="30"/>
      <c r="BT16" s="30"/>
      <c r="BU16" s="30"/>
      <c r="BV16" s="30"/>
      <c r="BW16" s="30"/>
      <c r="BX16" s="30"/>
      <c r="BY16" s="30"/>
      <c r="BZ16" s="3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117</v>
      </c>
      <c r="BM47" s="30"/>
      <c r="BN47" s="30"/>
      <c r="BO47" s="30"/>
      <c r="BP47" s="30"/>
      <c r="BQ47" s="30"/>
      <c r="BR47" s="30"/>
      <c r="BS47" s="30"/>
      <c r="BT47" s="30"/>
      <c r="BU47" s="30"/>
      <c r="BV47" s="30"/>
      <c r="BW47" s="30"/>
      <c r="BX47" s="30"/>
      <c r="BY47" s="30"/>
      <c r="BZ47" s="3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2">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2">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80" t="s">
        <v>116</v>
      </c>
      <c r="BM66" s="81"/>
      <c r="BN66" s="81"/>
      <c r="BO66" s="81"/>
      <c r="BP66" s="81"/>
      <c r="BQ66" s="81"/>
      <c r="BR66" s="81"/>
      <c r="BS66" s="81"/>
      <c r="BT66" s="81"/>
      <c r="BU66" s="81"/>
      <c r="BV66" s="81"/>
      <c r="BW66" s="81"/>
      <c r="BX66" s="81"/>
      <c r="BY66" s="81"/>
      <c r="BZ66" s="82"/>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80"/>
      <c r="BM67" s="81"/>
      <c r="BN67" s="81"/>
      <c r="BO67" s="81"/>
      <c r="BP67" s="81"/>
      <c r="BQ67" s="81"/>
      <c r="BR67" s="81"/>
      <c r="BS67" s="81"/>
      <c r="BT67" s="81"/>
      <c r="BU67" s="81"/>
      <c r="BV67" s="81"/>
      <c r="BW67" s="81"/>
      <c r="BX67" s="81"/>
      <c r="BY67" s="81"/>
      <c r="BZ67" s="82"/>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80"/>
      <c r="BM68" s="81"/>
      <c r="BN68" s="81"/>
      <c r="BO68" s="81"/>
      <c r="BP68" s="81"/>
      <c r="BQ68" s="81"/>
      <c r="BR68" s="81"/>
      <c r="BS68" s="81"/>
      <c r="BT68" s="81"/>
      <c r="BU68" s="81"/>
      <c r="BV68" s="81"/>
      <c r="BW68" s="81"/>
      <c r="BX68" s="81"/>
      <c r="BY68" s="81"/>
      <c r="BZ68" s="82"/>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80"/>
      <c r="BM69" s="81"/>
      <c r="BN69" s="81"/>
      <c r="BO69" s="81"/>
      <c r="BP69" s="81"/>
      <c r="BQ69" s="81"/>
      <c r="BR69" s="81"/>
      <c r="BS69" s="81"/>
      <c r="BT69" s="81"/>
      <c r="BU69" s="81"/>
      <c r="BV69" s="81"/>
      <c r="BW69" s="81"/>
      <c r="BX69" s="81"/>
      <c r="BY69" s="81"/>
      <c r="BZ69" s="82"/>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80"/>
      <c r="BM70" s="81"/>
      <c r="BN70" s="81"/>
      <c r="BO70" s="81"/>
      <c r="BP70" s="81"/>
      <c r="BQ70" s="81"/>
      <c r="BR70" s="81"/>
      <c r="BS70" s="81"/>
      <c r="BT70" s="81"/>
      <c r="BU70" s="81"/>
      <c r="BV70" s="81"/>
      <c r="BW70" s="81"/>
      <c r="BX70" s="81"/>
      <c r="BY70" s="81"/>
      <c r="BZ70" s="82"/>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80"/>
      <c r="BM71" s="81"/>
      <c r="BN71" s="81"/>
      <c r="BO71" s="81"/>
      <c r="BP71" s="81"/>
      <c r="BQ71" s="81"/>
      <c r="BR71" s="81"/>
      <c r="BS71" s="81"/>
      <c r="BT71" s="81"/>
      <c r="BU71" s="81"/>
      <c r="BV71" s="81"/>
      <c r="BW71" s="81"/>
      <c r="BX71" s="81"/>
      <c r="BY71" s="81"/>
      <c r="BZ71" s="82"/>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80"/>
      <c r="BM72" s="81"/>
      <c r="BN72" s="81"/>
      <c r="BO72" s="81"/>
      <c r="BP72" s="81"/>
      <c r="BQ72" s="81"/>
      <c r="BR72" s="81"/>
      <c r="BS72" s="81"/>
      <c r="BT72" s="81"/>
      <c r="BU72" s="81"/>
      <c r="BV72" s="81"/>
      <c r="BW72" s="81"/>
      <c r="BX72" s="81"/>
      <c r="BY72" s="81"/>
      <c r="BZ72" s="82"/>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80"/>
      <c r="BM73" s="81"/>
      <c r="BN73" s="81"/>
      <c r="BO73" s="81"/>
      <c r="BP73" s="81"/>
      <c r="BQ73" s="81"/>
      <c r="BR73" s="81"/>
      <c r="BS73" s="81"/>
      <c r="BT73" s="81"/>
      <c r="BU73" s="81"/>
      <c r="BV73" s="81"/>
      <c r="BW73" s="81"/>
      <c r="BX73" s="81"/>
      <c r="BY73" s="81"/>
      <c r="BZ73" s="82"/>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80"/>
      <c r="BM74" s="81"/>
      <c r="BN74" s="81"/>
      <c r="BO74" s="81"/>
      <c r="BP74" s="81"/>
      <c r="BQ74" s="81"/>
      <c r="BR74" s="81"/>
      <c r="BS74" s="81"/>
      <c r="BT74" s="81"/>
      <c r="BU74" s="81"/>
      <c r="BV74" s="81"/>
      <c r="BW74" s="81"/>
      <c r="BX74" s="81"/>
      <c r="BY74" s="81"/>
      <c r="BZ74" s="82"/>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80"/>
      <c r="BM75" s="81"/>
      <c r="BN75" s="81"/>
      <c r="BO75" s="81"/>
      <c r="BP75" s="81"/>
      <c r="BQ75" s="81"/>
      <c r="BR75" s="81"/>
      <c r="BS75" s="81"/>
      <c r="BT75" s="81"/>
      <c r="BU75" s="81"/>
      <c r="BV75" s="81"/>
      <c r="BW75" s="81"/>
      <c r="BX75" s="81"/>
      <c r="BY75" s="81"/>
      <c r="BZ75" s="82"/>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80"/>
      <c r="BM76" s="81"/>
      <c r="BN76" s="81"/>
      <c r="BO76" s="81"/>
      <c r="BP76" s="81"/>
      <c r="BQ76" s="81"/>
      <c r="BR76" s="81"/>
      <c r="BS76" s="81"/>
      <c r="BT76" s="81"/>
      <c r="BU76" s="81"/>
      <c r="BV76" s="81"/>
      <c r="BW76" s="81"/>
      <c r="BX76" s="81"/>
      <c r="BY76" s="81"/>
      <c r="BZ76" s="82"/>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80"/>
      <c r="BM77" s="81"/>
      <c r="BN77" s="81"/>
      <c r="BO77" s="81"/>
      <c r="BP77" s="81"/>
      <c r="BQ77" s="81"/>
      <c r="BR77" s="81"/>
      <c r="BS77" s="81"/>
      <c r="BT77" s="81"/>
      <c r="BU77" s="81"/>
      <c r="BV77" s="81"/>
      <c r="BW77" s="81"/>
      <c r="BX77" s="81"/>
      <c r="BY77" s="81"/>
      <c r="BZ77" s="82"/>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80"/>
      <c r="BM78" s="81"/>
      <c r="BN78" s="81"/>
      <c r="BO78" s="81"/>
      <c r="BP78" s="81"/>
      <c r="BQ78" s="81"/>
      <c r="BR78" s="81"/>
      <c r="BS78" s="81"/>
      <c r="BT78" s="81"/>
      <c r="BU78" s="81"/>
      <c r="BV78" s="81"/>
      <c r="BW78" s="81"/>
      <c r="BX78" s="81"/>
      <c r="BY78" s="81"/>
      <c r="BZ78" s="82"/>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80"/>
      <c r="BM79" s="81"/>
      <c r="BN79" s="81"/>
      <c r="BO79" s="81"/>
      <c r="BP79" s="81"/>
      <c r="BQ79" s="81"/>
      <c r="BR79" s="81"/>
      <c r="BS79" s="81"/>
      <c r="BT79" s="81"/>
      <c r="BU79" s="81"/>
      <c r="BV79" s="81"/>
      <c r="BW79" s="81"/>
      <c r="BX79" s="81"/>
      <c r="BY79" s="81"/>
      <c r="BZ79" s="82"/>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80"/>
      <c r="BM80" s="81"/>
      <c r="BN80" s="81"/>
      <c r="BO80" s="81"/>
      <c r="BP80" s="81"/>
      <c r="BQ80" s="81"/>
      <c r="BR80" s="81"/>
      <c r="BS80" s="81"/>
      <c r="BT80" s="81"/>
      <c r="BU80" s="81"/>
      <c r="BV80" s="81"/>
      <c r="BW80" s="81"/>
      <c r="BX80" s="81"/>
      <c r="BY80" s="81"/>
      <c r="BZ80" s="82"/>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80"/>
      <c r="BM81" s="81"/>
      <c r="BN81" s="81"/>
      <c r="BO81" s="81"/>
      <c r="BP81" s="81"/>
      <c r="BQ81" s="81"/>
      <c r="BR81" s="81"/>
      <c r="BS81" s="81"/>
      <c r="BT81" s="81"/>
      <c r="BU81" s="81"/>
      <c r="BV81" s="81"/>
      <c r="BW81" s="81"/>
      <c r="BX81" s="81"/>
      <c r="BY81" s="81"/>
      <c r="BZ81" s="82"/>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83"/>
      <c r="BM82" s="84"/>
      <c r="BN82" s="84"/>
      <c r="BO82" s="84"/>
      <c r="BP82" s="84"/>
      <c r="BQ82" s="84"/>
      <c r="BR82" s="84"/>
      <c r="BS82" s="84"/>
      <c r="BT82" s="84"/>
      <c r="BU82" s="84"/>
      <c r="BV82" s="84"/>
      <c r="BW82" s="84"/>
      <c r="BX82" s="84"/>
      <c r="BY82" s="84"/>
      <c r="BZ82" s="85"/>
    </row>
    <row r="83" spans="1:78" x14ac:dyDescent="0.2">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【100.42】</v>
      </c>
      <c r="F85" s="12" t="str">
        <f>データ!AT6</f>
        <v>【82.66】</v>
      </c>
      <c r="G85" s="12" t="str">
        <f>データ!BE6</f>
        <v>【140.15】</v>
      </c>
      <c r="H85" s="12" t="str">
        <f>データ!BP6</f>
        <v>【307.39】</v>
      </c>
      <c r="I85" s="12" t="str">
        <f>データ!CA6</f>
        <v>【57.03】</v>
      </c>
      <c r="J85" s="12" t="str">
        <f>データ!CL6</f>
        <v>【294.83】</v>
      </c>
      <c r="K85" s="12" t="str">
        <f>データ!CW6</f>
        <v>【84.27】</v>
      </c>
      <c r="L85" s="12" t="str">
        <f>データ!DH6</f>
        <v>【86.02】</v>
      </c>
      <c r="M85" s="12" t="str">
        <f>データ!DS6</f>
        <v>【22.91】</v>
      </c>
      <c r="N85" s="12" t="str">
        <f>データ!ED6</f>
        <v>【-】</v>
      </c>
      <c r="O85" s="12" t="str">
        <f>データ!EO6</f>
        <v>【-】</v>
      </c>
    </row>
  </sheetData>
  <sheetProtection algorithmName="SHA-512" hashValue="M/BsslDI7fXXPMij3QOYWVrVcO80VbvnnDI2wbybs267HObsCRS+LyxU6OyArR7Tjsql80cx6N4yT+MxKFT71w==" saltValue="9o9uuTQlU7hfSJuiSvWuZ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2">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2022</v>
      </c>
      <c r="C6" s="19">
        <f t="shared" ref="C6:X6" si="3">C7</f>
        <v>272141</v>
      </c>
      <c r="D6" s="19">
        <f t="shared" si="3"/>
        <v>46</v>
      </c>
      <c r="E6" s="19">
        <f t="shared" si="3"/>
        <v>18</v>
      </c>
      <c r="F6" s="19">
        <f t="shared" si="3"/>
        <v>0</v>
      </c>
      <c r="G6" s="19">
        <f t="shared" si="3"/>
        <v>0</v>
      </c>
      <c r="H6" s="19" t="str">
        <f t="shared" si="3"/>
        <v>大阪府　富田林市</v>
      </c>
      <c r="I6" s="19" t="str">
        <f t="shared" si="3"/>
        <v>法適用</v>
      </c>
      <c r="J6" s="19" t="str">
        <f t="shared" si="3"/>
        <v>下水道事業</v>
      </c>
      <c r="K6" s="19" t="str">
        <f t="shared" si="3"/>
        <v>特定地域生活排水処理</v>
      </c>
      <c r="L6" s="19" t="str">
        <f t="shared" si="3"/>
        <v>K2</v>
      </c>
      <c r="M6" s="19" t="str">
        <f t="shared" si="3"/>
        <v>非設置</v>
      </c>
      <c r="N6" s="20" t="str">
        <f t="shared" si="3"/>
        <v>-</v>
      </c>
      <c r="O6" s="20">
        <f t="shared" si="3"/>
        <v>39.89</v>
      </c>
      <c r="P6" s="20">
        <f t="shared" si="3"/>
        <v>1.92</v>
      </c>
      <c r="Q6" s="20">
        <f t="shared" si="3"/>
        <v>100</v>
      </c>
      <c r="R6" s="20">
        <f t="shared" si="3"/>
        <v>1491</v>
      </c>
      <c r="S6" s="20">
        <f t="shared" si="3"/>
        <v>108105</v>
      </c>
      <c r="T6" s="20">
        <f t="shared" si="3"/>
        <v>39.72</v>
      </c>
      <c r="U6" s="20">
        <f t="shared" si="3"/>
        <v>2721.68</v>
      </c>
      <c r="V6" s="20">
        <f t="shared" si="3"/>
        <v>2063</v>
      </c>
      <c r="W6" s="20">
        <f t="shared" si="3"/>
        <v>11.55</v>
      </c>
      <c r="X6" s="20">
        <f t="shared" si="3"/>
        <v>178.61</v>
      </c>
      <c r="Y6" s="21">
        <f>IF(Y7="",NA(),Y7)</f>
        <v>75.89</v>
      </c>
      <c r="Z6" s="21">
        <f t="shared" ref="Z6:AH6" si="4">IF(Z7="",NA(),Z7)</f>
        <v>111.18</v>
      </c>
      <c r="AA6" s="21">
        <f t="shared" si="4"/>
        <v>99.98</v>
      </c>
      <c r="AB6" s="21">
        <f t="shared" si="4"/>
        <v>100.46</v>
      </c>
      <c r="AC6" s="21">
        <f t="shared" si="4"/>
        <v>103.62</v>
      </c>
      <c r="AD6" s="21">
        <f t="shared" si="4"/>
        <v>90.02</v>
      </c>
      <c r="AE6" s="21">
        <f t="shared" si="4"/>
        <v>93.76</v>
      </c>
      <c r="AF6" s="21">
        <f t="shared" si="4"/>
        <v>99.03</v>
      </c>
      <c r="AG6" s="21">
        <f t="shared" si="4"/>
        <v>100.41</v>
      </c>
      <c r="AH6" s="21">
        <f t="shared" si="4"/>
        <v>100.17</v>
      </c>
      <c r="AI6" s="20" t="str">
        <f>IF(AI7="","",IF(AI7="-","【-】","【"&amp;SUBSTITUTE(TEXT(AI7,"#,##0.00"),"-","△")&amp;"】"))</f>
        <v>【100.42】</v>
      </c>
      <c r="AJ6" s="21">
        <f>IF(AJ7="",NA(),AJ7)</f>
        <v>152.29</v>
      </c>
      <c r="AK6" s="21">
        <f t="shared" ref="AK6:AS6" si="5">IF(AK7="",NA(),AK7)</f>
        <v>80.430000000000007</v>
      </c>
      <c r="AL6" s="21">
        <f t="shared" si="5"/>
        <v>74.34</v>
      </c>
      <c r="AM6" s="21">
        <f t="shared" si="5"/>
        <v>74.92</v>
      </c>
      <c r="AN6" s="21">
        <f t="shared" si="5"/>
        <v>52.2</v>
      </c>
      <c r="AO6" s="21">
        <f t="shared" si="5"/>
        <v>221.28</v>
      </c>
      <c r="AP6" s="21">
        <f t="shared" si="5"/>
        <v>173.09</v>
      </c>
      <c r="AQ6" s="21">
        <f t="shared" si="5"/>
        <v>74.239999999999995</v>
      </c>
      <c r="AR6" s="21">
        <f t="shared" si="5"/>
        <v>83.92</v>
      </c>
      <c r="AS6" s="21">
        <f t="shared" si="5"/>
        <v>89.31</v>
      </c>
      <c r="AT6" s="20" t="str">
        <f>IF(AT7="","",IF(AT7="-","【-】","【"&amp;SUBSTITUTE(TEXT(AT7,"#,##0.00"),"-","△")&amp;"】"))</f>
        <v>【82.66】</v>
      </c>
      <c r="AU6" s="21">
        <f>IF(AU7="",NA(),AU7)</f>
        <v>30.85</v>
      </c>
      <c r="AV6" s="21">
        <f t="shared" ref="AV6:BD6" si="6">IF(AV7="",NA(),AV7)</f>
        <v>66.58</v>
      </c>
      <c r="AW6" s="21">
        <f t="shared" si="6"/>
        <v>94.23</v>
      </c>
      <c r="AX6" s="21">
        <f t="shared" si="6"/>
        <v>97.85</v>
      </c>
      <c r="AY6" s="21">
        <f t="shared" si="6"/>
        <v>119.62</v>
      </c>
      <c r="AZ6" s="21">
        <f t="shared" si="6"/>
        <v>113.42</v>
      </c>
      <c r="BA6" s="21">
        <f t="shared" si="6"/>
        <v>117.39</v>
      </c>
      <c r="BB6" s="21">
        <f t="shared" si="6"/>
        <v>100.47</v>
      </c>
      <c r="BC6" s="21">
        <f t="shared" si="6"/>
        <v>122.71</v>
      </c>
      <c r="BD6" s="21">
        <f t="shared" si="6"/>
        <v>138.19999999999999</v>
      </c>
      <c r="BE6" s="20" t="str">
        <f>IF(BE7="","",IF(BE7="-","【-】","【"&amp;SUBSTITUTE(TEXT(BE7,"#,##0.00"),"-","△")&amp;"】"))</f>
        <v>【140.15】</v>
      </c>
      <c r="BF6" s="21">
        <f>IF(BF7="",NA(),BF7)</f>
        <v>1854.42</v>
      </c>
      <c r="BG6" s="21">
        <f t="shared" ref="BG6:BO6" si="7">IF(BG7="",NA(),BG7)</f>
        <v>1904.37</v>
      </c>
      <c r="BH6" s="21">
        <f t="shared" si="7"/>
        <v>1741.56</v>
      </c>
      <c r="BI6" s="21">
        <f t="shared" si="7"/>
        <v>1851.1</v>
      </c>
      <c r="BJ6" s="21">
        <f t="shared" si="7"/>
        <v>2215.38</v>
      </c>
      <c r="BK6" s="21">
        <f t="shared" si="7"/>
        <v>386.46</v>
      </c>
      <c r="BL6" s="21">
        <f t="shared" si="7"/>
        <v>421.25</v>
      </c>
      <c r="BM6" s="21">
        <f t="shared" si="7"/>
        <v>294.27</v>
      </c>
      <c r="BN6" s="21">
        <f t="shared" si="7"/>
        <v>294.08999999999997</v>
      </c>
      <c r="BO6" s="21">
        <f t="shared" si="7"/>
        <v>294.08999999999997</v>
      </c>
      <c r="BP6" s="20" t="str">
        <f>IF(BP7="","",IF(BP7="-","【-】","【"&amp;SUBSTITUTE(TEXT(BP7,"#,##0.00"),"-","△")&amp;"】"))</f>
        <v>【307.39】</v>
      </c>
      <c r="BQ6" s="21">
        <f>IF(BQ7="",NA(),BQ7)</f>
        <v>22.95</v>
      </c>
      <c r="BR6" s="21">
        <f t="shared" ref="BR6:BZ6" si="8">IF(BR7="",NA(),BR7)</f>
        <v>21.29</v>
      </c>
      <c r="BS6" s="21">
        <f t="shared" si="8"/>
        <v>20.82</v>
      </c>
      <c r="BT6" s="21">
        <f t="shared" si="8"/>
        <v>19.46</v>
      </c>
      <c r="BU6" s="21">
        <f t="shared" si="8"/>
        <v>20.87</v>
      </c>
      <c r="BV6" s="21">
        <f t="shared" si="8"/>
        <v>55.85</v>
      </c>
      <c r="BW6" s="21">
        <f t="shared" si="8"/>
        <v>53.23</v>
      </c>
      <c r="BX6" s="21">
        <f t="shared" si="8"/>
        <v>60.59</v>
      </c>
      <c r="BY6" s="21">
        <f t="shared" si="8"/>
        <v>60</v>
      </c>
      <c r="BZ6" s="21">
        <f t="shared" si="8"/>
        <v>59.01</v>
      </c>
      <c r="CA6" s="20" t="str">
        <f>IF(CA7="","",IF(CA7="-","【-】","【"&amp;SUBSTITUTE(TEXT(CA7,"#,##0.00"),"-","△")&amp;"】"))</f>
        <v>【57.03】</v>
      </c>
      <c r="CB6" s="21">
        <f>IF(CB7="",NA(),CB7)</f>
        <v>342.34</v>
      </c>
      <c r="CC6" s="21">
        <f t="shared" ref="CC6:CK6" si="9">IF(CC7="",NA(),CC7)</f>
        <v>367.48</v>
      </c>
      <c r="CD6" s="21">
        <f t="shared" si="9"/>
        <v>385.21</v>
      </c>
      <c r="CE6" s="21">
        <f t="shared" si="9"/>
        <v>402.88</v>
      </c>
      <c r="CF6" s="21">
        <f t="shared" si="9"/>
        <v>372.92</v>
      </c>
      <c r="CG6" s="21">
        <f t="shared" si="9"/>
        <v>287.91000000000003</v>
      </c>
      <c r="CH6" s="21">
        <f t="shared" si="9"/>
        <v>283.3</v>
      </c>
      <c r="CI6" s="21">
        <f t="shared" si="9"/>
        <v>280.23</v>
      </c>
      <c r="CJ6" s="21">
        <f t="shared" si="9"/>
        <v>282.70999999999998</v>
      </c>
      <c r="CK6" s="21">
        <f t="shared" si="9"/>
        <v>291.82</v>
      </c>
      <c r="CL6" s="20" t="str">
        <f>IF(CL7="","",IF(CL7="-","【-】","【"&amp;SUBSTITUTE(TEXT(CL7,"#,##0.00"),"-","△")&amp;"】"))</f>
        <v>【294.83】</v>
      </c>
      <c r="CM6" s="21">
        <f>IF(CM7="",NA(),CM7)</f>
        <v>60.23</v>
      </c>
      <c r="CN6" s="21">
        <f t="shared" ref="CN6:CV6" si="10">IF(CN7="",NA(),CN7)</f>
        <v>60.05</v>
      </c>
      <c r="CO6" s="21">
        <f t="shared" si="10"/>
        <v>60.02</v>
      </c>
      <c r="CP6" s="21">
        <f t="shared" si="10"/>
        <v>60</v>
      </c>
      <c r="CQ6" s="21">
        <f t="shared" si="10"/>
        <v>60</v>
      </c>
      <c r="CR6" s="21">
        <f t="shared" si="10"/>
        <v>54.93</v>
      </c>
      <c r="CS6" s="21">
        <f t="shared" si="10"/>
        <v>55.96</v>
      </c>
      <c r="CT6" s="21">
        <f t="shared" si="10"/>
        <v>58.19</v>
      </c>
      <c r="CU6" s="21">
        <f t="shared" si="10"/>
        <v>56.52</v>
      </c>
      <c r="CV6" s="21">
        <f t="shared" si="10"/>
        <v>88.45</v>
      </c>
      <c r="CW6" s="20" t="str">
        <f>IF(CW7="","",IF(CW7="-","【-】","【"&amp;SUBSTITUTE(TEXT(CW7,"#,##0.00"),"-","△")&amp;"】"))</f>
        <v>【84.27】</v>
      </c>
      <c r="CX6" s="21">
        <f>IF(CX7="",NA(),CX7)</f>
        <v>100</v>
      </c>
      <c r="CY6" s="21">
        <f t="shared" ref="CY6:DG6" si="11">IF(CY7="",NA(),CY7)</f>
        <v>100</v>
      </c>
      <c r="CZ6" s="21">
        <f t="shared" si="11"/>
        <v>100</v>
      </c>
      <c r="DA6" s="21">
        <f t="shared" si="11"/>
        <v>100</v>
      </c>
      <c r="DB6" s="21">
        <f t="shared" si="11"/>
        <v>100</v>
      </c>
      <c r="DC6" s="21">
        <f t="shared" si="11"/>
        <v>65.569999999999993</v>
      </c>
      <c r="DD6" s="21">
        <f t="shared" si="11"/>
        <v>60.12</v>
      </c>
      <c r="DE6" s="21">
        <f t="shared" si="11"/>
        <v>87.8</v>
      </c>
      <c r="DF6" s="21">
        <f t="shared" si="11"/>
        <v>88.43</v>
      </c>
      <c r="DG6" s="21">
        <f t="shared" si="11"/>
        <v>90.34</v>
      </c>
      <c r="DH6" s="20" t="str">
        <f>IF(DH7="","",IF(DH7="-","【-】","【"&amp;SUBSTITUTE(TEXT(DH7,"#,##0.00"),"-","△")&amp;"】"))</f>
        <v>【86.02】</v>
      </c>
      <c r="DI6" s="21">
        <f>IF(DI7="",NA(),DI7)</f>
        <v>12.79</v>
      </c>
      <c r="DJ6" s="21">
        <f t="shared" ref="DJ6:DR6" si="12">IF(DJ7="",NA(),DJ7)</f>
        <v>16.53</v>
      </c>
      <c r="DK6" s="21">
        <f t="shared" si="12"/>
        <v>20.12</v>
      </c>
      <c r="DL6" s="21">
        <f t="shared" si="12"/>
        <v>23.77</v>
      </c>
      <c r="DM6" s="21">
        <f t="shared" si="12"/>
        <v>23.57</v>
      </c>
      <c r="DN6" s="21">
        <f t="shared" si="12"/>
        <v>16.41</v>
      </c>
      <c r="DO6" s="21">
        <f t="shared" si="12"/>
        <v>16.63</v>
      </c>
      <c r="DP6" s="21">
        <f t="shared" si="12"/>
        <v>15.74</v>
      </c>
      <c r="DQ6" s="21">
        <f t="shared" si="12"/>
        <v>21.02</v>
      </c>
      <c r="DR6" s="21">
        <f t="shared" si="12"/>
        <v>24.31</v>
      </c>
      <c r="DS6" s="20" t="str">
        <f>IF(DS7="","",IF(DS7="-","【-】","【"&amp;SUBSTITUTE(TEXT(DS7,"#,##0.00"),"-","△")&amp;"】"))</f>
        <v>【22.91】</v>
      </c>
      <c r="DT6" s="21" t="str">
        <f>IF(DT7="",NA(),DT7)</f>
        <v>-</v>
      </c>
      <c r="DU6" s="21" t="str">
        <f t="shared" ref="DU6:EC6" si="13">IF(DU7="",NA(),DU7)</f>
        <v>-</v>
      </c>
      <c r="DV6" s="21" t="str">
        <f t="shared" si="13"/>
        <v>-</v>
      </c>
      <c r="DW6" s="21" t="str">
        <f t="shared" si="13"/>
        <v>-</v>
      </c>
      <c r="DX6" s="21" t="str">
        <f t="shared" si="13"/>
        <v>-</v>
      </c>
      <c r="DY6" s="21" t="str">
        <f t="shared" si="13"/>
        <v>-</v>
      </c>
      <c r="DZ6" s="21" t="str">
        <f t="shared" si="13"/>
        <v>-</v>
      </c>
      <c r="EA6" s="21" t="str">
        <f t="shared" si="13"/>
        <v>-</v>
      </c>
      <c r="EB6" s="21" t="str">
        <f t="shared" si="13"/>
        <v>-</v>
      </c>
      <c r="EC6" s="21" t="str">
        <f t="shared" si="13"/>
        <v>-</v>
      </c>
      <c r="ED6" s="20" t="str">
        <f>IF(ED7="","",IF(ED7="-","【-】","【"&amp;SUBSTITUTE(TEXT(ED7,"#,##0.00"),"-","△")&amp;"】"))</f>
        <v>【-】</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8" s="22" customFormat="1" x14ac:dyDescent="0.2">
      <c r="A7" s="14"/>
      <c r="B7" s="23">
        <v>2022</v>
      </c>
      <c r="C7" s="23">
        <v>272141</v>
      </c>
      <c r="D7" s="23">
        <v>46</v>
      </c>
      <c r="E7" s="23">
        <v>18</v>
      </c>
      <c r="F7" s="23">
        <v>0</v>
      </c>
      <c r="G7" s="23">
        <v>0</v>
      </c>
      <c r="H7" s="23" t="s">
        <v>96</v>
      </c>
      <c r="I7" s="23" t="s">
        <v>97</v>
      </c>
      <c r="J7" s="23" t="s">
        <v>98</v>
      </c>
      <c r="K7" s="23" t="s">
        <v>99</v>
      </c>
      <c r="L7" s="23" t="s">
        <v>100</v>
      </c>
      <c r="M7" s="23" t="s">
        <v>101</v>
      </c>
      <c r="N7" s="24" t="s">
        <v>102</v>
      </c>
      <c r="O7" s="24">
        <v>39.89</v>
      </c>
      <c r="P7" s="24">
        <v>1.92</v>
      </c>
      <c r="Q7" s="24">
        <v>100</v>
      </c>
      <c r="R7" s="24">
        <v>1491</v>
      </c>
      <c r="S7" s="24">
        <v>108105</v>
      </c>
      <c r="T7" s="24">
        <v>39.72</v>
      </c>
      <c r="U7" s="24">
        <v>2721.68</v>
      </c>
      <c r="V7" s="24">
        <v>2063</v>
      </c>
      <c r="W7" s="24">
        <v>11.55</v>
      </c>
      <c r="X7" s="24">
        <v>178.61</v>
      </c>
      <c r="Y7" s="24">
        <v>75.89</v>
      </c>
      <c r="Z7" s="24">
        <v>111.18</v>
      </c>
      <c r="AA7" s="24">
        <v>99.98</v>
      </c>
      <c r="AB7" s="24">
        <v>100.46</v>
      </c>
      <c r="AC7" s="24">
        <v>103.62</v>
      </c>
      <c r="AD7" s="24">
        <v>90.02</v>
      </c>
      <c r="AE7" s="24">
        <v>93.76</v>
      </c>
      <c r="AF7" s="24">
        <v>99.03</v>
      </c>
      <c r="AG7" s="24">
        <v>100.41</v>
      </c>
      <c r="AH7" s="24">
        <v>100.17</v>
      </c>
      <c r="AI7" s="24">
        <v>100.42</v>
      </c>
      <c r="AJ7" s="24">
        <v>152.29</v>
      </c>
      <c r="AK7" s="24">
        <v>80.430000000000007</v>
      </c>
      <c r="AL7" s="24">
        <v>74.34</v>
      </c>
      <c r="AM7" s="24">
        <v>74.92</v>
      </c>
      <c r="AN7" s="24">
        <v>52.2</v>
      </c>
      <c r="AO7" s="24">
        <v>221.28</v>
      </c>
      <c r="AP7" s="24">
        <v>173.09</v>
      </c>
      <c r="AQ7" s="24">
        <v>74.239999999999995</v>
      </c>
      <c r="AR7" s="24">
        <v>83.92</v>
      </c>
      <c r="AS7" s="24">
        <v>89.31</v>
      </c>
      <c r="AT7" s="24">
        <v>82.66</v>
      </c>
      <c r="AU7" s="24">
        <v>30.85</v>
      </c>
      <c r="AV7" s="24">
        <v>66.58</v>
      </c>
      <c r="AW7" s="24">
        <v>94.23</v>
      </c>
      <c r="AX7" s="24">
        <v>97.85</v>
      </c>
      <c r="AY7" s="24">
        <v>119.62</v>
      </c>
      <c r="AZ7" s="24">
        <v>113.42</v>
      </c>
      <c r="BA7" s="24">
        <v>117.39</v>
      </c>
      <c r="BB7" s="24">
        <v>100.47</v>
      </c>
      <c r="BC7" s="24">
        <v>122.71</v>
      </c>
      <c r="BD7" s="24">
        <v>138.19999999999999</v>
      </c>
      <c r="BE7" s="24">
        <v>140.15</v>
      </c>
      <c r="BF7" s="24">
        <v>1854.42</v>
      </c>
      <c r="BG7" s="24">
        <v>1904.37</v>
      </c>
      <c r="BH7" s="24">
        <v>1741.56</v>
      </c>
      <c r="BI7" s="24">
        <v>1851.1</v>
      </c>
      <c r="BJ7" s="24">
        <v>2215.38</v>
      </c>
      <c r="BK7" s="24">
        <v>386.46</v>
      </c>
      <c r="BL7" s="24">
        <v>421.25</v>
      </c>
      <c r="BM7" s="24">
        <v>294.27</v>
      </c>
      <c r="BN7" s="24">
        <v>294.08999999999997</v>
      </c>
      <c r="BO7" s="24">
        <v>294.08999999999997</v>
      </c>
      <c r="BP7" s="24">
        <v>307.39</v>
      </c>
      <c r="BQ7" s="24">
        <v>22.95</v>
      </c>
      <c r="BR7" s="24">
        <v>21.29</v>
      </c>
      <c r="BS7" s="24">
        <v>20.82</v>
      </c>
      <c r="BT7" s="24">
        <v>19.46</v>
      </c>
      <c r="BU7" s="24">
        <v>20.87</v>
      </c>
      <c r="BV7" s="24">
        <v>55.85</v>
      </c>
      <c r="BW7" s="24">
        <v>53.23</v>
      </c>
      <c r="BX7" s="24">
        <v>60.59</v>
      </c>
      <c r="BY7" s="24">
        <v>60</v>
      </c>
      <c r="BZ7" s="24">
        <v>59.01</v>
      </c>
      <c r="CA7" s="24">
        <v>57.03</v>
      </c>
      <c r="CB7" s="24">
        <v>342.34</v>
      </c>
      <c r="CC7" s="24">
        <v>367.48</v>
      </c>
      <c r="CD7" s="24">
        <v>385.21</v>
      </c>
      <c r="CE7" s="24">
        <v>402.88</v>
      </c>
      <c r="CF7" s="24">
        <v>372.92</v>
      </c>
      <c r="CG7" s="24">
        <v>287.91000000000003</v>
      </c>
      <c r="CH7" s="24">
        <v>283.3</v>
      </c>
      <c r="CI7" s="24">
        <v>280.23</v>
      </c>
      <c r="CJ7" s="24">
        <v>282.70999999999998</v>
      </c>
      <c r="CK7" s="24">
        <v>291.82</v>
      </c>
      <c r="CL7" s="24">
        <v>294.83</v>
      </c>
      <c r="CM7" s="24">
        <v>60.23</v>
      </c>
      <c r="CN7" s="24">
        <v>60.05</v>
      </c>
      <c r="CO7" s="24">
        <v>60.02</v>
      </c>
      <c r="CP7" s="24">
        <v>60</v>
      </c>
      <c r="CQ7" s="24">
        <v>60</v>
      </c>
      <c r="CR7" s="24">
        <v>54.93</v>
      </c>
      <c r="CS7" s="24">
        <v>55.96</v>
      </c>
      <c r="CT7" s="24">
        <v>58.19</v>
      </c>
      <c r="CU7" s="24">
        <v>56.52</v>
      </c>
      <c r="CV7" s="24">
        <v>88.45</v>
      </c>
      <c r="CW7" s="24">
        <v>84.27</v>
      </c>
      <c r="CX7" s="24">
        <v>100</v>
      </c>
      <c r="CY7" s="24">
        <v>100</v>
      </c>
      <c r="CZ7" s="24">
        <v>100</v>
      </c>
      <c r="DA7" s="24">
        <v>100</v>
      </c>
      <c r="DB7" s="24">
        <v>100</v>
      </c>
      <c r="DC7" s="24">
        <v>65.569999999999993</v>
      </c>
      <c r="DD7" s="24">
        <v>60.12</v>
      </c>
      <c r="DE7" s="24">
        <v>87.8</v>
      </c>
      <c r="DF7" s="24">
        <v>88.43</v>
      </c>
      <c r="DG7" s="24">
        <v>90.34</v>
      </c>
      <c r="DH7" s="24">
        <v>86.02</v>
      </c>
      <c r="DI7" s="24">
        <v>12.79</v>
      </c>
      <c r="DJ7" s="24">
        <v>16.53</v>
      </c>
      <c r="DK7" s="24">
        <v>20.12</v>
      </c>
      <c r="DL7" s="24">
        <v>23.77</v>
      </c>
      <c r="DM7" s="24">
        <v>23.57</v>
      </c>
      <c r="DN7" s="24">
        <v>16.41</v>
      </c>
      <c r="DO7" s="24">
        <v>16.63</v>
      </c>
      <c r="DP7" s="24">
        <v>15.74</v>
      </c>
      <c r="DQ7" s="24">
        <v>21.02</v>
      </c>
      <c r="DR7" s="24">
        <v>24.31</v>
      </c>
      <c r="DS7" s="24">
        <v>22.91</v>
      </c>
      <c r="DT7" s="24" t="s">
        <v>102</v>
      </c>
      <c r="DU7" s="24" t="s">
        <v>102</v>
      </c>
      <c r="DV7" s="24" t="s">
        <v>102</v>
      </c>
      <c r="DW7" s="24" t="s">
        <v>102</v>
      </c>
      <c r="DX7" s="24" t="s">
        <v>102</v>
      </c>
      <c r="DY7" s="24" t="s">
        <v>102</v>
      </c>
      <c r="DZ7" s="24" t="s">
        <v>102</v>
      </c>
      <c r="EA7" s="24" t="s">
        <v>102</v>
      </c>
      <c r="EB7" s="24" t="s">
        <v>102</v>
      </c>
      <c r="EC7" s="24" t="s">
        <v>102</v>
      </c>
      <c r="ED7" s="24" t="s">
        <v>102</v>
      </c>
      <c r="EE7" s="24" t="s">
        <v>102</v>
      </c>
      <c r="EF7" s="24" t="s">
        <v>102</v>
      </c>
      <c r="EG7" s="24" t="s">
        <v>102</v>
      </c>
      <c r="EH7" s="24" t="s">
        <v>102</v>
      </c>
      <c r="EI7" s="24" t="s">
        <v>102</v>
      </c>
      <c r="EJ7" s="24" t="s">
        <v>102</v>
      </c>
      <c r="EK7" s="24" t="s">
        <v>102</v>
      </c>
      <c r="EL7" s="24" t="s">
        <v>102</v>
      </c>
      <c r="EM7" s="24" t="s">
        <v>102</v>
      </c>
      <c r="EN7" s="24" t="s">
        <v>102</v>
      </c>
      <c r="EO7" s="24" t="s">
        <v>102</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2">
      <c r="B11">
        <v>4</v>
      </c>
      <c r="C11">
        <v>3</v>
      </c>
      <c r="D11">
        <v>2</v>
      </c>
      <c r="E11">
        <v>1</v>
      </c>
      <c r="F11">
        <v>0</v>
      </c>
      <c r="G11" t="s">
        <v>108</v>
      </c>
    </row>
    <row r="12" spans="1:148" x14ac:dyDescent="0.2">
      <c r="B12">
        <v>1</v>
      </c>
      <c r="C12">
        <v>1</v>
      </c>
      <c r="D12">
        <v>2</v>
      </c>
      <c r="E12">
        <v>3</v>
      </c>
      <c r="F12">
        <v>4</v>
      </c>
      <c r="G12" t="s">
        <v>109</v>
      </c>
    </row>
    <row r="13" spans="1:148" x14ac:dyDescent="0.2">
      <c r="B13" t="s">
        <v>110</v>
      </c>
      <c r="C13" t="s">
        <v>111</v>
      </c>
      <c r="D13" t="s">
        <v>111</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大浦　郁実</cp:lastModifiedBy>
  <dcterms:created xsi:type="dcterms:W3CDTF">2023-12-12T01:07:54Z</dcterms:created>
  <dcterms:modified xsi:type="dcterms:W3CDTF">2024-02-16T01:23:55Z</dcterms:modified>
  <cp:category/>
</cp:coreProperties>
</file>