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a05006\上下水道部$\水道総務課\●総務経理●\10　調査・統計関係\財政課\R5\20240206 公営企業に係る経営比較分析表（令和４年度決算）の分析等について\回答\"/>
    </mc:Choice>
  </mc:AlternateContent>
  <workbookProtection workbookAlgorithmName="SHA-512" workbookHashValue="qCpfeE/Fn1f7iHqqtY/bxeDS0lxRWmOUwwtMu5yetkIAvEgH4Z4q/oHZdzMdF4DaXT4MgPo8CBuUkh1Kbs6ckA==" workbookSaltValue="0kzmE+0UtRV5UW+/wgCq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<sst xmlns="http://schemas.openxmlformats.org/spreadsheetml/2006/main" count="236" uniqueCount="118">
  <si>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</si>
  <si>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</si>
  <si>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</si>
  <si>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</si>
  <si>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</si>
  <si>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</si>
  <si>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</si>
  <si>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</si>
  <si>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</si>
  <si>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</si>
  <si>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</si>
  <si>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</si>
  <si>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</si>
  <si>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</si>
  <si>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</si>
  <si>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</si>
  <si>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</si>
  <si>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</si>
  <si>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</si>
  <si>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</si>
  <si>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</si>
  <si>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</si>
  <si>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</si>
  <si>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</si>
  <si>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</si>
  <si>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</si>
  <si>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</si>
  <si>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</si>
  <si>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</si>
  <si>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</si>
  <si>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</si>
  <si>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</si>
  <si>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</si>
  <si>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</si>
  <si>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</si>
  <si>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</si>
  <si>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</si>
  <si>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</si>
  <si>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</si>
  <si>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</si>
  <si>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</si>
  <si>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</si>
  <si>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</si>
  <si>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</si>
  <si>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</si>
  <si>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</si>
  <si>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</si>
  <si>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</si>
  <si>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</si>
  <si>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</si>
  <si>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</si>
  <si>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</si>
  <si>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</si>
  <si>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</si>
  <si>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</si>
  <si>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</si>
  <si>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</si>
  <si>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</si>
  <si>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</si>
  <si>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</si>
  <si>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</si>
  <si>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</si>
  <si>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</si>
  <si>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</si>
  <si>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</si>
  <si>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</si>
  <si>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</si>
  <si>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</si>
  <si>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</si>
  <si>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</si>
  <si>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</si>
  <si>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</si>
  <si>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</si>
  <si>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</si>
  <si>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</si>
  <si>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</si>
  <si>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</si>
  <si>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</si>
  <si>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</si>
  <si>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</si>
  <si>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</si>
  <si>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</si>
  <si>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</si>
  <si>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</si>
  <si>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</si>
  <si>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</si>
  <si>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</si>
  <si>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</si>
  <si>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</si>
  <si>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</si>
  <si>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</si>
  <si>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</si>
  <si>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</si>
  <si>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</si>
  <si>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</si>
  <si>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</si>
  <si>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</si>
  <si>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</si>
  <si>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</si>
  <si>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</si>
  <si>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</si>
  <si>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</si>
  <si>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</si>
  <si>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</si>
  <si>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</si>
  <si>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</si>
  <si>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</si>
  <si>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</si>
  <si>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</si>
  <si>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</si>
  <si>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</si>
  <si>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</si>
  <si>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</si>
  <si>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</si>
  <si>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</si>
  <si>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では、生活排水100%適正処理を早期に達成するために、公共下水道事業と公共浄化槽整備推進事業の2つの手法を活用し、生活排水処理施設の整備を進めている。必要以上の投資を抑制し、効率性の高い浄化槽を併用することで、本市の生活排水対策全体の財政リスクの低減を図っている。
　このほか、事業の広域化に取り組んでおり、計画策定業務、台帳システム構築、管路施設点検調査などの共同発注を行ってきた。令和4年度においても引き続き、雨水管路施設点検調査の共同発注を行った。令和5年度では、マンホール蓋の売却による収益の確保、汚水管路施設点検調査業務の共同発注を行う予定である。また、PFI方式による誤接続・管路点検調査及び管更生・蓋替え工事も引き続き進めていく。下水道事業経営戦略を基に、今後も費用の抑制を図りつつ、安定した経営の維持に努める。</t>
    <rPh sb="38" eb="40">
      <t>コウキョウ</t>
    </rPh>
    <rPh sb="184" eb="188">
      <t>キョウドウハッチュウ</t>
    </rPh>
    <rPh sb="189" eb="190">
      <t>オコナ</t>
    </rPh>
    <rPh sb="195" eb="197">
      <t>レイワ</t>
    </rPh>
    <rPh sb="198" eb="200">
      <t>ネンド</t>
    </rPh>
    <rPh sb="205" eb="206">
      <t>ヒ</t>
    </rPh>
    <rPh sb="207" eb="208">
      <t>ツヅ</t>
    </rPh>
    <rPh sb="210" eb="212">
      <t>ウスイ</t>
    </rPh>
    <rPh sb="221" eb="223">
      <t>キョウドウ</t>
    </rPh>
    <rPh sb="223" eb="225">
      <t>ハッチュウ</t>
    </rPh>
    <rPh sb="226" eb="227">
      <t>オコナ</t>
    </rPh>
    <rPh sb="230" eb="232">
      <t>レイワ</t>
    </rPh>
    <rPh sb="233" eb="235">
      <t>ネンド</t>
    </rPh>
    <rPh sb="243" eb="244">
      <t>フタ</t>
    </rPh>
    <rPh sb="245" eb="247">
      <t>バイキャク</t>
    </rPh>
    <rPh sb="250" eb="252">
      <t>シュウエキ</t>
    </rPh>
    <rPh sb="253" eb="255">
      <t>カクホ</t>
    </rPh>
    <rPh sb="256" eb="258">
      <t>オスイ</t>
    </rPh>
    <rPh sb="258" eb="262">
      <t>カンロシセツ</t>
    </rPh>
    <rPh sb="262" eb="266">
      <t>テンケンチョウサ</t>
    </rPh>
    <rPh sb="266" eb="268">
      <t>ギョウム</t>
    </rPh>
    <rPh sb="269" eb="271">
      <t>キョウドウ</t>
    </rPh>
    <rPh sb="271" eb="273">
      <t>ハッチュウ</t>
    </rPh>
    <rPh sb="274" eb="275">
      <t>オコナ</t>
    </rPh>
    <rPh sb="276" eb="278">
      <t>ヨテイ</t>
    </rPh>
    <rPh sb="297" eb="299">
      <t>カンロ</t>
    </rPh>
    <rPh sb="299" eb="301">
      <t>テンケン</t>
    </rPh>
    <rPh sb="309" eb="310">
      <t>フタ</t>
    </rPh>
    <rPh sb="310" eb="311">
      <t>ガ</t>
    </rPh>
    <rPh sb="312" eb="314">
      <t>コウジ</t>
    </rPh>
    <rPh sb="315" eb="316">
      <t>ヒ</t>
    </rPh>
    <rPh sb="317" eb="318">
      <t>ツヅ</t>
    </rPh>
    <rPh sb="325" eb="328">
      <t>ゲスイドウ</t>
    </rPh>
    <rPh sb="328" eb="330">
      <t>ジギョウ</t>
    </rPh>
    <rPh sb="335" eb="336">
      <t>モト</t>
    </rPh>
    <phoneticPr fontId="4"/>
  </si>
  <si>
    <t>　令和4年度は、補助金の減少などによる収益の減少により経常収支比率は減少した。使用料収益については、人口減少や人口減少に伴う有収水量の減少により前年度比で2％減少した。費用については、利率の高い企業債の償還が順次終了していることから支払利息の減少が続いているが、下水道整備をすすめていることから減価償却費は増加が続いている。なお、経常収支比率は100％を超えているが、一般会計からの補助金収入により資本的収支もあわせて収支均衡を図っていることから、資本的収支（建設改良費等）への補填により、資金の余剰は発生していない。
　流動比率は、収支均衡を図っていることから、保有する現金が増加しないため、ほぼ一定の数値で推移している。
　企業債残高対事業規模比率は減少傾向であり、これは企業債の償還額が借入額を上回っていることから、企業債残高が減少していることに伴い当該比率も減少しているものである。
　経費回収率は微増となっているが、汚水処理原価が微減となったためである。これは、修繕費、支払利息、雑支出が減少したことが主な原因である。
　水洗化率については、新規整備による整備済人口の増や、整備済地域への啓発など促進活動を継続的に行っていることが、増加につながっていると考えられる。</t>
    <rPh sb="1" eb="3">
      <t>レイワ</t>
    </rPh>
    <rPh sb="4" eb="6">
      <t>ネンド</t>
    </rPh>
    <rPh sb="19" eb="21">
      <t>シュウエキ</t>
    </rPh>
    <rPh sb="22" eb="24">
      <t>ゲンショウ</t>
    </rPh>
    <rPh sb="27" eb="29">
      <t>ケイジョウ</t>
    </rPh>
    <rPh sb="29" eb="31">
      <t>シュウシ</t>
    </rPh>
    <rPh sb="31" eb="33">
      <t>ヒリツ</t>
    </rPh>
    <rPh sb="34" eb="36">
      <t>ゲンショウ</t>
    </rPh>
    <rPh sb="39" eb="41">
      <t>シヨウ</t>
    </rPh>
    <rPh sb="41" eb="42">
      <t>リョウ</t>
    </rPh>
    <rPh sb="50" eb="52">
      <t>ジンコウ</t>
    </rPh>
    <rPh sb="52" eb="54">
      <t>ゲンショウ</t>
    </rPh>
    <rPh sb="55" eb="59">
      <t>ジンコウゲンショウ</t>
    </rPh>
    <rPh sb="60" eb="61">
      <t>トモナ</t>
    </rPh>
    <rPh sb="62" eb="66">
      <t>ユウシュウスイリョウ</t>
    </rPh>
    <rPh sb="67" eb="69">
      <t>ゲンショウ</t>
    </rPh>
    <rPh sb="72" eb="75">
      <t>ゼンネンド</t>
    </rPh>
    <rPh sb="75" eb="76">
      <t>ヒ</t>
    </rPh>
    <rPh sb="124" eb="125">
      <t>ツヅ</t>
    </rPh>
    <rPh sb="131" eb="133">
      <t>ゲスイ</t>
    </rPh>
    <rPh sb="133" eb="134">
      <t>ミチ</t>
    </rPh>
    <rPh sb="134" eb="136">
      <t>セイビ</t>
    </rPh>
    <rPh sb="147" eb="149">
      <t>ゲンカ</t>
    </rPh>
    <rPh sb="149" eb="151">
      <t>ショウキャク</t>
    </rPh>
    <rPh sb="151" eb="152">
      <t>ヒ</t>
    </rPh>
    <rPh sb="153" eb="155">
      <t>ゾウカ</t>
    </rPh>
    <rPh sb="156" eb="157">
      <t>ツヅ</t>
    </rPh>
    <rPh sb="267" eb="269">
      <t>シュウシ</t>
    </rPh>
    <rPh sb="269" eb="271">
      <t>キンコウ</t>
    </rPh>
    <rPh sb="272" eb="273">
      <t>ハカ</t>
    </rPh>
    <rPh sb="282" eb="284">
      <t>ホユウ</t>
    </rPh>
    <rPh sb="286" eb="288">
      <t>ゲンキン</t>
    </rPh>
    <rPh sb="289" eb="291">
      <t>ゾウカ</t>
    </rPh>
    <rPh sb="299" eb="301">
      <t>イッテイ</t>
    </rPh>
    <rPh sb="302" eb="304">
      <t>スウチ</t>
    </rPh>
    <rPh sb="305" eb="307">
      <t>スイイ</t>
    </rPh>
    <rPh sb="420" eb="422">
      <t>ビゲン</t>
    </rPh>
    <rPh sb="436" eb="439">
      <t>シュウゼンヒ</t>
    </rPh>
    <rPh sb="440" eb="442">
      <t>シハラ</t>
    </rPh>
    <rPh sb="442" eb="444">
      <t>リソク</t>
    </rPh>
    <rPh sb="445" eb="448">
      <t>ザツシシュツ</t>
    </rPh>
    <rPh sb="449" eb="451">
      <t>ゲンショウ</t>
    </rPh>
    <phoneticPr fontId="4"/>
  </si>
  <si>
    <t>　有形固定資産減価償却率は類似団体平均値と比較すると小さくなっている。平成28年度から地方公営企業法を全部適用し、減価償却累計額が増加していくため、有形固定資産減価償却率はしばらく同様の傾向で増加していくものと考えられる。
　管渠老朽化率については、平成29年度から本市で最初に整備された管が老朽化（50年経過）を迎えたため、同年度から数値が増加している。また、令和3年度において、整備された年度が不明の管渠について、精査した結果、布設年度が判明したこともあり、管渠老朽化率が増となった。
　管渠改善率は、PFI方式による管更生を進めており、類似団体平均値に到達した。</t>
    <rPh sb="113" eb="115">
      <t>カンキョ</t>
    </rPh>
    <rPh sb="181" eb="183">
      <t>レイワ</t>
    </rPh>
    <rPh sb="184" eb="186">
      <t>ネンド</t>
    </rPh>
    <rPh sb="191" eb="193">
      <t>セイビ</t>
    </rPh>
    <rPh sb="196" eb="198">
      <t>ネンド</t>
    </rPh>
    <rPh sb="199" eb="201">
      <t>フメイ</t>
    </rPh>
    <rPh sb="202" eb="204">
      <t>カンキョ</t>
    </rPh>
    <rPh sb="209" eb="211">
      <t>セイサ</t>
    </rPh>
    <rPh sb="213" eb="215">
      <t>ケッカ</t>
    </rPh>
    <rPh sb="216" eb="218">
      <t>フセツ</t>
    </rPh>
    <rPh sb="218" eb="220">
      <t>ネンド</t>
    </rPh>
    <rPh sb="221" eb="223">
      <t>ハンメイ</t>
    </rPh>
    <rPh sb="231" eb="233">
      <t>カンキョ</t>
    </rPh>
    <rPh sb="233" eb="236">
      <t>ロウキュウカ</t>
    </rPh>
    <rPh sb="236" eb="237">
      <t>リツ</t>
    </rPh>
    <rPh sb="238" eb="239">
      <t>ゾウ</t>
    </rPh>
    <rPh sb="256" eb="258">
      <t>ホウシキ</t>
    </rPh>
    <rPh sb="261" eb="262">
      <t>カン</t>
    </rPh>
    <rPh sb="262" eb="264">
      <t>コウセイ</t>
    </rPh>
    <rPh sb="265" eb="266">
      <t>スス</t>
    </rPh>
    <rPh sb="271" eb="275">
      <t>ルイジダンタイ</t>
    </rPh>
    <rPh sb="275" eb="278">
      <t>ヘイキンチ</t>
    </rPh>
    <rPh sb="279" eb="281">
      <t>トウタツ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</si>
</sst>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0.16</c:v>
                </c:pt>
                <c:pt idx="2">
                  <c:v>0.19</c:v>
                </c:pt>
                <c:pt idx="3">
                  <c:v>0.15</c:v>
                </c:pt>
                <c:pt idx="4">
                  <c:v>0.21</c:v>
                </c:pt>
              </c:numCache>
            </c:numRef>
          </c:val>
          <c:extLst>
            <c:ext xmlns:c16="http://schemas.microsoft.com/office/drawing/2014/chart" uri="{C3380CC4-5D6E-409C-BE32-E72D297353CC}">
              <c16:uniqueId val="{00000000-10F2-4781-8D6F-B472E25A18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10F2-4781-8D6F-B472E25A18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B-4F49-95B0-33FA924F13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58CB-4F49-95B0-33FA924F13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95.34</c:v>
                </c:pt>
                <c:pt idx="1">
                  <c:v>93.41</c:v>
                </c:pt>
                <c:pt idx="2">
                  <c:v>94.15</c:v>
                </c:pt>
                <c:pt idx="3">
                  <c:v>94.44</c:v>
                </c:pt>
                <c:pt idx="4">
                  <c:v>94.92</c:v>
                </c:pt>
              </c:numCache>
            </c:numRef>
          </c:val>
          <c:extLst>
            <c:ext xmlns:c16="http://schemas.microsoft.com/office/drawing/2014/chart" uri="{C3380CC4-5D6E-409C-BE32-E72D297353CC}">
              <c16:uniqueId val="{00000000-C64E-4457-B6BC-79853E88E3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C64E-4457-B6BC-79853E88E3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109.44</c:v>
                </c:pt>
                <c:pt idx="1">
                  <c:v>109.91</c:v>
                </c:pt>
                <c:pt idx="2">
                  <c:v>108.82</c:v>
                </c:pt>
                <c:pt idx="3">
                  <c:v>106.82</c:v>
                </c:pt>
                <c:pt idx="4">
                  <c:v>104.87</c:v>
                </c:pt>
              </c:numCache>
            </c:numRef>
          </c:val>
          <c:extLst>
            <c:ext xmlns:c16="http://schemas.microsoft.com/office/drawing/2014/chart" uri="{C3380CC4-5D6E-409C-BE32-E72D297353CC}">
              <c16:uniqueId val="{00000000-E267-4B84-B00C-44FAB98554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E267-4B84-B00C-44FAB98554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9.7899999999999991</c:v>
                </c:pt>
                <c:pt idx="1">
                  <c:v>12.7</c:v>
                </c:pt>
                <c:pt idx="2">
                  <c:v>15.53</c:v>
                </c:pt>
                <c:pt idx="3">
                  <c:v>18.38</c:v>
                </c:pt>
                <c:pt idx="4">
                  <c:v>21.11</c:v>
                </c:pt>
              </c:numCache>
            </c:numRef>
          </c:val>
          <c:extLst>
            <c:ext xmlns:c16="http://schemas.microsoft.com/office/drawing/2014/chart" uri="{C3380CC4-5D6E-409C-BE32-E72D297353CC}">
              <c16:uniqueId val="{00000000-6D74-4395-8952-67F86B1976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6D74-4395-8952-67F86B1976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5.05</c:v>
                </c:pt>
                <c:pt idx="1">
                  <c:v>4.88</c:v>
                </c:pt>
                <c:pt idx="2">
                  <c:v>4.72</c:v>
                </c:pt>
                <c:pt idx="3">
                  <c:v>11.11</c:v>
                </c:pt>
                <c:pt idx="4">
                  <c:v>11.01</c:v>
                </c:pt>
              </c:numCache>
            </c:numRef>
          </c:val>
          <c:extLst>
            <c:ext xmlns:c16="http://schemas.microsoft.com/office/drawing/2014/chart" uri="{C3380CC4-5D6E-409C-BE32-E72D297353CC}">
              <c16:uniqueId val="{00000000-7243-464F-B673-9EA259519F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7243-464F-B673-9EA259519F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5-4B19-A448-51677B5E34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3405-4B19-A448-51677B5E34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52.73</c:v>
                </c:pt>
                <c:pt idx="1">
                  <c:v>47.18</c:v>
                </c:pt>
                <c:pt idx="2">
                  <c:v>55.07</c:v>
                </c:pt>
                <c:pt idx="3">
                  <c:v>49.51</c:v>
                </c:pt>
                <c:pt idx="4">
                  <c:v>51</c:v>
                </c:pt>
              </c:numCache>
            </c:numRef>
          </c:val>
          <c:extLst>
            <c:ext xmlns:c16="http://schemas.microsoft.com/office/drawing/2014/chart" uri="{C3380CC4-5D6E-409C-BE32-E72D297353CC}">
              <c16:uniqueId val="{00000000-3832-4539-94A1-073C82441D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3832-4539-94A1-073C82441D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589.07000000000005</c:v>
                </c:pt>
                <c:pt idx="1">
                  <c:v>577.84</c:v>
                </c:pt>
                <c:pt idx="2">
                  <c:v>512.95000000000005</c:v>
                </c:pt>
                <c:pt idx="3">
                  <c:v>500.15</c:v>
                </c:pt>
                <c:pt idx="4">
                  <c:v>488.99</c:v>
                </c:pt>
              </c:numCache>
            </c:numRef>
          </c:val>
          <c:extLst>
            <c:ext xmlns:c16="http://schemas.microsoft.com/office/drawing/2014/chart" uri="{C3380CC4-5D6E-409C-BE32-E72D297353CC}">
              <c16:uniqueId val="{00000000-3880-42A7-97C8-14BB23D4A0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3880-42A7-97C8-14BB23D4A0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121.57</c:v>
                </c:pt>
                <c:pt idx="1">
                  <c:v>118.73</c:v>
                </c:pt>
                <c:pt idx="2">
                  <c:v>113.85</c:v>
                </c:pt>
                <c:pt idx="3">
                  <c:v>114.67</c:v>
                </c:pt>
                <c:pt idx="4">
                  <c:v>116.96</c:v>
                </c:pt>
              </c:numCache>
            </c:numRef>
          </c:val>
          <c:extLst>
            <c:ext xmlns:c16="http://schemas.microsoft.com/office/drawing/2014/chart" uri="{C3380CC4-5D6E-409C-BE32-E72D297353CC}">
              <c16:uniqueId val="{00000000-11C6-41CE-8833-D67ABFB837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11C6-41CE-8833-D67ABFB837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112.19</c:v>
                </c:pt>
                <c:pt idx="1">
                  <c:v>114.5</c:v>
                </c:pt>
                <c:pt idx="2">
                  <c:v>117.92</c:v>
                </c:pt>
                <c:pt idx="3">
                  <c:v>116.91</c:v>
                </c:pt>
                <c:pt idx="4">
                  <c:v>114.63</c:v>
                </c:pt>
              </c:numCache>
            </c:numRef>
          </c:val>
          <c:extLst>
            <c:ext xmlns:c16="http://schemas.microsoft.com/office/drawing/2014/chart" uri="{C3380CC4-5D6E-409C-BE32-E72D297353CC}">
              <c16:uniqueId val="{00000000-5502-4DA7-83C0-AA215EF160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5502-4DA7-83C0-AA215EF160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富田林市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108105</v>
      </c>
      <c r="AM8" s="42"/>
      <c r="AN8" s="42"/>
      <c r="AO8" s="42"/>
      <c r="AP8" s="42"/>
      <c r="AQ8" s="42"/>
      <c r="AR8" s="42"/>
      <c r="AS8" s="42"/>
      <c r="AT8" s="35">
        <f>データ!T6</f>
        <v>39.72</v>
      </c>
      <c r="AU8" s="35"/>
      <c r="AV8" s="35"/>
      <c r="AW8" s="35"/>
      <c r="AX8" s="35"/>
      <c r="AY8" s="35"/>
      <c r="AZ8" s="35"/>
      <c r="BA8" s="35"/>
      <c r="BB8" s="35">
        <f>データ!U6</f>
        <v>2721.68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69.489999999999995</v>
      </c>
      <c r="J10" s="35"/>
      <c r="K10" s="35"/>
      <c r="L10" s="35"/>
      <c r="M10" s="35"/>
      <c r="N10" s="35"/>
      <c r="O10" s="35"/>
      <c r="P10" s="35">
        <f>データ!P6</f>
        <v>94.31</v>
      </c>
      <c r="Q10" s="35"/>
      <c r="R10" s="35"/>
      <c r="S10" s="35"/>
      <c r="T10" s="35"/>
      <c r="U10" s="35"/>
      <c r="V10" s="35"/>
      <c r="W10" s="35">
        <f>データ!Q6</f>
        <v>93.95</v>
      </c>
      <c r="X10" s="35"/>
      <c r="Y10" s="35"/>
      <c r="Z10" s="35"/>
      <c r="AA10" s="35"/>
      <c r="AB10" s="35"/>
      <c r="AC10" s="35"/>
      <c r="AD10" s="42">
        <f>データ!R6</f>
        <v>2382</v>
      </c>
      <c r="AE10" s="42"/>
      <c r="AF10" s="42"/>
      <c r="AG10" s="42"/>
      <c r="AH10" s="42"/>
      <c r="AI10" s="42"/>
      <c r="AJ10" s="42"/>
      <c r="AK10" s="2"/>
      <c r="AL10" s="42">
        <f>データ!V6</f>
        <v>101584</v>
      </c>
      <c r="AM10" s="42"/>
      <c r="AN10" s="42"/>
      <c r="AO10" s="42"/>
      <c r="AP10" s="42"/>
      <c r="AQ10" s="42"/>
      <c r="AR10" s="42"/>
      <c r="AS10" s="42"/>
      <c r="AT10" s="35">
        <f>データ!W6</f>
        <v>17.46</v>
      </c>
      <c r="AU10" s="35"/>
      <c r="AV10" s="35"/>
      <c r="AW10" s="35"/>
      <c r="AX10" s="35"/>
      <c r="AY10" s="35"/>
      <c r="AZ10" s="35"/>
      <c r="BA10" s="35"/>
      <c r="BB10" s="35">
        <f>データ!X6</f>
        <v>5818.1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IWhQ/JZMC7fBIeZxoeyl8NZ1JlXMBzd+RiExDoTdzaHN7JKb6/8MFRBuaQKarJWyBQH3fjl629bHCaBm+Xl9w==" saltValue="jAoX2DL7iXzlUpnv0L8C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272141</v>
      </c>
      <c r="D6" s="19">
        <f t="shared" si="3"/>
        <v>46</v>
      </c>
      <c r="E6" s="19">
        <f t="shared" si="3"/>
        <v>17</v>
      </c>
      <c r="F6" s="19">
        <f t="shared" si="3"/>
        <v>1</v>
      </c>
      <c r="G6" s="19">
        <f t="shared" si="3"/>
        <v>0</v>
      </c>
      <c r="H6" s="19" t="str">
        <f t="shared" si="3"/>
        <v>大阪府　富田林市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69.489999999999995</v>
      </c>
      <c r="P6" s="20">
        <f t="shared" si="3"/>
        <v>94.31</v>
      </c>
      <c r="Q6" s="20">
        <f t="shared" si="3"/>
        <v>93.95</v>
      </c>
      <c r="R6" s="20">
        <f t="shared" si="3"/>
        <v>2382</v>
      </c>
      <c r="S6" s="20">
        <f t="shared" si="3"/>
        <v>108105</v>
      </c>
      <c r="T6" s="20">
        <f t="shared" si="3"/>
        <v>39.72</v>
      </c>
      <c r="U6" s="20">
        <f t="shared" si="3"/>
        <v>2721.68</v>
      </c>
      <c r="V6" s="20">
        <f t="shared" si="3"/>
        <v>101584</v>
      </c>
      <c r="W6" s="20">
        <f t="shared" si="3"/>
        <v>17.46</v>
      </c>
      <c r="X6" s="20">
        <f t="shared" si="3"/>
        <v>5818.1</v>
      </c>
      <c r="Y6" s="21">
        <f>IF(Y7="",NA(),Y7)</f>
        <v>109.44</v>
      </c>
      <c r="Z6" s="21">
        <f t="shared" ref="Z6:AH6" si="4">IF(Z7="",NA(),Z7)</f>
        <v>109.91</v>
      </c>
      <c r="AA6" s="21">
        <f t="shared" si="4"/>
        <v>108.82</v>
      </c>
      <c r="AB6" s="21">
        <f t="shared" si="4"/>
        <v>106.82</v>
      </c>
      <c r="AC6" s="21">
        <f t="shared" si="4"/>
        <v>104.87</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52.73</v>
      </c>
      <c r="AV6" s="21">
        <f t="shared" ref="AV6:BD6" si="6">IF(AV7="",NA(),AV7)</f>
        <v>47.18</v>
      </c>
      <c r="AW6" s="21">
        <f t="shared" si="6"/>
        <v>55.07</v>
      </c>
      <c r="AX6" s="21">
        <f t="shared" si="6"/>
        <v>49.51</v>
      </c>
      <c r="AY6" s="21">
        <f t="shared" si="6"/>
        <v>51</v>
      </c>
      <c r="AZ6" s="21">
        <f t="shared" si="6"/>
        <v>72.22</v>
      </c>
      <c r="BA6" s="21">
        <f t="shared" si="6"/>
        <v>73.02</v>
      </c>
      <c r="BB6" s="21">
        <f t="shared" si="6"/>
        <v>72.930000000000007</v>
      </c>
      <c r="BC6" s="21">
        <f t="shared" si="6"/>
        <v>80.08</v>
      </c>
      <c r="BD6" s="21">
        <f t="shared" si="6"/>
        <v>87.33</v>
      </c>
      <c r="BE6" s="20" t="str">
        <f>IF(BE7="","",IF(BE7="-","【-】","【"&amp;SUBSTITUTE(TEXT(BE7,"#,##0.00"),"-","△")&amp;"】"))</f>
        <v>【73.44】</v>
      </c>
      <c r="BF6" s="21">
        <f>IF(BF7="",NA(),BF7)</f>
        <v>589.07000000000005</v>
      </c>
      <c r="BG6" s="21">
        <f t="shared" ref="BG6:BO6" si="7">IF(BG7="",NA(),BG7)</f>
        <v>577.84</v>
      </c>
      <c r="BH6" s="21">
        <f t="shared" si="7"/>
        <v>512.95000000000005</v>
      </c>
      <c r="BI6" s="21">
        <f t="shared" si="7"/>
        <v>500.15</v>
      </c>
      <c r="BJ6" s="21">
        <f t="shared" si="7"/>
        <v>488.99</v>
      </c>
      <c r="BK6" s="21">
        <f t="shared" si="7"/>
        <v>730.93</v>
      </c>
      <c r="BL6" s="21">
        <f t="shared" si="7"/>
        <v>708.89</v>
      </c>
      <c r="BM6" s="21">
        <f t="shared" si="7"/>
        <v>730.52</v>
      </c>
      <c r="BN6" s="21">
        <f t="shared" si="7"/>
        <v>672.33</v>
      </c>
      <c r="BO6" s="21">
        <f t="shared" si="7"/>
        <v>668.8</v>
      </c>
      <c r="BP6" s="20" t="str">
        <f>IF(BP7="","",IF(BP7="-","【-】","【"&amp;SUBSTITUTE(TEXT(BP7,"#,##0.00"),"-","△")&amp;"】"))</f>
        <v>【652.82】</v>
      </c>
      <c r="BQ6" s="21">
        <f>IF(BQ7="",NA(),BQ7)</f>
        <v>121.57</v>
      </c>
      <c r="BR6" s="21">
        <f t="shared" ref="BR6:BZ6" si="8">IF(BR7="",NA(),BR7)</f>
        <v>118.73</v>
      </c>
      <c r="BS6" s="21">
        <f t="shared" si="8"/>
        <v>113.85</v>
      </c>
      <c r="BT6" s="21">
        <f t="shared" si="8"/>
        <v>114.67</v>
      </c>
      <c r="BU6" s="21">
        <f t="shared" si="8"/>
        <v>116.96</v>
      </c>
      <c r="BV6" s="21">
        <f t="shared" si="8"/>
        <v>98.09</v>
      </c>
      <c r="BW6" s="21">
        <f t="shared" si="8"/>
        <v>97.91</v>
      </c>
      <c r="BX6" s="21">
        <f t="shared" si="8"/>
        <v>98.61</v>
      </c>
      <c r="BY6" s="21">
        <f t="shared" si="8"/>
        <v>98.75</v>
      </c>
      <c r="BZ6" s="21">
        <f t="shared" si="8"/>
        <v>98.36</v>
      </c>
      <c r="CA6" s="20" t="str">
        <f>IF(CA7="","",IF(CA7="-","【-】","【"&amp;SUBSTITUTE(TEXT(CA7,"#,##0.00"),"-","△")&amp;"】"))</f>
        <v>【97.61】</v>
      </c>
      <c r="CB6" s="21">
        <f>IF(CB7="",NA(),CB7)</f>
        <v>112.19</v>
      </c>
      <c r="CC6" s="21">
        <f t="shared" ref="CC6:CK6" si="9">IF(CC7="",NA(),CC7)</f>
        <v>114.5</v>
      </c>
      <c r="CD6" s="21">
        <f t="shared" si="9"/>
        <v>117.92</v>
      </c>
      <c r="CE6" s="21">
        <f t="shared" si="9"/>
        <v>116.91</v>
      </c>
      <c r="CF6" s="21">
        <f t="shared" si="9"/>
        <v>114.63</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95.34</v>
      </c>
      <c r="CY6" s="21">
        <f t="shared" ref="CY6:DG6" si="11">IF(CY7="",NA(),CY7)</f>
        <v>93.41</v>
      </c>
      <c r="CZ6" s="21">
        <f t="shared" si="11"/>
        <v>94.15</v>
      </c>
      <c r="DA6" s="21">
        <f t="shared" si="11"/>
        <v>94.44</v>
      </c>
      <c r="DB6" s="21">
        <f t="shared" si="11"/>
        <v>94.92</v>
      </c>
      <c r="DC6" s="21">
        <f t="shared" si="11"/>
        <v>94.45</v>
      </c>
      <c r="DD6" s="21">
        <f t="shared" si="11"/>
        <v>94.58</v>
      </c>
      <c r="DE6" s="21">
        <f t="shared" si="11"/>
        <v>94.56</v>
      </c>
      <c r="DF6" s="21">
        <f t="shared" si="11"/>
        <v>94.75</v>
      </c>
      <c r="DG6" s="21">
        <f t="shared" si="11"/>
        <v>94.92</v>
      </c>
      <c r="DH6" s="20" t="str">
        <f>IF(DH7="","",IF(DH7="-","【-】","【"&amp;SUBSTITUTE(TEXT(DH7,"#,##0.00"),"-","△")&amp;"】"))</f>
        <v>【95.82】</v>
      </c>
      <c r="DI6" s="21">
        <f>IF(DI7="",NA(),DI7)</f>
        <v>9.7899999999999991</v>
      </c>
      <c r="DJ6" s="21">
        <f t="shared" ref="DJ6:DR6" si="12">IF(DJ7="",NA(),DJ7)</f>
        <v>12.7</v>
      </c>
      <c r="DK6" s="21">
        <f t="shared" si="12"/>
        <v>15.53</v>
      </c>
      <c r="DL6" s="21">
        <f t="shared" si="12"/>
        <v>18.38</v>
      </c>
      <c r="DM6" s="21">
        <f t="shared" si="12"/>
        <v>21.11</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5.05</v>
      </c>
      <c r="DU6" s="21">
        <f t="shared" ref="DU6:EC6" si="13">IF(DU7="",NA(),DU7)</f>
        <v>4.88</v>
      </c>
      <c r="DV6" s="21">
        <f t="shared" si="13"/>
        <v>4.72</v>
      </c>
      <c r="DW6" s="21">
        <f t="shared" si="13"/>
        <v>11.11</v>
      </c>
      <c r="DX6" s="21">
        <f t="shared" si="13"/>
        <v>11.01</v>
      </c>
      <c r="DY6" s="21">
        <f t="shared" si="13"/>
        <v>4.8499999999999996</v>
      </c>
      <c r="DZ6" s="21">
        <f t="shared" si="13"/>
        <v>4.95</v>
      </c>
      <c r="EA6" s="21">
        <f t="shared" si="13"/>
        <v>5.64</v>
      </c>
      <c r="EB6" s="21">
        <f t="shared" si="13"/>
        <v>6.43</v>
      </c>
      <c r="EC6" s="21">
        <f t="shared" si="13"/>
        <v>7.75</v>
      </c>
      <c r="ED6" s="20" t="str">
        <f>IF(ED7="","",IF(ED7="-","【-】","【"&amp;SUBSTITUTE(TEXT(ED7,"#,##0.00"),"-","△")&amp;"】"))</f>
        <v>【7.62】</v>
      </c>
      <c r="EE6" s="21">
        <f>IF(EE7="",NA(),EE7)</f>
        <v>0.11</v>
      </c>
      <c r="EF6" s="21">
        <f t="shared" ref="EF6:EN6" si="14">IF(EF7="",NA(),EF7)</f>
        <v>0.16</v>
      </c>
      <c r="EG6" s="21">
        <f t="shared" si="14"/>
        <v>0.19</v>
      </c>
      <c r="EH6" s="21">
        <f t="shared" si="14"/>
        <v>0.15</v>
      </c>
      <c r="EI6" s="21">
        <f t="shared" si="14"/>
        <v>0.21</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272141</v>
      </c>
      <c r="D7" s="23">
        <v>46</v>
      </c>
      <c r="E7" s="23">
        <v>17</v>
      </c>
      <c r="F7" s="23">
        <v>1</v>
      </c>
      <c r="G7" s="23">
        <v>0</v>
      </c>
      <c r="H7" s="23" t="s">
        <v>96</v>
      </c>
      <c r="I7" s="23" t="s">
        <v>97</v>
      </c>
      <c r="J7" s="23" t="s">
        <v>98</v>
      </c>
      <c r="K7" s="23" t="s">
        <v>99</v>
      </c>
      <c r="L7" s="23" t="s">
        <v>100</v>
      </c>
      <c r="M7" s="23" t="s">
        <v>101</v>
      </c>
      <c r="N7" s="24" t="s">
        <v>102</v>
      </c>
      <c r="O7" s="24">
        <v>69.489999999999995</v>
      </c>
      <c r="P7" s="24">
        <v>94.31</v>
      </c>
      <c r="Q7" s="24">
        <v>93.95</v>
      </c>
      <c r="R7" s="24">
        <v>2382</v>
      </c>
      <c r="S7" s="24">
        <v>108105</v>
      </c>
      <c r="T7" s="24">
        <v>39.72</v>
      </c>
      <c r="U7" s="24">
        <v>2721.68</v>
      </c>
      <c r="V7" s="24">
        <v>101584</v>
      </c>
      <c r="W7" s="24">
        <v>17.46</v>
      </c>
      <c r="X7" s="24">
        <v>5818.1</v>
      </c>
      <c r="Y7" s="24">
        <v>109.44</v>
      </c>
      <c r="Z7" s="24">
        <v>109.91</v>
      </c>
      <c r="AA7" s="24">
        <v>108.82</v>
      </c>
      <c r="AB7" s="24">
        <v>106.82</v>
      </c>
      <c r="AC7" s="24">
        <v>104.87</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52.73</v>
      </c>
      <c r="AV7" s="24">
        <v>47.18</v>
      </c>
      <c r="AW7" s="24">
        <v>55.07</v>
      </c>
      <c r="AX7" s="24">
        <v>49.51</v>
      </c>
      <c r="AY7" s="24">
        <v>51</v>
      </c>
      <c r="AZ7" s="24">
        <v>72.22</v>
      </c>
      <c r="BA7" s="24">
        <v>73.02</v>
      </c>
      <c r="BB7" s="24">
        <v>72.930000000000007</v>
      </c>
      <c r="BC7" s="24">
        <v>80.08</v>
      </c>
      <c r="BD7" s="24">
        <v>87.33</v>
      </c>
      <c r="BE7" s="24">
        <v>73.44</v>
      </c>
      <c r="BF7" s="24">
        <v>589.07000000000005</v>
      </c>
      <c r="BG7" s="24">
        <v>577.84</v>
      </c>
      <c r="BH7" s="24">
        <v>512.95000000000005</v>
      </c>
      <c r="BI7" s="24">
        <v>500.15</v>
      </c>
      <c r="BJ7" s="24">
        <v>488.99</v>
      </c>
      <c r="BK7" s="24">
        <v>730.93</v>
      </c>
      <c r="BL7" s="24">
        <v>708.89</v>
      </c>
      <c r="BM7" s="24">
        <v>730.52</v>
      </c>
      <c r="BN7" s="24">
        <v>672.33</v>
      </c>
      <c r="BO7" s="24">
        <v>668.8</v>
      </c>
      <c r="BP7" s="24">
        <v>652.82000000000005</v>
      </c>
      <c r="BQ7" s="24">
        <v>121.57</v>
      </c>
      <c r="BR7" s="24">
        <v>118.73</v>
      </c>
      <c r="BS7" s="24">
        <v>113.85</v>
      </c>
      <c r="BT7" s="24">
        <v>114.67</v>
      </c>
      <c r="BU7" s="24">
        <v>116.96</v>
      </c>
      <c r="BV7" s="24">
        <v>98.09</v>
      </c>
      <c r="BW7" s="24">
        <v>97.91</v>
      </c>
      <c r="BX7" s="24">
        <v>98.61</v>
      </c>
      <c r="BY7" s="24">
        <v>98.75</v>
      </c>
      <c r="BZ7" s="24">
        <v>98.36</v>
      </c>
      <c r="CA7" s="24">
        <v>97.61</v>
      </c>
      <c r="CB7" s="24">
        <v>112.19</v>
      </c>
      <c r="CC7" s="24">
        <v>114.5</v>
      </c>
      <c r="CD7" s="24">
        <v>117.92</v>
      </c>
      <c r="CE7" s="24">
        <v>116.91</v>
      </c>
      <c r="CF7" s="24">
        <v>114.63</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95.34</v>
      </c>
      <c r="CY7" s="24">
        <v>93.41</v>
      </c>
      <c r="CZ7" s="24">
        <v>94.15</v>
      </c>
      <c r="DA7" s="24">
        <v>94.44</v>
      </c>
      <c r="DB7" s="24">
        <v>94.92</v>
      </c>
      <c r="DC7" s="24">
        <v>94.45</v>
      </c>
      <c r="DD7" s="24">
        <v>94.58</v>
      </c>
      <c r="DE7" s="24">
        <v>94.56</v>
      </c>
      <c r="DF7" s="24">
        <v>94.75</v>
      </c>
      <c r="DG7" s="24">
        <v>94.92</v>
      </c>
      <c r="DH7" s="24">
        <v>95.82</v>
      </c>
      <c r="DI7" s="24">
        <v>9.7899999999999991</v>
      </c>
      <c r="DJ7" s="24">
        <v>12.7</v>
      </c>
      <c r="DK7" s="24">
        <v>15.53</v>
      </c>
      <c r="DL7" s="24">
        <v>18.38</v>
      </c>
      <c r="DM7" s="24">
        <v>21.11</v>
      </c>
      <c r="DN7" s="24">
        <v>30.45</v>
      </c>
      <c r="DO7" s="24">
        <v>31.01</v>
      </c>
      <c r="DP7" s="24">
        <v>28.87</v>
      </c>
      <c r="DQ7" s="24">
        <v>31.34</v>
      </c>
      <c r="DR7" s="24">
        <v>32.909999999999997</v>
      </c>
      <c r="DS7" s="24">
        <v>39.74</v>
      </c>
      <c r="DT7" s="24">
        <v>5.05</v>
      </c>
      <c r="DU7" s="24">
        <v>4.88</v>
      </c>
      <c r="DV7" s="24">
        <v>4.72</v>
      </c>
      <c r="DW7" s="24">
        <v>11.11</v>
      </c>
      <c r="DX7" s="24">
        <v>11.01</v>
      </c>
      <c r="DY7" s="24">
        <v>4.8499999999999996</v>
      </c>
      <c r="DZ7" s="24">
        <v>4.95</v>
      </c>
      <c r="EA7" s="24">
        <v>5.64</v>
      </c>
      <c r="EB7" s="24">
        <v>6.43</v>
      </c>
      <c r="EC7" s="24">
        <v>7.75</v>
      </c>
      <c r="ED7" s="24">
        <v>7.62</v>
      </c>
      <c r="EE7" s="24">
        <v>0.11</v>
      </c>
      <c r="EF7" s="24">
        <v>0.16</v>
      </c>
      <c r="EG7" s="24">
        <v>0.19</v>
      </c>
      <c r="EH7" s="24">
        <v>0.15</v>
      </c>
      <c r="EI7" s="24">
        <v>0.21</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　佑季</cp:lastModifiedBy>
  <dcterms:created xsi:type="dcterms:W3CDTF">2023-12-12T00:48:52Z</dcterms:created>
  <dcterms:modified xsi:type="dcterms:W3CDTF">2024-02-16T00:06:34Z</dcterms:modified>
  <cp:category/>
</cp:coreProperties>
</file>