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02_アップロードデータ（分析表）\01-2_アップ前準備\"/>
    </mc:Choice>
  </mc:AlternateContent>
  <xr:revisionPtr revIDLastSave="0" documentId="13_ncr:1_{A844E068-9512-4AC6-B31B-0A923E54FAC2}" xr6:coauthVersionLast="47" xr6:coauthVersionMax="47" xr10:uidLastSave="{00000000-0000-0000-0000-000000000000}"/>
  <workbookProtection workbookAlgorithmName="SHA-512" workbookHashValue="RbUf+CTeErUoWEEeptj6KCeNDFkD65siHp/IPrqf6syai9zTO+QK0REFwXodr8u3pO7+bRIiNp7P6xokJwmrtA==" workbookSaltValue="V+IyTmVi5WM45RaWeDBxU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F85" i="4"/>
  <c r="E85" i="4"/>
  <c r="BB10" i="4"/>
  <c r="AT10" i="4"/>
  <c r="AL10" i="4"/>
  <c r="I10" i="4"/>
  <c r="B10" i="4"/>
  <c r="BB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<sst xmlns="http://schemas.openxmlformats.org/spreadsheetml/2006/main" count="228" uniqueCount="115">
  <si>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</si>
  <si>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</si>
  <si>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</si>
  <si>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</si>
  <si>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</si>
  <si>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</si>
  <si>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</si>
  <si>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</si>
  <si>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</si>
  <si>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</si>
  <si>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</si>
  <si>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</si>
  <si>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</si>
  <si>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</si>
  <si>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</si>
  <si>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</si>
  <si>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</si>
  <si>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</si>
  <si>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</si>
  <si>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</si>
  <si>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</si>
  <si>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</si>
  <si>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</si>
  <si>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</si>
  <si>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</si>
  <si>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</si>
  <si>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</si>
  <si>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</si>
  <si>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</si>
  <si>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</si>
  <si>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</si>
  <si>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</si>
  <si>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</si>
  <si>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</si>
  <si>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</si>
  <si>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</si>
  <si>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</si>
  <si>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</si>
  <si>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</si>
  <si>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</si>
  <si>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</si>
  <si>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</si>
  <si>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</si>
  <si>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</si>
  <si>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</si>
  <si>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</si>
  <si>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</si>
  <si>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</si>
  <si>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</si>
  <si>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</si>
  <si>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</si>
  <si>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</si>
  <si>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</si>
  <si>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</si>
  <si>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</si>
  <si>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</si>
  <si>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</si>
  <si>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</si>
  <si>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</si>
  <si>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</si>
  <si>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</si>
  <si>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</si>
  <si>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</si>
  <si>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</si>
  <si>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</si>
  <si>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</si>
  <si>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</si>
  <si>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</si>
  <si>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</si>
  <si>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</si>
  <si>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</si>
  <si>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</si>
  <si>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</si>
  <si>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</si>
  <si>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</si>
  <si>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</si>
  <si>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</si>
  <si>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</si>
  <si>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</si>
  <si>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</si>
  <si>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</si>
  <si>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</si>
  <si>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</si>
  <si>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</si>
  <si>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</si>
  <si>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</si>
  <si>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</si>
  <si>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</si>
  <si>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</si>
  <si>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</si>
  <si>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</si>
  <si>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</si>
  <si>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</si>
  <si>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</si>
  <si>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</si>
  <si>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</si>
  <si>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</si>
  <si>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</si>
  <si>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</si>
  <si>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</si>
  <si>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</si>
  <si>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</si>
  <si>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</si>
  <si>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</si>
  <si>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</si>
  <si>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</si>
  <si>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</si>
  <si>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</si>
  <si>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</si>
  <si>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</si>
  <si>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</si>
  <si>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</si>
  <si>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路の老朽化に加え、配水池の更新時期も迎えており、更新費用が増大していくことが予想される。資金残高と配水池の更新にかかる費用に注視しながら、管路の更新を行っていく必要がある。事業を着実に進めていくためには、資金の確保と経費の抑制が課題となってくる。甲田浄水場浄水機能の廃止による後年度に負担すべきであった修繕費及び更新費用の抑制、マイクロ水力発電事業による新たな収益の確保、他市と漏水調査業務の共同発注を行うことでの経費の抑制などを行ってきた。令和4年度では北部配水池の更新工事が始まった。今後は遊休地売却による財源確保、企業団との統合、そして減少する水需要にあわせて施設の統廃合を進めることにより、安心・安全な水の供給を継続していくために経営の改善を行っていく必要がある。</t>
    <rPh sb="8" eb="9">
      <t>クワ</t>
    </rPh>
    <rPh sb="11" eb="14">
      <t>ハイスイチ</t>
    </rPh>
    <rPh sb="15" eb="17">
      <t>コウシン</t>
    </rPh>
    <rPh sb="17" eb="19">
      <t>ジキ</t>
    </rPh>
    <rPh sb="20" eb="21">
      <t>ムカ</t>
    </rPh>
    <rPh sb="26" eb="28">
      <t>コウシン</t>
    </rPh>
    <rPh sb="28" eb="30">
      <t>ヒヨウ</t>
    </rPh>
    <rPh sb="31" eb="33">
      <t>ゾウダイ</t>
    </rPh>
    <rPh sb="40" eb="42">
      <t>ヨソウ</t>
    </rPh>
    <rPh sb="46" eb="48">
      <t>シキン</t>
    </rPh>
    <rPh sb="48" eb="50">
      <t>ザンダカ</t>
    </rPh>
    <rPh sb="51" eb="53">
      <t>ハイスイ</t>
    </rPh>
    <rPh sb="53" eb="54">
      <t>イケ</t>
    </rPh>
    <rPh sb="55" eb="57">
      <t>コウシン</t>
    </rPh>
    <rPh sb="61" eb="63">
      <t>ヒヨウ</t>
    </rPh>
    <rPh sb="64" eb="66">
      <t>チュウシ</t>
    </rPh>
    <rPh sb="71" eb="73">
      <t>カンロ</t>
    </rPh>
    <rPh sb="77" eb="78">
      <t>オコナ</t>
    </rPh>
    <rPh sb="82" eb="84">
      <t>ヒツヨウ</t>
    </rPh>
    <rPh sb="88" eb="90">
      <t>ジギョウ</t>
    </rPh>
    <rPh sb="91" eb="93">
      <t>チャクジツ</t>
    </rPh>
    <rPh sb="94" eb="95">
      <t>スス</t>
    </rPh>
    <rPh sb="110" eb="112">
      <t>ケイヒ</t>
    </rPh>
    <rPh sb="113" eb="115">
      <t>ヨクセイ</t>
    </rPh>
    <rPh sb="163" eb="165">
      <t>ヨクセイ</t>
    </rPh>
    <rPh sb="191" eb="193">
      <t>ロウスイ</t>
    </rPh>
    <rPh sb="193" eb="195">
      <t>チョウサ</t>
    </rPh>
    <rPh sb="217" eb="218">
      <t>オコナ</t>
    </rPh>
    <rPh sb="223" eb="225">
      <t>レイワ</t>
    </rPh>
    <rPh sb="226" eb="228">
      <t>ネンド</t>
    </rPh>
    <rPh sb="230" eb="232">
      <t>ホクブ</t>
    </rPh>
    <rPh sb="232" eb="235">
      <t>ハイスイチ</t>
    </rPh>
    <rPh sb="236" eb="240">
      <t>コウシンコウジ</t>
    </rPh>
    <rPh sb="241" eb="242">
      <t>ハジ</t>
    </rPh>
    <rPh sb="246" eb="248">
      <t>コンゴ</t>
    </rPh>
    <rPh sb="249" eb="252">
      <t>ユウキュウチ</t>
    </rPh>
    <rPh sb="252" eb="254">
      <t>バイキャク</t>
    </rPh>
    <rPh sb="257" eb="259">
      <t>ザイゲン</t>
    </rPh>
    <rPh sb="259" eb="261">
      <t>カクホ</t>
    </rPh>
    <rPh sb="262" eb="264">
      <t>キギョウ</t>
    </rPh>
    <rPh sb="264" eb="265">
      <t>ダン</t>
    </rPh>
    <rPh sb="267" eb="269">
      <t>トウゴウ</t>
    </rPh>
    <rPh sb="321" eb="323">
      <t>ケイエイ</t>
    </rPh>
    <rPh sb="324" eb="326">
      <t>カイゼン</t>
    </rPh>
    <rPh sb="332" eb="334">
      <t>ヒツヨウ</t>
    </rPh>
    <phoneticPr fontId="4"/>
  </si>
  <si>
    <r>
      <rPr>
        <sz val="10"/>
        <rFont val="ＭＳ ゴシック"/>
        <family val="3"/>
        <charset val="128"/>
      </rPr>
      <t>　収益については、物価高騰支援策として水道料金の減免の実施により、給水収益が減となった一方、減収相当分を他会計補助金により補てんしたこと、前年度に料金改定を行ったこと、長期前受金戻入額の増、そして開発維持管理費の時効による取得による雑収益の増などの影響により収益的収入が前年比で6.81％増となった。</t>
    </r>
    <r>
      <rPr>
        <sz val="10"/>
        <color theme="1"/>
        <rFont val="ＭＳ ゴシック"/>
        <family val="3"/>
        <charset val="128"/>
      </rPr>
      <t>一方、費用については、電気代高騰や、滝畑ダム渇水による受水費の増などにより前年比で5.23％増となった。前年比が収益の方が大きいため、経常収支比率は改善している。
　近年は、積極的に更新工事を行っているため、資金（流動資産）が減少し、流動比率は、減少傾向が続いている。令和4年度の数値が高い要因は、工事費の未払金の減や、継続費に係る工事の翌年度への繰越等のため、決算時点での一時的な流動負債の減少によるものである。
　企業債残高対給水収益比率は、積極的に管路更新等を行っていることから借入額が償還額を上回っていること、</t>
    </r>
    <r>
      <rPr>
        <sz val="10"/>
        <rFont val="ＭＳ ゴシック"/>
        <family val="3"/>
        <charset val="128"/>
      </rPr>
      <t>料金改定は行ったものの人口減少が給水収益に減少の影響を及ぼしていること等から上昇傾向が続いている。令和4年度の数値が高い要因は、減免による給水収益の減少が原因である。
　施設利用率の減少は水需要の減少による。</t>
    </r>
    <r>
      <rPr>
        <sz val="10"/>
        <color theme="1"/>
        <rFont val="ＭＳ ゴシック"/>
        <family val="3"/>
        <charset val="128"/>
      </rPr>
      <t xml:space="preserve">
　料金回収率については、水道料金減免による給水収益の減や渇水による受水費の増などにより、前年度に比べ減少している。
　本市では、漏水調査を行うなど、漏水の早期発見に努めており、有収率は、類似団体平均値より高くなっている。</t>
    </r>
    <rPh sb="9" eb="13">
      <t>ブッカコウトウ</t>
    </rPh>
    <rPh sb="13" eb="16">
      <t>シエンサク</t>
    </rPh>
    <rPh sb="19" eb="21">
      <t>スイドウ</t>
    </rPh>
    <rPh sb="21" eb="23">
      <t>リョウキン</t>
    </rPh>
    <rPh sb="24" eb="26">
      <t>ゲンメン</t>
    </rPh>
    <rPh sb="27" eb="29">
      <t>ジッシ</t>
    </rPh>
    <rPh sb="33" eb="35">
      <t>キュウスイ</t>
    </rPh>
    <rPh sb="35" eb="37">
      <t>シュウエキ</t>
    </rPh>
    <rPh sb="38" eb="39">
      <t>ゲン</t>
    </rPh>
    <rPh sb="43" eb="45">
      <t>イッポウ</t>
    </rPh>
    <rPh sb="46" eb="48">
      <t>ゲンシュウ</t>
    </rPh>
    <rPh sb="48" eb="51">
      <t>ソウトウブン</t>
    </rPh>
    <rPh sb="52" eb="55">
      <t>ホカカイケイ</t>
    </rPh>
    <rPh sb="55" eb="58">
      <t>ホジョキン</t>
    </rPh>
    <rPh sb="61" eb="62">
      <t>ホ</t>
    </rPh>
    <rPh sb="84" eb="91">
      <t>チョウキマエウケキンレイニュウ</t>
    </rPh>
    <rPh sb="91" eb="92">
      <t>ガク</t>
    </rPh>
    <rPh sb="98" eb="105">
      <t>カイハツイジカンリヒ</t>
    </rPh>
    <rPh sb="106" eb="108">
      <t>ジコウ</t>
    </rPh>
    <rPh sb="111" eb="113">
      <t>シュトク</t>
    </rPh>
    <rPh sb="116" eb="119">
      <t>ザツシュウエキ</t>
    </rPh>
    <rPh sb="124" eb="126">
      <t>エイキョウ</t>
    </rPh>
    <rPh sb="129" eb="134">
      <t>シュウエキテキシュウニュウ</t>
    </rPh>
    <rPh sb="135" eb="138">
      <t>ゼンネンヒ</t>
    </rPh>
    <rPh sb="150" eb="152">
      <t>イッポウ</t>
    </rPh>
    <rPh sb="153" eb="155">
      <t>ヒヨウ</t>
    </rPh>
    <rPh sb="161" eb="164">
      <t>デンキダイ</t>
    </rPh>
    <rPh sb="164" eb="166">
      <t>コウトウ</t>
    </rPh>
    <rPh sb="168" eb="170">
      <t>タキハタ</t>
    </rPh>
    <rPh sb="172" eb="174">
      <t>カッスイ</t>
    </rPh>
    <rPh sb="177" eb="180">
      <t>ジュスイヒ</t>
    </rPh>
    <rPh sb="187" eb="190">
      <t>ゼンネンヒ</t>
    </rPh>
    <rPh sb="196" eb="197">
      <t>ゾウ</t>
    </rPh>
    <rPh sb="202" eb="205">
      <t>ゼンネンヒ</t>
    </rPh>
    <rPh sb="206" eb="208">
      <t>シュウエキ</t>
    </rPh>
    <rPh sb="209" eb="210">
      <t>ホウ</t>
    </rPh>
    <rPh sb="211" eb="212">
      <t>オオ</t>
    </rPh>
    <rPh sb="224" eb="226">
      <t>カイゼン</t>
    </rPh>
    <rPh sb="233" eb="235">
      <t>キンネン</t>
    </rPh>
    <rPh sb="284" eb="286">
      <t>レイワ</t>
    </rPh>
    <rPh sb="287" eb="289">
      <t>ネンド</t>
    </rPh>
    <rPh sb="290" eb="292">
      <t>スウチ</t>
    </rPh>
    <rPh sb="293" eb="294">
      <t>タカ</t>
    </rPh>
    <rPh sb="295" eb="297">
      <t>ヨウイン</t>
    </rPh>
    <rPh sb="299" eb="301">
      <t>コウジ</t>
    </rPh>
    <rPh sb="341" eb="345">
      <t>リュウドウフサイ</t>
    </rPh>
    <rPh sb="346" eb="348">
      <t>ゲンショウ</t>
    </rPh>
    <rPh sb="409" eb="411">
      <t>リョウキン</t>
    </rPh>
    <rPh sb="411" eb="413">
      <t>カイテイ</t>
    </rPh>
    <rPh sb="414" eb="415">
      <t>オコナ</t>
    </rPh>
    <rPh sb="420" eb="422">
      <t>ジンコウ</t>
    </rPh>
    <rPh sb="422" eb="424">
      <t>ゲンショウ</t>
    </rPh>
    <rPh sb="425" eb="427">
      <t>キュウスイ</t>
    </rPh>
    <rPh sb="433" eb="435">
      <t>エイキョウ</t>
    </rPh>
    <rPh sb="436" eb="437">
      <t>オヨ</t>
    </rPh>
    <rPh sb="447" eb="449">
      <t>ジョウショウ</t>
    </rPh>
    <rPh sb="449" eb="451">
      <t>ケイコウ</t>
    </rPh>
    <rPh sb="458" eb="460">
      <t>レイワ</t>
    </rPh>
    <rPh sb="461" eb="463">
      <t>ネンド</t>
    </rPh>
    <rPh sb="464" eb="466">
      <t>スウチ</t>
    </rPh>
    <rPh sb="467" eb="468">
      <t>タカ</t>
    </rPh>
    <rPh sb="469" eb="471">
      <t>ヨウイン</t>
    </rPh>
    <rPh sb="473" eb="475">
      <t>ゲンメン</t>
    </rPh>
    <rPh sb="478" eb="480">
      <t>キュウスイ</t>
    </rPh>
    <rPh sb="480" eb="482">
      <t>シュウエキ</t>
    </rPh>
    <rPh sb="483" eb="485">
      <t>ゲンショウ</t>
    </rPh>
    <rPh sb="486" eb="488">
      <t>ゲンイン</t>
    </rPh>
    <rPh sb="494" eb="499">
      <t>シセツリヨウリツ</t>
    </rPh>
    <rPh sb="500" eb="502">
      <t>ゲンショウ</t>
    </rPh>
    <rPh sb="503" eb="506">
      <t>ミズジュヨウ</t>
    </rPh>
    <rPh sb="507" eb="509">
      <t>ゲンショウ</t>
    </rPh>
    <rPh sb="515" eb="517">
      <t>リョウキン</t>
    </rPh>
    <rPh sb="517" eb="519">
      <t>カイシュウ</t>
    </rPh>
    <rPh sb="519" eb="520">
      <t>リツ</t>
    </rPh>
    <rPh sb="526" eb="528">
      <t>スイドウ</t>
    </rPh>
    <rPh sb="528" eb="530">
      <t>リョウキン</t>
    </rPh>
    <rPh sb="530" eb="532">
      <t>ゲンメン</t>
    </rPh>
    <rPh sb="535" eb="537">
      <t>キュウスイ</t>
    </rPh>
    <rPh sb="537" eb="539">
      <t>シュウエキ</t>
    </rPh>
    <rPh sb="540" eb="541">
      <t>ゲン</t>
    </rPh>
    <rPh sb="542" eb="544">
      <t>カッスイ</t>
    </rPh>
    <rPh sb="547" eb="550">
      <t>ジュスイヒ</t>
    </rPh>
    <rPh sb="551" eb="552">
      <t>ゾウ</t>
    </rPh>
    <rPh sb="564" eb="566">
      <t>ゲンショウ</t>
    </rPh>
    <phoneticPr fontId="4"/>
  </si>
  <si>
    <r>
      <t>　</t>
    </r>
    <r>
      <rPr>
        <sz val="10"/>
        <rFont val="ＭＳ ゴシック"/>
        <family val="3"/>
        <charset val="128"/>
      </rPr>
      <t>有形固定資産減価償却率は、類似団体平均値よりも高くなっている。令和元年度以降は甲田浄水場浄水部門を廃止したため、平成30年度以前と比較し有形固定資産減価償却累計額が減少し有形固定資産減価償却率は低下している。また令和3年度については、用途廃止した施設の除却を行ったことも有形固定資産減価償却率の低下に影響した。しかしながら、法定耐用年数に近い資産がまだ多い状況であり、類似団体平均値より高い数値となっている。同様に、管路経年化率についても類似団体平均値と比較すると高く、老朽化した管路が多くなっている。令和3年度は、昭和56年度に布設した金剛東地区の配水管が耐用年数を迎えたことにより、管路経年化率が大きく増加している。このような状況を踏まえ、本市では以前から更新工事に積極的に取り組んでおり、管路更新率は類似団体平均値と比較して高い数値を維持している。</t>
    </r>
    <rPh sb="37" eb="39">
      <t>イコウ</t>
    </rPh>
    <rPh sb="57" eb="59">
      <t>ヘイセイ</t>
    </rPh>
    <rPh sb="61" eb="63">
      <t>ネンド</t>
    </rPh>
    <rPh sb="63" eb="65">
      <t>イゼン</t>
    </rPh>
    <rPh sb="66" eb="68">
      <t>ヒカク</t>
    </rPh>
    <rPh sb="107" eb="109">
      <t>レイワ</t>
    </rPh>
    <rPh sb="110" eb="112">
      <t>ネンド</t>
    </rPh>
    <rPh sb="118" eb="120">
      <t>ヨウト</t>
    </rPh>
    <rPh sb="120" eb="122">
      <t>ハイシ</t>
    </rPh>
    <rPh sb="124" eb="126">
      <t>シセツ</t>
    </rPh>
    <rPh sb="127" eb="129">
      <t>ジョキャク</t>
    </rPh>
    <rPh sb="130" eb="131">
      <t>オコナ</t>
    </rPh>
    <rPh sb="148" eb="150">
      <t>テイカ</t>
    </rPh>
    <rPh sb="151" eb="153">
      <t>エイキョウ</t>
    </rPh>
    <rPh sb="194" eb="195">
      <t>タカ</t>
    </rPh>
    <rPh sb="196" eb="198">
      <t>スウチ</t>
    </rPh>
    <rPh sb="252" eb="254">
      <t>レイワ</t>
    </rPh>
    <rPh sb="255" eb="257">
      <t>ネンド</t>
    </rPh>
    <rPh sb="259" eb="261">
      <t>ショウワ</t>
    </rPh>
    <rPh sb="263" eb="265">
      <t>ネンド</t>
    </rPh>
    <rPh sb="266" eb="268">
      <t>フセツ</t>
    </rPh>
    <rPh sb="270" eb="272">
      <t>コンゴウ</t>
    </rPh>
    <rPh sb="272" eb="273">
      <t>ヒガシ</t>
    </rPh>
    <rPh sb="273" eb="275">
      <t>チク</t>
    </rPh>
    <rPh sb="276" eb="279">
      <t>ハイスイカン</t>
    </rPh>
    <rPh sb="280" eb="282">
      <t>タイヨウ</t>
    </rPh>
    <rPh sb="282" eb="284">
      <t>ネンスウ</t>
    </rPh>
    <rPh sb="285" eb="286">
      <t>ムカ</t>
    </rPh>
    <rPh sb="294" eb="296">
      <t>カンロ</t>
    </rPh>
    <rPh sb="296" eb="299">
      <t>ケイネンカ</t>
    </rPh>
    <rPh sb="299" eb="300">
      <t>リツ</t>
    </rPh>
    <rPh sb="301" eb="302">
      <t>オオ</t>
    </rPh>
    <rPh sb="304" eb="306">
      <t>ゾウカ</t>
    </rPh>
    <rPh sb="354" eb="356">
      <t>ルイジ</t>
    </rPh>
    <rPh sb="356" eb="361">
      <t>ダンタイヘイキンチ</t>
    </rPh>
    <rPh sb="362" eb="364">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</si>
</sst>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1.47</c:v>
                </c:pt>
                <c:pt idx="1">
                  <c:v>1.25</c:v>
                </c:pt>
                <c:pt idx="2">
                  <c:v>1.25</c:v>
                </c:pt>
                <c:pt idx="3">
                  <c:v>1.1200000000000001</c:v>
                </c:pt>
                <c:pt idx="4">
                  <c:v>1.1000000000000001</c:v>
                </c:pt>
              </c:numCache>
            </c:numRef>
          </c:val>
          <c:extLst>
            <c:ext xmlns:c16="http://schemas.microsoft.com/office/drawing/2014/chart" uri="{C3380CC4-5D6E-409C-BE32-E72D297353CC}">
              <c16:uniqueId val="{00000000-779A-4108-ADDB-2D61907B83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779A-4108-ADDB-2D61907B83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59.69</c:v>
                </c:pt>
                <c:pt idx="1">
                  <c:v>58.8</c:v>
                </c:pt>
                <c:pt idx="2">
                  <c:v>59.67</c:v>
                </c:pt>
                <c:pt idx="3">
                  <c:v>58.71</c:v>
                </c:pt>
                <c:pt idx="4">
                  <c:v>56.15</c:v>
                </c:pt>
              </c:numCache>
            </c:numRef>
          </c:val>
          <c:extLst>
            <c:ext xmlns:c16="http://schemas.microsoft.com/office/drawing/2014/chart" uri="{C3380CC4-5D6E-409C-BE32-E72D297353CC}">
              <c16:uniqueId val="{00000000-909E-47F9-83CF-FDADE049B22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909E-47F9-83CF-FDADE049B22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96.11</c:v>
                </c:pt>
                <c:pt idx="1">
                  <c:v>96.52</c:v>
                </c:pt>
                <c:pt idx="2">
                  <c:v>96.26</c:v>
                </c:pt>
                <c:pt idx="3">
                  <c:v>95.64</c:v>
                </c:pt>
                <c:pt idx="4">
                  <c:v>97.66</c:v>
                </c:pt>
              </c:numCache>
            </c:numRef>
          </c:val>
          <c:extLst>
            <c:ext xmlns:c16="http://schemas.microsoft.com/office/drawing/2014/chart" uri="{C3380CC4-5D6E-409C-BE32-E72D297353CC}">
              <c16:uniqueId val="{00000000-1257-43FA-8FDA-BB7E18C5F6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1257-43FA-8FDA-BB7E18C5F6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115.55</c:v>
                </c:pt>
                <c:pt idx="1">
                  <c:v>107.52</c:v>
                </c:pt>
                <c:pt idx="2">
                  <c:v>103.02</c:v>
                </c:pt>
                <c:pt idx="3">
                  <c:v>107.93</c:v>
                </c:pt>
                <c:pt idx="4">
                  <c:v>109.54</c:v>
                </c:pt>
              </c:numCache>
            </c:numRef>
          </c:val>
          <c:extLst>
            <c:ext xmlns:c16="http://schemas.microsoft.com/office/drawing/2014/chart" uri="{C3380CC4-5D6E-409C-BE32-E72D297353CC}">
              <c16:uniqueId val="{00000000-909F-4CE9-8DF1-76D631ADEC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909F-4CE9-8DF1-76D631ADEC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53.06</c:v>
                </c:pt>
                <c:pt idx="1">
                  <c:v>51.1</c:v>
                </c:pt>
                <c:pt idx="2">
                  <c:v>51.35</c:v>
                </c:pt>
                <c:pt idx="3">
                  <c:v>50.99</c:v>
                </c:pt>
                <c:pt idx="4">
                  <c:v>51.88</c:v>
                </c:pt>
              </c:numCache>
            </c:numRef>
          </c:val>
          <c:extLst>
            <c:ext xmlns:c16="http://schemas.microsoft.com/office/drawing/2014/chart" uri="{C3380CC4-5D6E-409C-BE32-E72D297353CC}">
              <c16:uniqueId val="{00000000-BB60-4F47-A58D-2A2788BFBE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BB60-4F47-A58D-2A2788BFBE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29.01</c:v>
                </c:pt>
                <c:pt idx="1">
                  <c:v>30.34</c:v>
                </c:pt>
                <c:pt idx="2">
                  <c:v>31.22</c:v>
                </c:pt>
                <c:pt idx="3">
                  <c:v>35.29</c:v>
                </c:pt>
                <c:pt idx="4">
                  <c:v>35.4</c:v>
                </c:pt>
              </c:numCache>
            </c:numRef>
          </c:val>
          <c:extLst>
            <c:ext xmlns:c16="http://schemas.microsoft.com/office/drawing/2014/chart" uri="{C3380CC4-5D6E-409C-BE32-E72D297353CC}">
              <c16:uniqueId val="{00000000-27D8-4404-9D3B-E0DB8C2280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27D8-4404-9D3B-E0DB8C2280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F5-4467-884F-95E2F8194A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52F5-4467-884F-95E2F8194A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359.52</c:v>
                </c:pt>
                <c:pt idx="1">
                  <c:v>319.12</c:v>
                </c:pt>
                <c:pt idx="2">
                  <c:v>279.67</c:v>
                </c:pt>
                <c:pt idx="3">
                  <c:v>251.45</c:v>
                </c:pt>
                <c:pt idx="4">
                  <c:v>405.37</c:v>
                </c:pt>
              </c:numCache>
            </c:numRef>
          </c:val>
          <c:extLst>
            <c:ext xmlns:c16="http://schemas.microsoft.com/office/drawing/2014/chart" uri="{C3380CC4-5D6E-409C-BE32-E72D297353CC}">
              <c16:uniqueId val="{00000000-2A6B-47C1-886E-9C89A418AE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2A6B-47C1-886E-9C89A418AE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197.09</c:v>
                </c:pt>
                <c:pt idx="1">
                  <c:v>207.81</c:v>
                </c:pt>
                <c:pt idx="2">
                  <c:v>220.46</c:v>
                </c:pt>
                <c:pt idx="3">
                  <c:v>223.18</c:v>
                </c:pt>
                <c:pt idx="4">
                  <c:v>282.08999999999997</c:v>
                </c:pt>
              </c:numCache>
            </c:numRef>
          </c:val>
          <c:extLst>
            <c:ext xmlns:c16="http://schemas.microsoft.com/office/drawing/2014/chart" uri="{C3380CC4-5D6E-409C-BE32-E72D297353CC}">
              <c16:uniqueId val="{00000000-8086-44A3-A74A-1844664CEE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8086-44A3-A74A-1844664CEE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114.39</c:v>
                </c:pt>
                <c:pt idx="1">
                  <c:v>104.31</c:v>
                </c:pt>
                <c:pt idx="2">
                  <c:v>94.26</c:v>
                </c:pt>
                <c:pt idx="3">
                  <c:v>105.18</c:v>
                </c:pt>
                <c:pt idx="4">
                  <c:v>86.88</c:v>
                </c:pt>
              </c:numCache>
            </c:numRef>
          </c:val>
          <c:extLst>
            <c:ext xmlns:c16="http://schemas.microsoft.com/office/drawing/2014/chart" uri="{C3380CC4-5D6E-409C-BE32-E72D297353CC}">
              <c16:uniqueId val="{00000000-25B6-4B73-A727-40CB40D869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25B6-4B73-A727-40CB40D869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126.83</c:v>
                </c:pt>
                <c:pt idx="1">
                  <c:v>138.88999999999999</c:v>
                </c:pt>
                <c:pt idx="2">
                  <c:v>146.35</c:v>
                </c:pt>
                <c:pt idx="3">
                  <c:v>142.96</c:v>
                </c:pt>
                <c:pt idx="4">
                  <c:v>154.28</c:v>
                </c:pt>
              </c:numCache>
            </c:numRef>
          </c:val>
          <c:extLst>
            <c:ext xmlns:c16="http://schemas.microsoft.com/office/drawing/2014/chart" uri="{C3380CC4-5D6E-409C-BE32-E72D297353CC}">
              <c16:uniqueId val="{00000000-485F-406B-A3F6-191820AD74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485F-406B-A3F6-191820AD74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富田林市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108105</v>
      </c>
      <c r="AM8" s="45"/>
      <c r="AN8" s="45"/>
      <c r="AO8" s="45"/>
      <c r="AP8" s="45"/>
      <c r="AQ8" s="45"/>
      <c r="AR8" s="45"/>
      <c r="AS8" s="45"/>
      <c r="AT8" s="46">
        <f>データ!$S$6</f>
        <v>39.72</v>
      </c>
      <c r="AU8" s="47"/>
      <c r="AV8" s="47"/>
      <c r="AW8" s="47"/>
      <c r="AX8" s="47"/>
      <c r="AY8" s="47"/>
      <c r="AZ8" s="47"/>
      <c r="BA8" s="47"/>
      <c r="BB8" s="48">
        <f>データ!$T$6</f>
        <v>2721.68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79.989999999999995</v>
      </c>
      <c r="J10" s="47"/>
      <c r="K10" s="47"/>
      <c r="L10" s="47"/>
      <c r="M10" s="47"/>
      <c r="N10" s="47"/>
      <c r="O10" s="81"/>
      <c r="P10" s="48">
        <f>データ!$P$6</f>
        <v>99.99</v>
      </c>
      <c r="Q10" s="48"/>
      <c r="R10" s="48"/>
      <c r="S10" s="48"/>
      <c r="T10" s="48"/>
      <c r="U10" s="48"/>
      <c r="V10" s="48"/>
      <c r="W10" s="45">
        <f>データ!$Q$6</f>
        <v>2816</v>
      </c>
      <c r="X10" s="45"/>
      <c r="Y10" s="45"/>
      <c r="Z10" s="45"/>
      <c r="AA10" s="45"/>
      <c r="AB10" s="45"/>
      <c r="AC10" s="45"/>
      <c r="AD10" s="2"/>
      <c r="AE10" s="2"/>
      <c r="AF10" s="2"/>
      <c r="AG10" s="2"/>
      <c r="AH10" s="2"/>
      <c r="AI10" s="2"/>
      <c r="AJ10" s="2"/>
      <c r="AK10" s="2"/>
      <c r="AL10" s="45">
        <f>データ!$U$6</f>
        <v>107708</v>
      </c>
      <c r="AM10" s="45"/>
      <c r="AN10" s="45"/>
      <c r="AO10" s="45"/>
      <c r="AP10" s="45"/>
      <c r="AQ10" s="45"/>
      <c r="AR10" s="45"/>
      <c r="AS10" s="45"/>
      <c r="AT10" s="46">
        <f>データ!$V$6</f>
        <v>39.72</v>
      </c>
      <c r="AU10" s="47"/>
      <c r="AV10" s="47"/>
      <c r="AW10" s="47"/>
      <c r="AX10" s="47"/>
      <c r="AY10" s="47"/>
      <c r="AZ10" s="47"/>
      <c r="BA10" s="47"/>
      <c r="BB10" s="48">
        <f>データ!$W$6</f>
        <v>2711.68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114</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duiAmgmSOnK9rcm2QZnha21rHI+gtfy8xLMs5Tv93lpezqFNbz6GWFvhIUHDscOwUUPDzw6+wbNG6TbvY7FlA==" saltValue="PQsvPd/phQTpvdFC57IK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272141</v>
      </c>
      <c r="D6" s="20">
        <f t="shared" si="3"/>
        <v>46</v>
      </c>
      <c r="E6" s="20">
        <f t="shared" si="3"/>
        <v>1</v>
      </c>
      <c r="F6" s="20">
        <f t="shared" si="3"/>
        <v>0</v>
      </c>
      <c r="G6" s="20">
        <f t="shared" si="3"/>
        <v>1</v>
      </c>
      <c r="H6" s="20" t="str">
        <f t="shared" si="3"/>
        <v>大阪府　富田林市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79.989999999999995</v>
      </c>
      <c r="P6" s="21">
        <f t="shared" si="3"/>
        <v>99.99</v>
      </c>
      <c r="Q6" s="21">
        <f t="shared" si="3"/>
        <v>2816</v>
      </c>
      <c r="R6" s="21">
        <f t="shared" si="3"/>
        <v>108105</v>
      </c>
      <c r="S6" s="21">
        <f t="shared" si="3"/>
        <v>39.72</v>
      </c>
      <c r="T6" s="21">
        <f t="shared" si="3"/>
        <v>2721.68</v>
      </c>
      <c r="U6" s="21">
        <f t="shared" si="3"/>
        <v>107708</v>
      </c>
      <c r="V6" s="21">
        <f t="shared" si="3"/>
        <v>39.72</v>
      </c>
      <c r="W6" s="21">
        <f t="shared" si="3"/>
        <v>2711.68</v>
      </c>
      <c r="X6" s="22">
        <f>IF(X7="",NA(),X7)</f>
        <v>115.55</v>
      </c>
      <c r="Y6" s="22">
        <f t="shared" ref="Y6:AG6" si="4">IF(Y7="",NA(),Y7)</f>
        <v>107.52</v>
      </c>
      <c r="Z6" s="22">
        <f t="shared" si="4"/>
        <v>103.02</v>
      </c>
      <c r="AA6" s="22">
        <f t="shared" si="4"/>
        <v>107.93</v>
      </c>
      <c r="AB6" s="22">
        <f t="shared" si="4"/>
        <v>109.54</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359.52</v>
      </c>
      <c r="AU6" s="22">
        <f t="shared" ref="AU6:BC6" si="6">IF(AU7="",NA(),AU7)</f>
        <v>319.12</v>
      </c>
      <c r="AV6" s="22">
        <f t="shared" si="6"/>
        <v>279.67</v>
      </c>
      <c r="AW6" s="22">
        <f t="shared" si="6"/>
        <v>251.45</v>
      </c>
      <c r="AX6" s="22">
        <f t="shared" si="6"/>
        <v>405.37</v>
      </c>
      <c r="AY6" s="22">
        <f t="shared" si="6"/>
        <v>335.6</v>
      </c>
      <c r="AZ6" s="22">
        <f t="shared" si="6"/>
        <v>358.91</v>
      </c>
      <c r="BA6" s="22">
        <f t="shared" si="6"/>
        <v>360.96</v>
      </c>
      <c r="BB6" s="22">
        <f t="shared" si="6"/>
        <v>351.29</v>
      </c>
      <c r="BC6" s="22">
        <f t="shared" si="6"/>
        <v>364.24</v>
      </c>
      <c r="BD6" s="21" t="str">
        <f>IF(BD7="","",IF(BD7="-","【-】","【"&amp;SUBSTITUTE(TEXT(BD7,"#,##0.00"),"-","△")&amp;"】"))</f>
        <v>【252.29】</v>
      </c>
      <c r="BE6" s="22">
        <f>IF(BE7="",NA(),BE7)</f>
        <v>197.09</v>
      </c>
      <c r="BF6" s="22">
        <f t="shared" ref="BF6:BN6" si="7">IF(BF7="",NA(),BF7)</f>
        <v>207.81</v>
      </c>
      <c r="BG6" s="22">
        <f t="shared" si="7"/>
        <v>220.46</v>
      </c>
      <c r="BH6" s="22">
        <f t="shared" si="7"/>
        <v>223.18</v>
      </c>
      <c r="BI6" s="22">
        <f t="shared" si="7"/>
        <v>282.08999999999997</v>
      </c>
      <c r="BJ6" s="22">
        <f t="shared" si="7"/>
        <v>258.26</v>
      </c>
      <c r="BK6" s="22">
        <f t="shared" si="7"/>
        <v>247.27</v>
      </c>
      <c r="BL6" s="22">
        <f t="shared" si="7"/>
        <v>239.18</v>
      </c>
      <c r="BM6" s="22">
        <f t="shared" si="7"/>
        <v>236.29</v>
      </c>
      <c r="BN6" s="22">
        <f t="shared" si="7"/>
        <v>238.77</v>
      </c>
      <c r="BO6" s="21" t="str">
        <f>IF(BO7="","",IF(BO7="-","【-】","【"&amp;SUBSTITUTE(TEXT(BO7,"#,##0.00"),"-","△")&amp;"】"))</f>
        <v>【268.07】</v>
      </c>
      <c r="BP6" s="22">
        <f>IF(BP7="",NA(),BP7)</f>
        <v>114.39</v>
      </c>
      <c r="BQ6" s="22">
        <f t="shared" ref="BQ6:BY6" si="8">IF(BQ7="",NA(),BQ7)</f>
        <v>104.31</v>
      </c>
      <c r="BR6" s="22">
        <f t="shared" si="8"/>
        <v>94.26</v>
      </c>
      <c r="BS6" s="22">
        <f t="shared" si="8"/>
        <v>105.18</v>
      </c>
      <c r="BT6" s="22">
        <f t="shared" si="8"/>
        <v>86.88</v>
      </c>
      <c r="BU6" s="22">
        <f t="shared" si="8"/>
        <v>106.07</v>
      </c>
      <c r="BV6" s="22">
        <f t="shared" si="8"/>
        <v>105.34</v>
      </c>
      <c r="BW6" s="22">
        <f t="shared" si="8"/>
        <v>101.89</v>
      </c>
      <c r="BX6" s="22">
        <f t="shared" si="8"/>
        <v>104.33</v>
      </c>
      <c r="BY6" s="22">
        <f t="shared" si="8"/>
        <v>98.85</v>
      </c>
      <c r="BZ6" s="21" t="str">
        <f>IF(BZ7="","",IF(BZ7="-","【-】","【"&amp;SUBSTITUTE(TEXT(BZ7,"#,##0.00"),"-","△")&amp;"】"))</f>
        <v>【97.47】</v>
      </c>
      <c r="CA6" s="22">
        <f>IF(CA7="",NA(),CA7)</f>
        <v>126.83</v>
      </c>
      <c r="CB6" s="22">
        <f t="shared" ref="CB6:CJ6" si="9">IF(CB7="",NA(),CB7)</f>
        <v>138.88999999999999</v>
      </c>
      <c r="CC6" s="22">
        <f t="shared" si="9"/>
        <v>146.35</v>
      </c>
      <c r="CD6" s="22">
        <f t="shared" si="9"/>
        <v>142.96</v>
      </c>
      <c r="CE6" s="22">
        <f t="shared" si="9"/>
        <v>154.28</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59.69</v>
      </c>
      <c r="CM6" s="22">
        <f t="shared" ref="CM6:CU6" si="10">IF(CM7="",NA(),CM7)</f>
        <v>58.8</v>
      </c>
      <c r="CN6" s="22">
        <f t="shared" si="10"/>
        <v>59.67</v>
      </c>
      <c r="CO6" s="22">
        <f t="shared" si="10"/>
        <v>58.71</v>
      </c>
      <c r="CP6" s="22">
        <f t="shared" si="10"/>
        <v>56.15</v>
      </c>
      <c r="CQ6" s="22">
        <f t="shared" si="10"/>
        <v>62.83</v>
      </c>
      <c r="CR6" s="22">
        <f t="shared" si="10"/>
        <v>62.05</v>
      </c>
      <c r="CS6" s="22">
        <f t="shared" si="10"/>
        <v>63.23</v>
      </c>
      <c r="CT6" s="22">
        <f t="shared" si="10"/>
        <v>62.59</v>
      </c>
      <c r="CU6" s="22">
        <f t="shared" si="10"/>
        <v>61.81</v>
      </c>
      <c r="CV6" s="21" t="str">
        <f>IF(CV7="","",IF(CV7="-","【-】","【"&amp;SUBSTITUTE(TEXT(CV7,"#,##0.00"),"-","△")&amp;"】"))</f>
        <v>【59.97】</v>
      </c>
      <c r="CW6" s="22">
        <f>IF(CW7="",NA(),CW7)</f>
        <v>96.11</v>
      </c>
      <c r="CX6" s="22">
        <f t="shared" ref="CX6:DF6" si="11">IF(CX7="",NA(),CX7)</f>
        <v>96.52</v>
      </c>
      <c r="CY6" s="22">
        <f t="shared" si="11"/>
        <v>96.26</v>
      </c>
      <c r="CZ6" s="22">
        <f t="shared" si="11"/>
        <v>95.64</v>
      </c>
      <c r="DA6" s="22">
        <f t="shared" si="11"/>
        <v>97.66</v>
      </c>
      <c r="DB6" s="22">
        <f t="shared" si="11"/>
        <v>88.86</v>
      </c>
      <c r="DC6" s="22">
        <f t="shared" si="11"/>
        <v>89.11</v>
      </c>
      <c r="DD6" s="22">
        <f t="shared" si="11"/>
        <v>89.35</v>
      </c>
      <c r="DE6" s="22">
        <f t="shared" si="11"/>
        <v>89.7</v>
      </c>
      <c r="DF6" s="22">
        <f t="shared" si="11"/>
        <v>89.24</v>
      </c>
      <c r="DG6" s="21" t="str">
        <f>IF(DG7="","",IF(DG7="-","【-】","【"&amp;SUBSTITUTE(TEXT(DG7,"#,##0.00"),"-","△")&amp;"】"))</f>
        <v>【89.76】</v>
      </c>
      <c r="DH6" s="22">
        <f>IF(DH7="",NA(),DH7)</f>
        <v>53.06</v>
      </c>
      <c r="DI6" s="22">
        <f t="shared" ref="DI6:DQ6" si="12">IF(DI7="",NA(),DI7)</f>
        <v>51.1</v>
      </c>
      <c r="DJ6" s="22">
        <f t="shared" si="12"/>
        <v>51.35</v>
      </c>
      <c r="DK6" s="22">
        <f t="shared" si="12"/>
        <v>50.99</v>
      </c>
      <c r="DL6" s="22">
        <f t="shared" si="12"/>
        <v>51.88</v>
      </c>
      <c r="DM6" s="22">
        <f t="shared" si="12"/>
        <v>47.89</v>
      </c>
      <c r="DN6" s="22">
        <f t="shared" si="12"/>
        <v>48.69</v>
      </c>
      <c r="DO6" s="22">
        <f t="shared" si="12"/>
        <v>49.62</v>
      </c>
      <c r="DP6" s="22">
        <f t="shared" si="12"/>
        <v>50.5</v>
      </c>
      <c r="DQ6" s="22">
        <f t="shared" si="12"/>
        <v>51.28</v>
      </c>
      <c r="DR6" s="21" t="str">
        <f>IF(DR7="","",IF(DR7="-","【-】","【"&amp;SUBSTITUTE(TEXT(DR7,"#,##0.00"),"-","△")&amp;"】"))</f>
        <v>【51.51】</v>
      </c>
      <c r="DS6" s="22">
        <f>IF(DS7="",NA(),DS7)</f>
        <v>29.01</v>
      </c>
      <c r="DT6" s="22">
        <f t="shared" ref="DT6:EB6" si="13">IF(DT7="",NA(),DT7)</f>
        <v>30.34</v>
      </c>
      <c r="DU6" s="22">
        <f t="shared" si="13"/>
        <v>31.22</v>
      </c>
      <c r="DV6" s="22">
        <f t="shared" si="13"/>
        <v>35.29</v>
      </c>
      <c r="DW6" s="22">
        <f t="shared" si="13"/>
        <v>35.4</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1.47</v>
      </c>
      <c r="EE6" s="22">
        <f t="shared" ref="EE6:EM6" si="14">IF(EE7="",NA(),EE7)</f>
        <v>1.25</v>
      </c>
      <c r="EF6" s="22">
        <f t="shared" si="14"/>
        <v>1.25</v>
      </c>
      <c r="EG6" s="22">
        <f t="shared" si="14"/>
        <v>1.1200000000000001</v>
      </c>
      <c r="EH6" s="22">
        <f t="shared" si="14"/>
        <v>1.1000000000000001</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272141</v>
      </c>
      <c r="D7" s="24">
        <v>46</v>
      </c>
      <c r="E7" s="24">
        <v>1</v>
      </c>
      <c r="F7" s="24">
        <v>0</v>
      </c>
      <c r="G7" s="24">
        <v>1</v>
      </c>
      <c r="H7" s="24" t="s">
        <v>93</v>
      </c>
      <c r="I7" s="24" t="s">
        <v>94</v>
      </c>
      <c r="J7" s="24" t="s">
        <v>95</v>
      </c>
      <c r="K7" s="24" t="s">
        <v>96</v>
      </c>
      <c r="L7" s="24" t="s">
        <v>97</v>
      </c>
      <c r="M7" s="24" t="s">
        <v>98</v>
      </c>
      <c r="N7" s="25" t="s">
        <v>99</v>
      </c>
      <c r="O7" s="25">
        <v>79.989999999999995</v>
      </c>
      <c r="P7" s="25">
        <v>99.99</v>
      </c>
      <c r="Q7" s="25">
        <v>2816</v>
      </c>
      <c r="R7" s="25">
        <v>108105</v>
      </c>
      <c r="S7" s="25">
        <v>39.72</v>
      </c>
      <c r="T7" s="25">
        <v>2721.68</v>
      </c>
      <c r="U7" s="25">
        <v>107708</v>
      </c>
      <c r="V7" s="25">
        <v>39.72</v>
      </c>
      <c r="W7" s="25">
        <v>2711.68</v>
      </c>
      <c r="X7" s="25">
        <v>115.55</v>
      </c>
      <c r="Y7" s="25">
        <v>107.52</v>
      </c>
      <c r="Z7" s="25">
        <v>103.02</v>
      </c>
      <c r="AA7" s="25">
        <v>107.93</v>
      </c>
      <c r="AB7" s="25">
        <v>109.54</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359.52</v>
      </c>
      <c r="AU7" s="25">
        <v>319.12</v>
      </c>
      <c r="AV7" s="25">
        <v>279.67</v>
      </c>
      <c r="AW7" s="25">
        <v>251.45</v>
      </c>
      <c r="AX7" s="25">
        <v>405.37</v>
      </c>
      <c r="AY7" s="25">
        <v>335.6</v>
      </c>
      <c r="AZ7" s="25">
        <v>358.91</v>
      </c>
      <c r="BA7" s="25">
        <v>360.96</v>
      </c>
      <c r="BB7" s="25">
        <v>351.29</v>
      </c>
      <c r="BC7" s="25">
        <v>364.24</v>
      </c>
      <c r="BD7" s="25">
        <v>252.29</v>
      </c>
      <c r="BE7" s="25">
        <v>197.09</v>
      </c>
      <c r="BF7" s="25">
        <v>207.81</v>
      </c>
      <c r="BG7" s="25">
        <v>220.46</v>
      </c>
      <c r="BH7" s="25">
        <v>223.18</v>
      </c>
      <c r="BI7" s="25">
        <v>282.08999999999997</v>
      </c>
      <c r="BJ7" s="25">
        <v>258.26</v>
      </c>
      <c r="BK7" s="25">
        <v>247.27</v>
      </c>
      <c r="BL7" s="25">
        <v>239.18</v>
      </c>
      <c r="BM7" s="25">
        <v>236.29</v>
      </c>
      <c r="BN7" s="25">
        <v>238.77</v>
      </c>
      <c r="BO7" s="25">
        <v>268.07</v>
      </c>
      <c r="BP7" s="25">
        <v>114.39</v>
      </c>
      <c r="BQ7" s="25">
        <v>104.31</v>
      </c>
      <c r="BR7" s="25">
        <v>94.26</v>
      </c>
      <c r="BS7" s="25">
        <v>105.18</v>
      </c>
      <c r="BT7" s="25">
        <v>86.88</v>
      </c>
      <c r="BU7" s="25">
        <v>106.07</v>
      </c>
      <c r="BV7" s="25">
        <v>105.34</v>
      </c>
      <c r="BW7" s="25">
        <v>101.89</v>
      </c>
      <c r="BX7" s="25">
        <v>104.33</v>
      </c>
      <c r="BY7" s="25">
        <v>98.85</v>
      </c>
      <c r="BZ7" s="25">
        <v>97.47</v>
      </c>
      <c r="CA7" s="25">
        <v>126.83</v>
      </c>
      <c r="CB7" s="25">
        <v>138.88999999999999</v>
      </c>
      <c r="CC7" s="25">
        <v>146.35</v>
      </c>
      <c r="CD7" s="25">
        <v>142.96</v>
      </c>
      <c r="CE7" s="25">
        <v>154.28</v>
      </c>
      <c r="CF7" s="25">
        <v>159.22</v>
      </c>
      <c r="CG7" s="25">
        <v>159.6</v>
      </c>
      <c r="CH7" s="25">
        <v>156.32</v>
      </c>
      <c r="CI7" s="25">
        <v>157.4</v>
      </c>
      <c r="CJ7" s="25">
        <v>162.61000000000001</v>
      </c>
      <c r="CK7" s="25">
        <v>174.75</v>
      </c>
      <c r="CL7" s="25">
        <v>59.69</v>
      </c>
      <c r="CM7" s="25">
        <v>58.8</v>
      </c>
      <c r="CN7" s="25">
        <v>59.67</v>
      </c>
      <c r="CO7" s="25">
        <v>58.71</v>
      </c>
      <c r="CP7" s="25">
        <v>56.15</v>
      </c>
      <c r="CQ7" s="25">
        <v>62.83</v>
      </c>
      <c r="CR7" s="25">
        <v>62.05</v>
      </c>
      <c r="CS7" s="25">
        <v>63.23</v>
      </c>
      <c r="CT7" s="25">
        <v>62.59</v>
      </c>
      <c r="CU7" s="25">
        <v>61.81</v>
      </c>
      <c r="CV7" s="25">
        <v>59.97</v>
      </c>
      <c r="CW7" s="25">
        <v>96.11</v>
      </c>
      <c r="CX7" s="25">
        <v>96.52</v>
      </c>
      <c r="CY7" s="25">
        <v>96.26</v>
      </c>
      <c r="CZ7" s="25">
        <v>95.64</v>
      </c>
      <c r="DA7" s="25">
        <v>97.66</v>
      </c>
      <c r="DB7" s="25">
        <v>88.86</v>
      </c>
      <c r="DC7" s="25">
        <v>89.11</v>
      </c>
      <c r="DD7" s="25">
        <v>89.35</v>
      </c>
      <c r="DE7" s="25">
        <v>89.7</v>
      </c>
      <c r="DF7" s="25">
        <v>89.24</v>
      </c>
      <c r="DG7" s="25">
        <v>89.76</v>
      </c>
      <c r="DH7" s="25">
        <v>53.06</v>
      </c>
      <c r="DI7" s="25">
        <v>51.1</v>
      </c>
      <c r="DJ7" s="25">
        <v>51.35</v>
      </c>
      <c r="DK7" s="25">
        <v>50.99</v>
      </c>
      <c r="DL7" s="25">
        <v>51.88</v>
      </c>
      <c r="DM7" s="25">
        <v>47.89</v>
      </c>
      <c r="DN7" s="25">
        <v>48.69</v>
      </c>
      <c r="DO7" s="25">
        <v>49.62</v>
      </c>
      <c r="DP7" s="25">
        <v>50.5</v>
      </c>
      <c r="DQ7" s="25">
        <v>51.28</v>
      </c>
      <c r="DR7" s="25">
        <v>51.51</v>
      </c>
      <c r="DS7" s="25">
        <v>29.01</v>
      </c>
      <c r="DT7" s="25">
        <v>30.34</v>
      </c>
      <c r="DU7" s="25">
        <v>31.22</v>
      </c>
      <c r="DV7" s="25">
        <v>35.29</v>
      </c>
      <c r="DW7" s="25">
        <v>35.4</v>
      </c>
      <c r="DX7" s="25">
        <v>16.899999999999999</v>
      </c>
      <c r="DY7" s="25">
        <v>18.260000000000002</v>
      </c>
      <c r="DZ7" s="25">
        <v>19.510000000000002</v>
      </c>
      <c r="EA7" s="25">
        <v>21.19</v>
      </c>
      <c r="EB7" s="25">
        <v>22.64</v>
      </c>
      <c r="EC7" s="25">
        <v>23.75</v>
      </c>
      <c r="ED7" s="25">
        <v>1.47</v>
      </c>
      <c r="EE7" s="25">
        <v>1.25</v>
      </c>
      <c r="EF7" s="25">
        <v>1.25</v>
      </c>
      <c r="EG7" s="25">
        <v>1.1200000000000001</v>
      </c>
      <c r="EH7" s="25">
        <v>1.1000000000000001</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2023-12-05T00:57:08Z</dcterms:created>
  <dcterms:modified xsi:type="dcterms:W3CDTF">2024-02-16T01:23:14Z</dcterms:modified>
  <cp:category/>
</cp:coreProperties>
</file>