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3_団体回答【2.7〆】\12 茨木市○\"/>
    </mc:Choice>
  </mc:AlternateContent>
  <xr:revisionPtr revIDLastSave="0" documentId="13_ncr:1_{C7FDAEE3-4C0E-4CEE-A464-65B2B43527BF}" xr6:coauthVersionLast="47" xr6:coauthVersionMax="47" xr10:uidLastSave="{00000000-0000-0000-0000-000000000000}"/>
  <workbookProtection workbookAlgorithmName="SHA-512" workbookHashValue="g3DPtccDboguK30Ox4k4uMidx8GP0p/0EgBIrbzbJYSyTl2ioUeDb29C+x/SBVpUbi4Z8wUb8k2q8y3tU9PuNA==" workbookSaltValue="B9/2YDIfmRxPzcmhdUw+dQ=="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AL8" i="4" s="1"/>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G85" i="4"/>
  <c r="BB10" i="4"/>
  <c r="AT10" i="4"/>
  <c r="AL10" i="4"/>
  <c r="W10" i="4"/>
  <c r="P10" i="4"/>
  <c r="AD8" i="4"/>
  <c r="W8" i="4"/>
  <c r="B8" i="4"/>
  <c r="B6" i="4"/>
</calcChain>
</file>

<file path=xl/sharedStrings.xml><?xml version="1.0" encoding="utf-8"?>
<sst xmlns="http://schemas.openxmlformats.org/spreadsheetml/2006/main" count="236" uniqueCount="116">
  <si>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</si>
  <si>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</si>
  <si>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</si>
  <si>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</si>
  <si>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</si>
  <si>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</si>
  <si>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</si>
  <si>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</si>
  <si>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</si>
  <si>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</si>
  <si>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</si>
  <si>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</si>
  <si>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</si>
  <si>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</si>
  <si>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</si>
  <si>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</si>
  <si>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</si>
  <si>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</si>
  <si>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</si>
  <si>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</si>
  <si>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</si>
  <si>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</si>
  <si>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</si>
  <si>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</si>
  <si>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</si>
  <si>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</si>
  <si>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</si>
  <si>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</si>
  <si>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</si>
  <si>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</si>
  <si>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</si>
  <si>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</si>
  <si>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</si>
  <si>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</si>
  <si>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</si>
  <si>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</si>
  <si>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</si>
  <si>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</si>
  <si>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</si>
  <si>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</si>
  <si>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</si>
  <si>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</si>
  <si>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</si>
  <si>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</si>
  <si>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</si>
  <si>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</si>
  <si>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</si>
  <si>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</si>
  <si>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</si>
  <si>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</si>
  <si>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</si>
  <si>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</si>
  <si>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</si>
  <si>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</si>
  <si>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</si>
  <si>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</si>
  <si>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</si>
  <si>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</si>
  <si>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</si>
  <si>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</si>
  <si>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</si>
  <si>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</si>
  <si>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</si>
  <si>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</si>
  <si>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</si>
  <si>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</si>
  <si>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</si>
  <si>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</si>
  <si>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</si>
  <si>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</si>
  <si>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</si>
  <si>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</si>
  <si>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</si>
  <si>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</si>
  <si>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</si>
  <si>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</si>
  <si>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</si>
  <si>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</si>
  <si>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</si>
  <si>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</si>
  <si>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</si>
  <si>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</si>
  <si>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</si>
  <si>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</si>
  <si>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</si>
  <si>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</si>
  <si>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</si>
  <si>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</si>
  <si>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</si>
  <si>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</si>
  <si>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</si>
  <si>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</si>
  <si>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</si>
  <si>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</si>
  <si>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</si>
  <si>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</si>
  <si>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茨木市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</si>
  <si>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</si>
  <si>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</si>
  <si>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</si>
  <si>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</si>
  <si>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</si>
  <si>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</si>
  <si>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</si>
  <si>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</si>
  <si>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</si>
  <si>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</si>
  <si>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</si>
  <si>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</si>
  <si>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</si>
  <si>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</si>
  <si>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</si>
  <si>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</si>
  <si>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平成29年度に下水道使用料の改定を実施している。
　策定した経営戦略を基に、公共下水道事業と一体として永続的な事業運営を図り、経営の健全性・効率性を確保していくことが重要である。
</t>
    <phoneticPr fontId="4"/>
  </si>
  <si>
    <t>　令和4年度において類似団体平均値と比較すると、効率的な事業運営の点では、①経常収支比率はやや低い傾向にある。これは令和元年度まで資金の不足分を賄っていた一般会計からの基準外繰入金の充当がなかったためである。⑧水洗化率は平成30年度から横ばいであるが、類似団体平均値が令和3年度と比べて上昇したため、平均値よりやや低い水準となっている。また⑥汚水処理原価は令和3年度と比べて低下しているが、これは資産減耗費が減少したことにより汚水処理費が減少したためである。
　経営の健全性の観点では、③流動比率は低い水準にある。これは公共下水道事業と一つの事業会計となっていることから、特定環境保全公共下水道のみでみると現金の不足が発生するためである。⑤経費回収率について、令和3年度と比べて上昇しているのは、資産減耗費が減少したことにより汚水処理費が減少したためである。　
　他に、④企業債残高対事業規模比率については、類似団体平均値と比較して高い水準であることから、投資規模が使用料水準と比較して過大なものになっている。
　特定環境保全公共下水道事業については公共下水道事業と一体的に経営しており、全体収支では黒字となっている。
　なお、⑦施設利用率については、汚水処理施設を保有していないため、該当数値はない。</t>
    <rPh sb="110" eb="112">
      <t>ヘイセイ</t>
    </rPh>
    <rPh sb="114" eb="116">
      <t>ネンド</t>
    </rPh>
    <rPh sb="118" eb="119">
      <t>ヨコ</t>
    </rPh>
    <rPh sb="126" eb="128">
      <t>ルイジ</t>
    </rPh>
    <rPh sb="128" eb="130">
      <t>ダンタイ</t>
    </rPh>
    <rPh sb="130" eb="133">
      <t>ヘイキンチ</t>
    </rPh>
    <rPh sb="134" eb="136">
      <t>レイワ</t>
    </rPh>
    <rPh sb="137" eb="139">
      <t>ネンド</t>
    </rPh>
    <rPh sb="140" eb="141">
      <t>クラ</t>
    </rPh>
    <rPh sb="143" eb="145">
      <t>ジョウショウ</t>
    </rPh>
    <rPh sb="150" eb="152">
      <t>ヘイキン</t>
    </rPh>
    <rPh sb="152" eb="153">
      <t>チ</t>
    </rPh>
    <rPh sb="157" eb="158">
      <t>ヒク</t>
    </rPh>
    <rPh sb="159" eb="161">
      <t>スイジュン</t>
    </rPh>
    <rPh sb="184" eb="185">
      <t>クラ</t>
    </rPh>
    <rPh sb="187" eb="189">
      <t>テイカ</t>
    </rPh>
    <rPh sb="198" eb="202">
      <t>シサンゲンモウ</t>
    </rPh>
    <rPh sb="202" eb="203">
      <t>ヒ</t>
    </rPh>
    <rPh sb="204" eb="206">
      <t>ゲンショウ</t>
    </rPh>
    <rPh sb="213" eb="215">
      <t>オスイ</t>
    </rPh>
    <rPh sb="215" eb="217">
      <t>ショリ</t>
    </rPh>
    <rPh sb="217" eb="218">
      <t>ヒ</t>
    </rPh>
    <rPh sb="219" eb="221">
      <t>ゲンショウ</t>
    </rPh>
    <rPh sb="260" eb="262">
      <t>コウキョウ</t>
    </rPh>
    <rPh sb="262" eb="265">
      <t>ゲスイドウ</t>
    </rPh>
    <rPh sb="265" eb="267">
      <t>ジギョウ</t>
    </rPh>
    <rPh sb="268" eb="269">
      <t>ヒト</t>
    </rPh>
    <rPh sb="271" eb="273">
      <t>ジギョウ</t>
    </rPh>
    <rPh sb="273" eb="275">
      <t>カイケイ</t>
    </rPh>
    <rPh sb="286" eb="288">
      <t>トクテイ</t>
    </rPh>
    <rPh sb="288" eb="290">
      <t>カンキョウ</t>
    </rPh>
    <rPh sb="290" eb="292">
      <t>ホゼン</t>
    </rPh>
    <rPh sb="292" eb="294">
      <t>コウキョウ</t>
    </rPh>
    <rPh sb="294" eb="297">
      <t>ゲスイドウ</t>
    </rPh>
    <rPh sb="303" eb="305">
      <t>ゲンキン</t>
    </rPh>
    <rPh sb="309" eb="311">
      <t>ハッセイ</t>
    </rPh>
    <rPh sb="330" eb="332">
      <t>レイカズ</t>
    </rPh>
    <rPh sb="333" eb="335">
      <t>ネンド</t>
    </rPh>
    <rPh sb="336" eb="337">
      <t>クラ</t>
    </rPh>
    <phoneticPr fontId="4"/>
  </si>
  <si>
    <t>　平成16年に事業を開始したことから、令和4年度に更新対象となる管渠はない。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</si>
</sst>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FC-4D83-AF8D-6E0335E89CC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0.06</c:v>
                </c:pt>
                <c:pt idx="2">
                  <c:v>0.02</c:v>
                </c:pt>
                <c:pt idx="3" formatCode="#,##0.00;&quot;△&quot;#,##0.00">
                  <c:v>0</c:v>
                </c:pt>
                <c:pt idx="4">
                  <c:v>0.08</c:v>
                </c:pt>
              </c:numCache>
            </c:numRef>
          </c:val>
          <c:smooth val="0"/>
          <c:extLst>
            <c:ext xmlns:c16="http://schemas.microsoft.com/office/drawing/2014/chart" uri="{C3380CC4-5D6E-409C-BE32-E72D297353CC}">
              <c16:uniqueId val="{00000001-7EFC-4D83-AF8D-6E0335E89CC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E1-4555-9046-E5E58765028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37.46</c:v>
                </c:pt>
                <c:pt idx="1">
                  <c:v>37.65</c:v>
                </c:pt>
                <c:pt idx="2">
                  <c:v>36.71</c:v>
                </c:pt>
                <c:pt idx="3">
                  <c:v>33.799999999999997</c:v>
                </c:pt>
                <c:pt idx="4">
                  <c:v>41.06</c:v>
                </c:pt>
              </c:numCache>
            </c:numRef>
          </c:val>
          <c:smooth val="0"/>
          <c:extLst>
            <c:ext xmlns:c16="http://schemas.microsoft.com/office/drawing/2014/chart" uri="{C3380CC4-5D6E-409C-BE32-E72D297353CC}">
              <c16:uniqueId val="{00000001-AAE1-4555-9046-E5E58765028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82.47</c:v>
                </c:pt>
                <c:pt idx="1">
                  <c:v>82.86</c:v>
                </c:pt>
                <c:pt idx="2">
                  <c:v>80.760000000000005</c:v>
                </c:pt>
                <c:pt idx="3">
                  <c:v>81.44</c:v>
                </c:pt>
                <c:pt idx="4">
                  <c:v>82.7</c:v>
                </c:pt>
              </c:numCache>
            </c:numRef>
          </c:val>
          <c:extLst>
            <c:ext xmlns:c16="http://schemas.microsoft.com/office/drawing/2014/chart" uri="{C3380CC4-5D6E-409C-BE32-E72D297353CC}">
              <c16:uniqueId val="{00000000-F260-48BB-845A-E65A2E89004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67.459999999999994</c:v>
                </c:pt>
                <c:pt idx="1">
                  <c:v>67.37</c:v>
                </c:pt>
                <c:pt idx="2">
                  <c:v>70.05</c:v>
                </c:pt>
                <c:pt idx="3">
                  <c:v>67.09</c:v>
                </c:pt>
                <c:pt idx="4">
                  <c:v>84.34</c:v>
                </c:pt>
              </c:numCache>
            </c:numRef>
          </c:val>
          <c:smooth val="0"/>
          <c:extLst>
            <c:ext xmlns:c16="http://schemas.microsoft.com/office/drawing/2014/chart" uri="{C3380CC4-5D6E-409C-BE32-E72D297353CC}">
              <c16:uniqueId val="{00000001-F260-48BB-845A-E65A2E89004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128</c:v>
                </c:pt>
                <c:pt idx="1">
                  <c:v>136.54</c:v>
                </c:pt>
                <c:pt idx="2">
                  <c:v>90.65</c:v>
                </c:pt>
                <c:pt idx="3">
                  <c:v>90.25</c:v>
                </c:pt>
                <c:pt idx="4">
                  <c:v>97.55</c:v>
                </c:pt>
              </c:numCache>
            </c:numRef>
          </c:val>
          <c:extLst>
            <c:ext xmlns:c16="http://schemas.microsoft.com/office/drawing/2014/chart" uri="{C3380CC4-5D6E-409C-BE32-E72D297353CC}">
              <c16:uniqueId val="{00000000-198E-487B-9FD9-8F643C27E4C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98.03</c:v>
                </c:pt>
                <c:pt idx="1">
                  <c:v>101.38</c:v>
                </c:pt>
                <c:pt idx="2">
                  <c:v>100.3</c:v>
                </c:pt>
                <c:pt idx="3">
                  <c:v>99.59</c:v>
                </c:pt>
                <c:pt idx="4">
                  <c:v>106.44</c:v>
                </c:pt>
              </c:numCache>
            </c:numRef>
          </c:val>
          <c:smooth val="0"/>
          <c:extLst>
            <c:ext xmlns:c16="http://schemas.microsoft.com/office/drawing/2014/chart" uri="{C3380CC4-5D6E-409C-BE32-E72D297353CC}">
              <c16:uniqueId val="{00000001-198E-487B-9FD9-8F643C27E4C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14.73</c:v>
                </c:pt>
                <c:pt idx="1">
                  <c:v>16.72</c:v>
                </c:pt>
                <c:pt idx="2">
                  <c:v>18.7</c:v>
                </c:pt>
                <c:pt idx="3">
                  <c:v>20.67</c:v>
                </c:pt>
                <c:pt idx="4">
                  <c:v>22.66</c:v>
                </c:pt>
              </c:numCache>
            </c:numRef>
          </c:val>
          <c:extLst>
            <c:ext xmlns:c16="http://schemas.microsoft.com/office/drawing/2014/chart" uri="{C3380CC4-5D6E-409C-BE32-E72D297353CC}">
              <c16:uniqueId val="{00000000-6195-4EFA-98DB-BEFAF5AC9B4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15.02</c:v>
                </c:pt>
                <c:pt idx="1">
                  <c:v>13.2</c:v>
                </c:pt>
                <c:pt idx="2">
                  <c:v>15.82</c:v>
                </c:pt>
                <c:pt idx="3">
                  <c:v>18.97</c:v>
                </c:pt>
                <c:pt idx="4">
                  <c:v>24.8</c:v>
                </c:pt>
              </c:numCache>
            </c:numRef>
          </c:val>
          <c:smooth val="0"/>
          <c:extLst>
            <c:ext xmlns:c16="http://schemas.microsoft.com/office/drawing/2014/chart" uri="{C3380CC4-5D6E-409C-BE32-E72D297353CC}">
              <c16:uniqueId val="{00000001-6195-4EFA-98DB-BEFAF5AC9B4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BF-4392-A5DB-33200C5B25F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0.02</c:v>
                </c:pt>
              </c:numCache>
            </c:numRef>
          </c:val>
          <c:smooth val="0"/>
          <c:extLst>
            <c:ext xmlns:c16="http://schemas.microsoft.com/office/drawing/2014/chart" uri="{C3380CC4-5D6E-409C-BE32-E72D297353CC}">
              <c16:uniqueId val="{00000001-0ABF-4392-A5DB-33200C5B25F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6464.26</c:v>
                </c:pt>
                <c:pt idx="1">
                  <c:v>6603.55</c:v>
                </c:pt>
                <c:pt idx="2">
                  <c:v>3829</c:v>
                </c:pt>
                <c:pt idx="3">
                  <c:v>3810.82</c:v>
                </c:pt>
                <c:pt idx="4">
                  <c:v>3115.31</c:v>
                </c:pt>
              </c:numCache>
            </c:numRef>
          </c:val>
          <c:extLst>
            <c:ext xmlns:c16="http://schemas.microsoft.com/office/drawing/2014/chart" uri="{C3380CC4-5D6E-409C-BE32-E72D297353CC}">
              <c16:uniqueId val="{00000000-2E52-4BFC-8BD9-EA96451AB68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179.15</c:v>
                </c:pt>
                <c:pt idx="1">
                  <c:v>360.63</c:v>
                </c:pt>
                <c:pt idx="2">
                  <c:v>254.91</c:v>
                </c:pt>
                <c:pt idx="3">
                  <c:v>366.52</c:v>
                </c:pt>
                <c:pt idx="4">
                  <c:v>72.86</c:v>
                </c:pt>
              </c:numCache>
            </c:numRef>
          </c:val>
          <c:smooth val="0"/>
          <c:extLst>
            <c:ext xmlns:c16="http://schemas.microsoft.com/office/drawing/2014/chart" uri="{C3380CC4-5D6E-409C-BE32-E72D297353CC}">
              <c16:uniqueId val="{00000001-2E52-4BFC-8BD9-EA96451AB68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13.23</c:v>
                </c:pt>
                <c:pt idx="1">
                  <c:v>12.85</c:v>
                </c:pt>
                <c:pt idx="2">
                  <c:v>-68.87</c:v>
                </c:pt>
                <c:pt idx="3">
                  <c:v>-137.26</c:v>
                </c:pt>
                <c:pt idx="4">
                  <c:v>-201.6</c:v>
                </c:pt>
              </c:numCache>
            </c:numRef>
          </c:val>
          <c:extLst>
            <c:ext xmlns:c16="http://schemas.microsoft.com/office/drawing/2014/chart" uri="{C3380CC4-5D6E-409C-BE32-E72D297353CC}">
              <c16:uniqueId val="{00000000-3A06-4690-80E1-0F151DE1820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131.47999999999999</c:v>
                </c:pt>
                <c:pt idx="1">
                  <c:v>75.33</c:v>
                </c:pt>
                <c:pt idx="2">
                  <c:v>64.17</c:v>
                </c:pt>
                <c:pt idx="3">
                  <c:v>89.11</c:v>
                </c:pt>
                <c:pt idx="4">
                  <c:v>45.42</c:v>
                </c:pt>
              </c:numCache>
            </c:numRef>
          </c:val>
          <c:smooth val="0"/>
          <c:extLst>
            <c:ext xmlns:c16="http://schemas.microsoft.com/office/drawing/2014/chart" uri="{C3380CC4-5D6E-409C-BE32-E72D297353CC}">
              <c16:uniqueId val="{00000001-3A06-4690-80E1-0F151DE1820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6578.29</c:v>
                </c:pt>
                <c:pt idx="1">
                  <c:v>6319.35</c:v>
                </c:pt>
                <c:pt idx="2">
                  <c:v>3292.4</c:v>
                </c:pt>
                <c:pt idx="3">
                  <c:v>3093.45</c:v>
                </c:pt>
                <c:pt idx="4">
                  <c:v>2403.8200000000002</c:v>
                </c:pt>
              </c:numCache>
            </c:numRef>
          </c:val>
          <c:extLst>
            <c:ext xmlns:c16="http://schemas.microsoft.com/office/drawing/2014/chart" uri="{C3380CC4-5D6E-409C-BE32-E72D297353CC}">
              <c16:uniqueId val="{00000000-A12B-4290-9C6F-F076DA9002A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1269.1500000000001</c:v>
                </c:pt>
                <c:pt idx="1">
                  <c:v>1087.96</c:v>
                </c:pt>
                <c:pt idx="2">
                  <c:v>1209.45</c:v>
                </c:pt>
                <c:pt idx="3">
                  <c:v>1042.6400000000001</c:v>
                </c:pt>
                <c:pt idx="4">
                  <c:v>1195.47</c:v>
                </c:pt>
              </c:numCache>
            </c:numRef>
          </c:val>
          <c:smooth val="0"/>
          <c:extLst>
            <c:ext xmlns:c16="http://schemas.microsoft.com/office/drawing/2014/chart" uri="{C3380CC4-5D6E-409C-BE32-E72D297353CC}">
              <c16:uniqueId val="{00000001-A12B-4290-9C6F-F076DA9002A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75.88</c:v>
                </c:pt>
                <c:pt idx="1">
                  <c:v>74.89</c:v>
                </c:pt>
                <c:pt idx="2">
                  <c:v>66.069999999999993</c:v>
                </c:pt>
                <c:pt idx="3">
                  <c:v>65.209999999999994</c:v>
                </c:pt>
                <c:pt idx="4">
                  <c:v>91.05</c:v>
                </c:pt>
              </c:numCache>
            </c:numRef>
          </c:val>
          <c:extLst>
            <c:ext xmlns:c16="http://schemas.microsoft.com/office/drawing/2014/chart" uri="{C3380CC4-5D6E-409C-BE32-E72D297353CC}">
              <c16:uniqueId val="{00000000-ECA2-4475-8F6D-458A2168211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63.97</c:v>
                </c:pt>
                <c:pt idx="1">
                  <c:v>59.67</c:v>
                </c:pt>
                <c:pt idx="2">
                  <c:v>55.93</c:v>
                </c:pt>
                <c:pt idx="3">
                  <c:v>55.76</c:v>
                </c:pt>
                <c:pt idx="4">
                  <c:v>69.430000000000007</c:v>
                </c:pt>
              </c:numCache>
            </c:numRef>
          </c:val>
          <c:smooth val="0"/>
          <c:extLst>
            <c:ext xmlns:c16="http://schemas.microsoft.com/office/drawing/2014/chart" uri="{C3380CC4-5D6E-409C-BE32-E72D297353CC}">
              <c16:uniqueId val="{00000001-ECA2-4475-8F6D-458A2168211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150.01</c:v>
                </c:pt>
                <c:pt idx="1">
                  <c:v>150.02000000000001</c:v>
                </c:pt>
                <c:pt idx="2">
                  <c:v>207.55</c:v>
                </c:pt>
                <c:pt idx="3">
                  <c:v>218.26</c:v>
                </c:pt>
                <c:pt idx="4">
                  <c:v>166.77</c:v>
                </c:pt>
              </c:numCache>
            </c:numRef>
          </c:val>
          <c:extLst>
            <c:ext xmlns:c16="http://schemas.microsoft.com/office/drawing/2014/chart" uri="{C3380CC4-5D6E-409C-BE32-E72D297353CC}">
              <c16:uniqueId val="{00000000-3961-4CFE-A112-B32A168F9A1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256.82</c:v>
                </c:pt>
                <c:pt idx="1">
                  <c:v>270.60000000000002</c:v>
                </c:pt>
                <c:pt idx="2">
                  <c:v>289.60000000000002</c:v>
                </c:pt>
                <c:pt idx="3">
                  <c:v>296.14999999999998</c:v>
                </c:pt>
                <c:pt idx="4">
                  <c:v>239.46</c:v>
                </c:pt>
              </c:numCache>
            </c:numRef>
          </c:val>
          <c:smooth val="0"/>
          <c:extLst>
            <c:ext xmlns:c16="http://schemas.microsoft.com/office/drawing/2014/chart" uri="{C3380CC4-5D6E-409C-BE32-E72D297353CC}">
              <c16:uniqueId val="{00000001-3961-4CFE-A112-B32A168F9A1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大阪府　茨木市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284921</v>
      </c>
      <c r="AM8" s="42"/>
      <c r="AN8" s="42"/>
      <c r="AO8" s="42"/>
      <c r="AP8" s="42"/>
      <c r="AQ8" s="42"/>
      <c r="AR8" s="42"/>
      <c r="AS8" s="42"/>
      <c r="AT8" s="35">
        <f>データ!T6</f>
        <v>76.489999999999995</v>
      </c>
      <c r="AU8" s="35"/>
      <c r="AV8" s="35"/>
      <c r="AW8" s="35"/>
      <c r="AX8" s="35"/>
      <c r="AY8" s="35"/>
      <c r="AZ8" s="35"/>
      <c r="BA8" s="35"/>
      <c r="BB8" s="35">
        <f>データ!U6</f>
        <v>3724.94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38.53</v>
      </c>
      <c r="J10" s="35"/>
      <c r="K10" s="35"/>
      <c r="L10" s="35"/>
      <c r="M10" s="35"/>
      <c r="N10" s="35"/>
      <c r="O10" s="35"/>
      <c r="P10" s="35">
        <f>データ!P6</f>
        <v>0.19</v>
      </c>
      <c r="Q10" s="35"/>
      <c r="R10" s="35"/>
      <c r="S10" s="35"/>
      <c r="T10" s="35"/>
      <c r="U10" s="35"/>
      <c r="V10" s="35"/>
      <c r="W10" s="35">
        <f>データ!Q6</f>
        <v>100</v>
      </c>
      <c r="X10" s="35"/>
      <c r="Y10" s="35"/>
      <c r="Z10" s="35"/>
      <c r="AA10" s="35"/>
      <c r="AB10" s="35"/>
      <c r="AC10" s="35"/>
      <c r="AD10" s="42">
        <f>データ!R6</f>
        <v>2035</v>
      </c>
      <c r="AE10" s="42"/>
      <c r="AF10" s="42"/>
      <c r="AG10" s="42"/>
      <c r="AH10" s="42"/>
      <c r="AI10" s="42"/>
      <c r="AJ10" s="42"/>
      <c r="AK10" s="2"/>
      <c r="AL10" s="42">
        <f>データ!V6</f>
        <v>549</v>
      </c>
      <c r="AM10" s="42"/>
      <c r="AN10" s="42"/>
      <c r="AO10" s="42"/>
      <c r="AP10" s="42"/>
      <c r="AQ10" s="42"/>
      <c r="AR10" s="42"/>
      <c r="AS10" s="42"/>
      <c r="AT10" s="35">
        <f>データ!W6</f>
        <v>0.26</v>
      </c>
      <c r="AU10" s="35"/>
      <c r="AV10" s="35"/>
      <c r="AW10" s="35"/>
      <c r="AX10" s="35"/>
      <c r="AY10" s="35"/>
      <c r="AZ10" s="35"/>
      <c r="BA10" s="35"/>
      <c r="BB10" s="35">
        <f>データ!X6</f>
        <v>2111.54</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113</v>
      </c>
      <c r="BM66" s="72"/>
      <c r="BN66" s="72"/>
      <c r="BO66" s="72"/>
      <c r="BP66" s="72"/>
      <c r="BQ66" s="72"/>
      <c r="BR66" s="72"/>
      <c r="BS66" s="72"/>
      <c r="BT66" s="72"/>
      <c r="BU66" s="72"/>
      <c r="BV66" s="72"/>
      <c r="BW66" s="72"/>
      <c r="BX66" s="72"/>
      <c r="BY66" s="72"/>
      <c r="BZ66" s="7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dYU6HaiolWcv3fek0c9js2ImC103w5/a64y682spfx43KkbGDFjbrNilHKlBTa/J40/TEKvqiVpjR2ypX7r0FQ==" saltValue="Q8LG8eheGrMBfahu1jg7n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272116</v>
      </c>
      <c r="D6" s="19">
        <f t="shared" si="3"/>
        <v>46</v>
      </c>
      <c r="E6" s="19">
        <f t="shared" si="3"/>
        <v>17</v>
      </c>
      <c r="F6" s="19">
        <f t="shared" si="3"/>
        <v>4</v>
      </c>
      <c r="G6" s="19">
        <f t="shared" si="3"/>
        <v>0</v>
      </c>
      <c r="H6" s="19" t="str">
        <f t="shared" si="3"/>
        <v>大阪府　茨木市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38.53</v>
      </c>
      <c r="P6" s="20">
        <f t="shared" si="3"/>
        <v>0.19</v>
      </c>
      <c r="Q6" s="20">
        <f t="shared" si="3"/>
        <v>100</v>
      </c>
      <c r="R6" s="20">
        <f t="shared" si="3"/>
        <v>2035</v>
      </c>
      <c r="S6" s="20">
        <f t="shared" si="3"/>
        <v>284921</v>
      </c>
      <c r="T6" s="20">
        <f t="shared" si="3"/>
        <v>76.489999999999995</v>
      </c>
      <c r="U6" s="20">
        <f t="shared" si="3"/>
        <v>3724.94</v>
      </c>
      <c r="V6" s="20">
        <f t="shared" si="3"/>
        <v>549</v>
      </c>
      <c r="W6" s="20">
        <f t="shared" si="3"/>
        <v>0.26</v>
      </c>
      <c r="X6" s="20">
        <f t="shared" si="3"/>
        <v>2111.54</v>
      </c>
      <c r="Y6" s="21">
        <f>IF(Y7="",NA(),Y7)</f>
        <v>128</v>
      </c>
      <c r="Z6" s="21">
        <f t="shared" ref="Z6:AH6" si="4">IF(Z7="",NA(),Z7)</f>
        <v>136.54</v>
      </c>
      <c r="AA6" s="21">
        <f t="shared" si="4"/>
        <v>90.65</v>
      </c>
      <c r="AB6" s="21">
        <f t="shared" si="4"/>
        <v>90.25</v>
      </c>
      <c r="AC6" s="21">
        <f t="shared" si="4"/>
        <v>97.55</v>
      </c>
      <c r="AD6" s="21">
        <f t="shared" si="4"/>
        <v>98.03</v>
      </c>
      <c r="AE6" s="21">
        <f t="shared" si="4"/>
        <v>101.38</v>
      </c>
      <c r="AF6" s="21">
        <f t="shared" si="4"/>
        <v>100.3</v>
      </c>
      <c r="AG6" s="21">
        <f t="shared" si="4"/>
        <v>99.59</v>
      </c>
      <c r="AH6" s="21">
        <f t="shared" si="4"/>
        <v>106.44</v>
      </c>
      <c r="AI6" s="20" t="str">
        <f>IF(AI7="","",IF(AI7="-","【-】","【"&amp;SUBSTITUTE(TEXT(AI7,"#,##0.00"),"-","△")&amp;"】"))</f>
        <v>【104.54】</v>
      </c>
      <c r="AJ6" s="21">
        <f>IF(AJ7="",NA(),AJ7)</f>
        <v>6464.26</v>
      </c>
      <c r="AK6" s="21">
        <f t="shared" ref="AK6:AS6" si="5">IF(AK7="",NA(),AK7)</f>
        <v>6603.55</v>
      </c>
      <c r="AL6" s="21">
        <f t="shared" si="5"/>
        <v>3829</v>
      </c>
      <c r="AM6" s="21">
        <f t="shared" si="5"/>
        <v>3810.82</v>
      </c>
      <c r="AN6" s="21">
        <f t="shared" si="5"/>
        <v>3115.31</v>
      </c>
      <c r="AO6" s="21">
        <f t="shared" si="5"/>
        <v>179.15</v>
      </c>
      <c r="AP6" s="21">
        <f t="shared" si="5"/>
        <v>360.63</v>
      </c>
      <c r="AQ6" s="21">
        <f t="shared" si="5"/>
        <v>254.91</v>
      </c>
      <c r="AR6" s="21">
        <f t="shared" si="5"/>
        <v>366.52</v>
      </c>
      <c r="AS6" s="21">
        <f t="shared" si="5"/>
        <v>72.86</v>
      </c>
      <c r="AT6" s="20" t="str">
        <f>IF(AT7="","",IF(AT7="-","【-】","【"&amp;SUBSTITUTE(TEXT(AT7,"#,##0.00"),"-","△")&amp;"】"))</f>
        <v>【65.93】</v>
      </c>
      <c r="AU6" s="21">
        <f>IF(AU7="",NA(),AU7)</f>
        <v>13.23</v>
      </c>
      <c r="AV6" s="21">
        <f t="shared" ref="AV6:BD6" si="6">IF(AV7="",NA(),AV7)</f>
        <v>12.85</v>
      </c>
      <c r="AW6" s="21">
        <f t="shared" si="6"/>
        <v>-68.87</v>
      </c>
      <c r="AX6" s="21">
        <f t="shared" si="6"/>
        <v>-137.26</v>
      </c>
      <c r="AY6" s="21">
        <f t="shared" si="6"/>
        <v>-201.6</v>
      </c>
      <c r="AZ6" s="21">
        <f t="shared" si="6"/>
        <v>131.47999999999999</v>
      </c>
      <c r="BA6" s="21">
        <f t="shared" si="6"/>
        <v>75.33</v>
      </c>
      <c r="BB6" s="21">
        <f t="shared" si="6"/>
        <v>64.17</v>
      </c>
      <c r="BC6" s="21">
        <f t="shared" si="6"/>
        <v>89.11</v>
      </c>
      <c r="BD6" s="21">
        <f t="shared" si="6"/>
        <v>45.42</v>
      </c>
      <c r="BE6" s="20" t="str">
        <f>IF(BE7="","",IF(BE7="-","【-】","【"&amp;SUBSTITUTE(TEXT(BE7,"#,##0.00"),"-","△")&amp;"】"))</f>
        <v>【44.25】</v>
      </c>
      <c r="BF6" s="21">
        <f>IF(BF7="",NA(),BF7)</f>
        <v>6578.29</v>
      </c>
      <c r="BG6" s="21">
        <f t="shared" ref="BG6:BO6" si="7">IF(BG7="",NA(),BG7)</f>
        <v>6319.35</v>
      </c>
      <c r="BH6" s="21">
        <f t="shared" si="7"/>
        <v>3292.4</v>
      </c>
      <c r="BI6" s="21">
        <f t="shared" si="7"/>
        <v>3093.45</v>
      </c>
      <c r="BJ6" s="21">
        <f t="shared" si="7"/>
        <v>2403.8200000000002</v>
      </c>
      <c r="BK6" s="21">
        <f t="shared" si="7"/>
        <v>1269.1500000000001</v>
      </c>
      <c r="BL6" s="21">
        <f t="shared" si="7"/>
        <v>1087.96</v>
      </c>
      <c r="BM6" s="21">
        <f t="shared" si="7"/>
        <v>1209.45</v>
      </c>
      <c r="BN6" s="21">
        <f t="shared" si="7"/>
        <v>1042.6400000000001</v>
      </c>
      <c r="BO6" s="21">
        <f t="shared" si="7"/>
        <v>1195.47</v>
      </c>
      <c r="BP6" s="20" t="str">
        <f>IF(BP7="","",IF(BP7="-","【-】","【"&amp;SUBSTITUTE(TEXT(BP7,"#,##0.00"),"-","△")&amp;"】"))</f>
        <v>【1,182.11】</v>
      </c>
      <c r="BQ6" s="21">
        <f>IF(BQ7="",NA(),BQ7)</f>
        <v>75.88</v>
      </c>
      <c r="BR6" s="21">
        <f t="shared" ref="BR6:BZ6" si="8">IF(BR7="",NA(),BR7)</f>
        <v>74.89</v>
      </c>
      <c r="BS6" s="21">
        <f t="shared" si="8"/>
        <v>66.069999999999993</v>
      </c>
      <c r="BT6" s="21">
        <f t="shared" si="8"/>
        <v>65.209999999999994</v>
      </c>
      <c r="BU6" s="21">
        <f t="shared" si="8"/>
        <v>91.05</v>
      </c>
      <c r="BV6" s="21">
        <f t="shared" si="8"/>
        <v>63.97</v>
      </c>
      <c r="BW6" s="21">
        <f t="shared" si="8"/>
        <v>59.67</v>
      </c>
      <c r="BX6" s="21">
        <f t="shared" si="8"/>
        <v>55.93</v>
      </c>
      <c r="BY6" s="21">
        <f t="shared" si="8"/>
        <v>55.76</v>
      </c>
      <c r="BZ6" s="21">
        <f t="shared" si="8"/>
        <v>69.430000000000007</v>
      </c>
      <c r="CA6" s="20" t="str">
        <f>IF(CA7="","",IF(CA7="-","【-】","【"&amp;SUBSTITUTE(TEXT(CA7,"#,##0.00"),"-","△")&amp;"】"))</f>
        <v>【73.78】</v>
      </c>
      <c r="CB6" s="21">
        <f>IF(CB7="",NA(),CB7)</f>
        <v>150.01</v>
      </c>
      <c r="CC6" s="21">
        <f t="shared" ref="CC6:CK6" si="9">IF(CC7="",NA(),CC7)</f>
        <v>150.02000000000001</v>
      </c>
      <c r="CD6" s="21">
        <f t="shared" si="9"/>
        <v>207.55</v>
      </c>
      <c r="CE6" s="21">
        <f t="shared" si="9"/>
        <v>218.26</v>
      </c>
      <c r="CF6" s="21">
        <f t="shared" si="9"/>
        <v>166.77</v>
      </c>
      <c r="CG6" s="21">
        <f t="shared" si="9"/>
        <v>256.82</v>
      </c>
      <c r="CH6" s="21">
        <f t="shared" si="9"/>
        <v>270.60000000000002</v>
      </c>
      <c r="CI6" s="21">
        <f t="shared" si="9"/>
        <v>289.60000000000002</v>
      </c>
      <c r="CJ6" s="21">
        <f t="shared" si="9"/>
        <v>296.14999999999998</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37.46</v>
      </c>
      <c r="CS6" s="21">
        <f t="shared" si="10"/>
        <v>37.65</v>
      </c>
      <c r="CT6" s="21">
        <f t="shared" si="10"/>
        <v>36.71</v>
      </c>
      <c r="CU6" s="21">
        <f t="shared" si="10"/>
        <v>33.799999999999997</v>
      </c>
      <c r="CV6" s="21">
        <f t="shared" si="10"/>
        <v>41.06</v>
      </c>
      <c r="CW6" s="20" t="str">
        <f>IF(CW7="","",IF(CW7="-","【-】","【"&amp;SUBSTITUTE(TEXT(CW7,"#,##0.00"),"-","△")&amp;"】"))</f>
        <v>【42.22】</v>
      </c>
      <c r="CX6" s="21">
        <f>IF(CX7="",NA(),CX7)</f>
        <v>82.47</v>
      </c>
      <c r="CY6" s="21">
        <f t="shared" ref="CY6:DG6" si="11">IF(CY7="",NA(),CY7)</f>
        <v>82.86</v>
      </c>
      <c r="CZ6" s="21">
        <f t="shared" si="11"/>
        <v>80.760000000000005</v>
      </c>
      <c r="DA6" s="21">
        <f t="shared" si="11"/>
        <v>81.44</v>
      </c>
      <c r="DB6" s="21">
        <f t="shared" si="11"/>
        <v>82.7</v>
      </c>
      <c r="DC6" s="21">
        <f t="shared" si="11"/>
        <v>67.459999999999994</v>
      </c>
      <c r="DD6" s="21">
        <f t="shared" si="11"/>
        <v>67.37</v>
      </c>
      <c r="DE6" s="21">
        <f t="shared" si="11"/>
        <v>70.05</v>
      </c>
      <c r="DF6" s="21">
        <f t="shared" si="11"/>
        <v>67.09</v>
      </c>
      <c r="DG6" s="21">
        <f t="shared" si="11"/>
        <v>84.34</v>
      </c>
      <c r="DH6" s="20" t="str">
        <f>IF(DH7="","",IF(DH7="-","【-】","【"&amp;SUBSTITUTE(TEXT(DH7,"#,##0.00"),"-","△")&amp;"】"))</f>
        <v>【85.67】</v>
      </c>
      <c r="DI6" s="21">
        <f>IF(DI7="",NA(),DI7)</f>
        <v>14.73</v>
      </c>
      <c r="DJ6" s="21">
        <f t="shared" ref="DJ6:DR6" si="12">IF(DJ7="",NA(),DJ7)</f>
        <v>16.72</v>
      </c>
      <c r="DK6" s="21">
        <f t="shared" si="12"/>
        <v>18.7</v>
      </c>
      <c r="DL6" s="21">
        <f t="shared" si="12"/>
        <v>20.67</v>
      </c>
      <c r="DM6" s="21">
        <f t="shared" si="12"/>
        <v>22.66</v>
      </c>
      <c r="DN6" s="21">
        <f t="shared" si="12"/>
        <v>15.02</v>
      </c>
      <c r="DO6" s="21">
        <f t="shared" si="12"/>
        <v>13.2</v>
      </c>
      <c r="DP6" s="21">
        <f t="shared" si="12"/>
        <v>15.82</v>
      </c>
      <c r="DQ6" s="21">
        <f t="shared" si="12"/>
        <v>18.97</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0.09</v>
      </c>
      <c r="EK6" s="21">
        <f t="shared" si="14"/>
        <v>0.06</v>
      </c>
      <c r="EL6" s="21">
        <f t="shared" si="14"/>
        <v>0.02</v>
      </c>
      <c r="EM6" s="20">
        <f t="shared" si="14"/>
        <v>0</v>
      </c>
      <c r="EN6" s="21">
        <f t="shared" si="14"/>
        <v>0.08</v>
      </c>
      <c r="EO6" s="20" t="str">
        <f>IF(EO7="","",IF(EO7="-","【-】","【"&amp;SUBSTITUTE(TEXT(EO7,"#,##0.00"),"-","△")&amp;"】"))</f>
        <v>【0.13】</v>
      </c>
    </row>
    <row r="7" spans="1:148" s="22" customFormat="1" x14ac:dyDescent="0.2">
      <c r="A7" s="14"/>
      <c r="B7" s="23">
        <v>2022</v>
      </c>
      <c r="C7" s="23">
        <v>272116</v>
      </c>
      <c r="D7" s="23">
        <v>46</v>
      </c>
      <c r="E7" s="23">
        <v>17</v>
      </c>
      <c r="F7" s="23">
        <v>4</v>
      </c>
      <c r="G7" s="23">
        <v>0</v>
      </c>
      <c r="H7" s="23" t="s">
        <v>96</v>
      </c>
      <c r="I7" s="23" t="s">
        <v>97</v>
      </c>
      <c r="J7" s="23" t="s">
        <v>98</v>
      </c>
      <c r="K7" s="23" t="s">
        <v>99</v>
      </c>
      <c r="L7" s="23" t="s">
        <v>100</v>
      </c>
      <c r="M7" s="23" t="s">
        <v>101</v>
      </c>
      <c r="N7" s="24" t="s">
        <v>102</v>
      </c>
      <c r="O7" s="24">
        <v>38.53</v>
      </c>
      <c r="P7" s="24">
        <v>0.19</v>
      </c>
      <c r="Q7" s="24">
        <v>100</v>
      </c>
      <c r="R7" s="24">
        <v>2035</v>
      </c>
      <c r="S7" s="24">
        <v>284921</v>
      </c>
      <c r="T7" s="24">
        <v>76.489999999999995</v>
      </c>
      <c r="U7" s="24">
        <v>3724.94</v>
      </c>
      <c r="V7" s="24">
        <v>549</v>
      </c>
      <c r="W7" s="24">
        <v>0.26</v>
      </c>
      <c r="X7" s="24">
        <v>2111.54</v>
      </c>
      <c r="Y7" s="24">
        <v>128</v>
      </c>
      <c r="Z7" s="24">
        <v>136.54</v>
      </c>
      <c r="AA7" s="24">
        <v>90.65</v>
      </c>
      <c r="AB7" s="24">
        <v>90.25</v>
      </c>
      <c r="AC7" s="24">
        <v>97.55</v>
      </c>
      <c r="AD7" s="24">
        <v>98.03</v>
      </c>
      <c r="AE7" s="24">
        <v>101.38</v>
      </c>
      <c r="AF7" s="24">
        <v>100.3</v>
      </c>
      <c r="AG7" s="24">
        <v>99.59</v>
      </c>
      <c r="AH7" s="24">
        <v>106.44</v>
      </c>
      <c r="AI7" s="24">
        <v>104.54</v>
      </c>
      <c r="AJ7" s="24">
        <v>6464.26</v>
      </c>
      <c r="AK7" s="24">
        <v>6603.55</v>
      </c>
      <c r="AL7" s="24">
        <v>3829</v>
      </c>
      <c r="AM7" s="24">
        <v>3810.82</v>
      </c>
      <c r="AN7" s="24">
        <v>3115.31</v>
      </c>
      <c r="AO7" s="24">
        <v>179.15</v>
      </c>
      <c r="AP7" s="24">
        <v>360.63</v>
      </c>
      <c r="AQ7" s="24">
        <v>254.91</v>
      </c>
      <c r="AR7" s="24">
        <v>366.52</v>
      </c>
      <c r="AS7" s="24">
        <v>72.86</v>
      </c>
      <c r="AT7" s="24">
        <v>65.930000000000007</v>
      </c>
      <c r="AU7" s="24">
        <v>13.23</v>
      </c>
      <c r="AV7" s="24">
        <v>12.85</v>
      </c>
      <c r="AW7" s="24">
        <v>-68.87</v>
      </c>
      <c r="AX7" s="24">
        <v>-137.26</v>
      </c>
      <c r="AY7" s="24">
        <v>-201.6</v>
      </c>
      <c r="AZ7" s="24">
        <v>131.47999999999999</v>
      </c>
      <c r="BA7" s="24">
        <v>75.33</v>
      </c>
      <c r="BB7" s="24">
        <v>64.17</v>
      </c>
      <c r="BC7" s="24">
        <v>89.11</v>
      </c>
      <c r="BD7" s="24">
        <v>45.42</v>
      </c>
      <c r="BE7" s="24">
        <v>44.25</v>
      </c>
      <c r="BF7" s="24">
        <v>6578.29</v>
      </c>
      <c r="BG7" s="24">
        <v>6319.35</v>
      </c>
      <c r="BH7" s="24">
        <v>3292.4</v>
      </c>
      <c r="BI7" s="24">
        <v>3093.45</v>
      </c>
      <c r="BJ7" s="24">
        <v>2403.8200000000002</v>
      </c>
      <c r="BK7" s="24">
        <v>1269.1500000000001</v>
      </c>
      <c r="BL7" s="24">
        <v>1087.96</v>
      </c>
      <c r="BM7" s="24">
        <v>1209.45</v>
      </c>
      <c r="BN7" s="24">
        <v>1042.6400000000001</v>
      </c>
      <c r="BO7" s="24">
        <v>1195.47</v>
      </c>
      <c r="BP7" s="24">
        <v>1182.1099999999999</v>
      </c>
      <c r="BQ7" s="24">
        <v>75.88</v>
      </c>
      <c r="BR7" s="24">
        <v>74.89</v>
      </c>
      <c r="BS7" s="24">
        <v>66.069999999999993</v>
      </c>
      <c r="BT7" s="24">
        <v>65.209999999999994</v>
      </c>
      <c r="BU7" s="24">
        <v>91.05</v>
      </c>
      <c r="BV7" s="24">
        <v>63.97</v>
      </c>
      <c r="BW7" s="24">
        <v>59.67</v>
      </c>
      <c r="BX7" s="24">
        <v>55.93</v>
      </c>
      <c r="BY7" s="24">
        <v>55.76</v>
      </c>
      <c r="BZ7" s="24">
        <v>69.430000000000007</v>
      </c>
      <c r="CA7" s="24">
        <v>73.78</v>
      </c>
      <c r="CB7" s="24">
        <v>150.01</v>
      </c>
      <c r="CC7" s="24">
        <v>150.02000000000001</v>
      </c>
      <c r="CD7" s="24">
        <v>207.55</v>
      </c>
      <c r="CE7" s="24">
        <v>218.26</v>
      </c>
      <c r="CF7" s="24">
        <v>166.77</v>
      </c>
      <c r="CG7" s="24">
        <v>256.82</v>
      </c>
      <c r="CH7" s="24">
        <v>270.60000000000002</v>
      </c>
      <c r="CI7" s="24">
        <v>289.60000000000002</v>
      </c>
      <c r="CJ7" s="24">
        <v>296.14999999999998</v>
      </c>
      <c r="CK7" s="24">
        <v>239.46</v>
      </c>
      <c r="CL7" s="24">
        <v>220.62</v>
      </c>
      <c r="CM7" s="24" t="s">
        <v>102</v>
      </c>
      <c r="CN7" s="24" t="s">
        <v>102</v>
      </c>
      <c r="CO7" s="24" t="s">
        <v>102</v>
      </c>
      <c r="CP7" s="24" t="s">
        <v>102</v>
      </c>
      <c r="CQ7" s="24" t="s">
        <v>102</v>
      </c>
      <c r="CR7" s="24">
        <v>37.46</v>
      </c>
      <c r="CS7" s="24">
        <v>37.65</v>
      </c>
      <c r="CT7" s="24">
        <v>36.71</v>
      </c>
      <c r="CU7" s="24">
        <v>33.799999999999997</v>
      </c>
      <c r="CV7" s="24">
        <v>41.06</v>
      </c>
      <c r="CW7" s="24">
        <v>42.22</v>
      </c>
      <c r="CX7" s="24">
        <v>82.47</v>
      </c>
      <c r="CY7" s="24">
        <v>82.86</v>
      </c>
      <c r="CZ7" s="24">
        <v>80.760000000000005</v>
      </c>
      <c r="DA7" s="24">
        <v>81.44</v>
      </c>
      <c r="DB7" s="24">
        <v>82.7</v>
      </c>
      <c r="DC7" s="24">
        <v>67.459999999999994</v>
      </c>
      <c r="DD7" s="24">
        <v>67.37</v>
      </c>
      <c r="DE7" s="24">
        <v>70.05</v>
      </c>
      <c r="DF7" s="24">
        <v>67.09</v>
      </c>
      <c r="DG7" s="24">
        <v>84.34</v>
      </c>
      <c r="DH7" s="24">
        <v>85.67</v>
      </c>
      <c r="DI7" s="24">
        <v>14.73</v>
      </c>
      <c r="DJ7" s="24">
        <v>16.72</v>
      </c>
      <c r="DK7" s="24">
        <v>18.7</v>
      </c>
      <c r="DL7" s="24">
        <v>20.67</v>
      </c>
      <c r="DM7" s="24">
        <v>22.66</v>
      </c>
      <c r="DN7" s="24">
        <v>15.02</v>
      </c>
      <c r="DO7" s="24">
        <v>13.2</v>
      </c>
      <c r="DP7" s="24">
        <v>15.82</v>
      </c>
      <c r="DQ7" s="24">
        <v>18.97</v>
      </c>
      <c r="DR7" s="24">
        <v>24.8</v>
      </c>
      <c r="DS7" s="24">
        <v>28</v>
      </c>
      <c r="DT7" s="24">
        <v>0</v>
      </c>
      <c r="DU7" s="24">
        <v>0</v>
      </c>
      <c r="DV7" s="24">
        <v>0</v>
      </c>
      <c r="DW7" s="24">
        <v>0</v>
      </c>
      <c r="DX7" s="24">
        <v>0</v>
      </c>
      <c r="DY7" s="24">
        <v>0</v>
      </c>
      <c r="DZ7" s="24">
        <v>0</v>
      </c>
      <c r="EA7" s="24">
        <v>0</v>
      </c>
      <c r="EB7" s="24">
        <v>0</v>
      </c>
      <c r="EC7" s="24">
        <v>0.02</v>
      </c>
      <c r="ED7" s="24">
        <v>0.03</v>
      </c>
      <c r="EE7" s="24">
        <v>0</v>
      </c>
      <c r="EF7" s="24">
        <v>0</v>
      </c>
      <c r="EG7" s="24">
        <v>0</v>
      </c>
      <c r="EH7" s="24">
        <v>0</v>
      </c>
      <c r="EI7" s="24">
        <v>0</v>
      </c>
      <c r="EJ7" s="24">
        <v>0.09</v>
      </c>
      <c r="EK7" s="24">
        <v>0.06</v>
      </c>
      <c r="EL7" s="24">
        <v>0.02</v>
      </c>
      <c r="EM7" s="24">
        <v>0</v>
      </c>
      <c r="EN7" s="24">
        <v>0.08</v>
      </c>
      <c r="EO7" s="24">
        <v>0.13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cp:lastPrinted>2024-01-29T00:57:04Z</cp:lastPrinted>
  <dcterms:created xsi:type="dcterms:W3CDTF">2023-12-12T00:57:04Z</dcterms:created>
  <dcterms:modified xsi:type="dcterms:W3CDTF">2024-02-14T01:56:33Z</dcterms:modified>
  <cp:category/>
</cp:coreProperties>
</file>