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3F678215-20BA-4288-8286-2D801353CDF2}" xr6:coauthVersionLast="47" xr6:coauthVersionMax="47" xr10:uidLastSave="{00000000-0000-0000-0000-000000000000}"/>
  <workbookProtection workbookAlgorithmName="SHA-512" workbookHashValue="QzcP1u8+a9QNd1nr/HPQs8o8j+0h6Sa3DJTu/dIEuMNtUcwTS9nDdlIw8oGaf/OpwN2VZLW5AtSHoglkjTQ3hw==" workbookSaltValue="Vdy26GB3fac6/emX548iB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GT80" i="4" s="1"/>
  <c r="ES7" i="5"/>
  <c r="JB79" i="4" s="1"/>
  <c r="ER7" i="5"/>
  <c r="EQ7" i="5"/>
  <c r="EP7" i="5"/>
  <c r="EO7" i="5"/>
  <c r="EM7" i="5"/>
  <c r="EL7" i="5"/>
  <c r="EK7" i="5"/>
  <c r="EJ7" i="5"/>
  <c r="EI7" i="5"/>
  <c r="EH7" i="5"/>
  <c r="EG7" i="5"/>
  <c r="EF7" i="5"/>
  <c r="EE7" i="5"/>
  <c r="DV79" i="4" s="1"/>
  <c r="ED7" i="5"/>
  <c r="DG79" i="4" s="1"/>
  <c r="EB7" i="5"/>
  <c r="EA7" i="5"/>
  <c r="BI80" i="4" s="1"/>
  <c r="DZ7" i="5"/>
  <c r="DY7" i="5"/>
  <c r="DX7" i="5"/>
  <c r="DW7" i="5"/>
  <c r="DV7" i="5"/>
  <c r="DU7" i="5"/>
  <c r="DT7" i="5"/>
  <c r="DS7" i="5"/>
  <c r="DQ7" i="5"/>
  <c r="DP7" i="5"/>
  <c r="DO7" i="5"/>
  <c r="DN7" i="5"/>
  <c r="DM7" i="5"/>
  <c r="DL7" i="5"/>
  <c r="DK7" i="5"/>
  <c r="DJ7" i="5"/>
  <c r="DI7" i="5"/>
  <c r="DH7" i="5"/>
  <c r="DF7" i="5"/>
  <c r="DE7" i="5"/>
  <c r="DD7" i="5"/>
  <c r="DC7" i="5"/>
  <c r="HG56" i="4" s="1"/>
  <c r="DB7" i="5"/>
  <c r="GR56" i="4" s="1"/>
  <c r="DA7" i="5"/>
  <c r="IZ55" i="4" s="1"/>
  <c r="CZ7" i="5"/>
  <c r="CY7" i="5"/>
  <c r="CX7" i="5"/>
  <c r="CW7" i="5"/>
  <c r="CU7" i="5"/>
  <c r="CT7" i="5"/>
  <c r="CS7" i="5"/>
  <c r="CR7" i="5"/>
  <c r="CQ7" i="5"/>
  <c r="CP7" i="5"/>
  <c r="CO7" i="5"/>
  <c r="CN7" i="5"/>
  <c r="CM7" i="5"/>
  <c r="DS55" i="4" s="1"/>
  <c r="CL7" i="5"/>
  <c r="DD55" i="4" s="1"/>
  <c r="CJ7" i="5"/>
  <c r="CI7" i="5"/>
  <c r="BI56" i="4" s="1"/>
  <c r="CH7" i="5"/>
  <c r="CG7" i="5"/>
  <c r="CF7" i="5"/>
  <c r="CE7" i="5"/>
  <c r="CD7" i="5"/>
  <c r="CC7" i="5"/>
  <c r="CB7" i="5"/>
  <c r="CA7" i="5"/>
  <c r="BY7" i="5"/>
  <c r="BX7" i="5"/>
  <c r="BW7" i="5"/>
  <c r="BV7" i="5"/>
  <c r="BU7" i="5"/>
  <c r="BT7" i="5"/>
  <c r="BS7" i="5"/>
  <c r="BR7" i="5"/>
  <c r="BQ7" i="5"/>
  <c r="BP7" i="5"/>
  <c r="BN7" i="5"/>
  <c r="BM7" i="5"/>
  <c r="BL7" i="5"/>
  <c r="BK7" i="5"/>
  <c r="HG34" i="4" s="1"/>
  <c r="BJ7" i="5"/>
  <c r="GR34" i="4" s="1"/>
  <c r="BI7" i="5"/>
  <c r="IZ33" i="4" s="1"/>
  <c r="BH7" i="5"/>
  <c r="BG7" i="5"/>
  <c r="BF7" i="5"/>
  <c r="BE7" i="5"/>
  <c r="BC7" i="5"/>
  <c r="BB7" i="5"/>
  <c r="BA7" i="5"/>
  <c r="AZ7" i="5"/>
  <c r="AY7" i="5"/>
  <c r="AX7" i="5"/>
  <c r="AW7" i="5"/>
  <c r="AV7" i="5"/>
  <c r="AU7" i="5"/>
  <c r="DS33" i="4" s="1"/>
  <c r="AT7" i="5"/>
  <c r="DD33" i="4" s="1"/>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MO80" i="4"/>
  <c r="LZ80" i="4"/>
  <c r="LK80" i="4"/>
  <c r="KV80" i="4"/>
  <c r="KG80" i="4"/>
  <c r="JB80" i="4"/>
  <c r="IM80" i="4"/>
  <c r="HX80" i="4"/>
  <c r="FO80" i="4"/>
  <c r="EZ80" i="4"/>
  <c r="EK80" i="4"/>
  <c r="DV80" i="4"/>
  <c r="DG80" i="4"/>
  <c r="BX80" i="4"/>
  <c r="AT80" i="4"/>
  <c r="AE80" i="4"/>
  <c r="P80" i="4"/>
  <c r="MO79" i="4"/>
  <c r="LZ79" i="4"/>
  <c r="LK79" i="4"/>
  <c r="KV79" i="4"/>
  <c r="KG79" i="4"/>
  <c r="IM79" i="4"/>
  <c r="HX79" i="4"/>
  <c r="HI79" i="4"/>
  <c r="GT79" i="4"/>
  <c r="FO79" i="4"/>
  <c r="EZ79" i="4"/>
  <c r="EK79" i="4"/>
  <c r="BX79" i="4"/>
  <c r="BI79" i="4"/>
  <c r="AT79" i="4"/>
  <c r="AE79" i="4"/>
  <c r="P79" i="4"/>
  <c r="MN56" i="4"/>
  <c r="LY56" i="4"/>
  <c r="LJ56" i="4"/>
  <c r="KU56" i="4"/>
  <c r="KF56" i="4"/>
  <c r="IZ56" i="4"/>
  <c r="IK56" i="4"/>
  <c r="HV56" i="4"/>
  <c r="FL56" i="4"/>
  <c r="EW56" i="4"/>
  <c r="EH56" i="4"/>
  <c r="DS56" i="4"/>
  <c r="DD56" i="4"/>
  <c r="BX56" i="4"/>
  <c r="AT56" i="4"/>
  <c r="AE56" i="4"/>
  <c r="P56" i="4"/>
  <c r="MN55" i="4"/>
  <c r="LY55" i="4"/>
  <c r="LJ55" i="4"/>
  <c r="KU55" i="4"/>
  <c r="KF55" i="4"/>
  <c r="IK55" i="4"/>
  <c r="HV55" i="4"/>
  <c r="HG55" i="4"/>
  <c r="GR55" i="4"/>
  <c r="FL55" i="4"/>
  <c r="EW55" i="4"/>
  <c r="EH55" i="4"/>
  <c r="BX55" i="4"/>
  <c r="BI55" i="4"/>
  <c r="AT55" i="4"/>
  <c r="AE55" i="4"/>
  <c r="P55" i="4"/>
  <c r="MN34" i="4"/>
  <c r="LY34" i="4"/>
  <c r="LJ34" i="4"/>
  <c r="KU34" i="4"/>
  <c r="KF34" i="4"/>
  <c r="IZ34" i="4"/>
  <c r="IK34" i="4"/>
  <c r="HV34" i="4"/>
  <c r="FL34" i="4"/>
  <c r="EW34" i="4"/>
  <c r="EH34" i="4"/>
  <c r="DS34" i="4"/>
  <c r="DD34" i="4"/>
  <c r="BX34" i="4"/>
  <c r="AT34" i="4"/>
  <c r="AE34" i="4"/>
  <c r="P34" i="4"/>
  <c r="MN33" i="4"/>
  <c r="LY33" i="4"/>
  <c r="LJ33" i="4"/>
  <c r="KU33" i="4"/>
  <c r="KF33" i="4"/>
  <c r="IK33" i="4"/>
  <c r="HV33" i="4"/>
  <c r="HG33" i="4"/>
  <c r="GR33" i="4"/>
  <c r="FL33" i="4"/>
  <c r="EW33" i="4"/>
  <c r="EH33" i="4"/>
  <c r="BX33" i="4"/>
  <c r="BI33" i="4"/>
  <c r="AT33" i="4"/>
  <c r="AE33" i="4"/>
  <c r="P33" i="4"/>
  <c r="LP12" i="4"/>
  <c r="JW12" i="4"/>
  <c r="ID12" i="4"/>
  <c r="FZ12" i="4"/>
  <c r="EG12" i="4"/>
  <c r="CN12" i="4"/>
  <c r="AU12" i="4"/>
  <c r="B12" i="4"/>
  <c r="CN10" i="4"/>
  <c r="AU10" i="4"/>
  <c r="B10" i="4"/>
  <c r="ID8" i="4"/>
  <c r="FZ8" i="4"/>
  <c r="EG8" i="4"/>
  <c r="CN8" i="4"/>
  <c r="AU8" i="4"/>
  <c r="B8" i="4"/>
  <c r="B6" i="4"/>
  <c r="JB78" i="4" l="1"/>
  <c r="IZ54" i="4"/>
  <c r="FO78" i="4"/>
  <c r="FL54" i="4"/>
  <c r="FL32" i="4"/>
  <c r="BX78" i="4"/>
  <c r="BX54" i="4"/>
  <c r="BX32" i="4"/>
  <c r="MO78" i="4"/>
  <c r="MN54" i="4"/>
  <c r="MN32" i="4"/>
  <c r="IZ32" i="4"/>
  <c r="C11" i="5"/>
  <c r="D11" i="5"/>
  <c r="E11" i="5"/>
  <c r="B11" i="5"/>
  <c r="GT78" i="4" l="1"/>
  <c r="GR32" i="4"/>
  <c r="DG78" i="4"/>
  <c r="DD54" i="4"/>
  <c r="DD32" i="4"/>
  <c r="P78" i="4"/>
  <c r="P54" i="4"/>
  <c r="P32" i="4"/>
  <c r="KG78" i="4"/>
  <c r="KF54" i="4"/>
  <c r="KF32" i="4"/>
  <c r="GR54" i="4"/>
  <c r="LZ78" i="4"/>
  <c r="LY32" i="4"/>
  <c r="IM78" i="4"/>
  <c r="IK54" i="4"/>
  <c r="IK32" i="4"/>
  <c r="EZ78" i="4"/>
  <c r="EW54" i="4"/>
  <c r="EW32" i="4"/>
  <c r="BI78" i="4"/>
  <c r="BI54" i="4"/>
  <c r="BI32" i="4"/>
  <c r="LY54" i="4"/>
  <c r="AT54" i="4"/>
  <c r="AT32" i="4"/>
  <c r="LK78" i="4"/>
  <c r="LJ54" i="4"/>
  <c r="LJ32" i="4"/>
  <c r="HX78" i="4"/>
  <c r="HV54" i="4"/>
  <c r="HV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<sst xmlns="http://schemas.openxmlformats.org/spreadsheetml/2006/main" count="342" uniqueCount="187">
  <si>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</si>
  <si>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</si>
  <si>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</si>
  <si>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</si>
  <si>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</si>
  <si>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</si>
  <si>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</si>
  <si>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</si>
  <si>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</si>
  <si>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</si>
  <si>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</si>
  <si>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</si>
  <si>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</si>
  <si>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</si>
  <si>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</si>
  <si>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</si>
  <si>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</si>
  <si>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</si>
  <si>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</si>
  <si>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</si>
  <si>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</si>
  <si>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</si>
  <si>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</si>
  <si>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</si>
  <si>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</si>
  <si>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</si>
  <si>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</si>
  <si>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</si>
  <si>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</si>
  <si>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</si>
  <si>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</si>
  <si>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</si>
  <si>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</si>
  <si>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</si>
  <si>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</si>
  <si>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</si>
  <si>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</si>
  <si>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</si>
  <si>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</si>
  <si>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</si>
  <si>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</si>
  <si>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</si>
  <si>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</si>
  <si>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</si>
  <si>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</si>
  <si>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</si>
  <si>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</si>
  <si>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</si>
  <si>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</si>
  <si>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</si>
  <si>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</si>
  <si>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</si>
  <si>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</si>
  <si>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</si>
  <si>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</si>
  <si>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</si>
  <si>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</si>
  <si>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</si>
  <si>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</si>
  <si>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</si>
  <si>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</si>
  <si>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</si>
  <si>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</si>
  <si>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</si>
  <si>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</si>
  <si>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</si>
  <si>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</si>
  <si>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</si>
  <si>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</si>
  <si>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</si>
  <si>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</si>
  <si>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</si>
  <si>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</si>
  <si>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</si>
  <si>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</si>
  <si>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</si>
  <si>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</si>
  <si>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</si>
  <si>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</si>
  <si>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</si>
  <si>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</si>
  <si>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</si>
  <si>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</si>
  <si>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</si>
  <si>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</si>
  <si>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</si>
  <si>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</si>
  <si>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</si>
  <si>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</si>
  <si>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</si>
  <si>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</si>
  <si>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</si>
  <si>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</si>
  <si>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</si>
  <si>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</si>
  <si>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</si>
  <si>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</si>
  <si>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</si>
  <si>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</si>
  <si>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</si>
  <si>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</si>
  <si>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</si>
  <si>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</si>
  <si>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</si>
  <si>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</si>
  <si>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</si>
  <si>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</si>
  <si>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</si>
  <si>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</si>
  <si>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</si>
  <si>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</si>
  <si>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</si>
  <si>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</si>
  <si>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</si>
  <si>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</si>
  <si>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</si>
  <si>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</si>
  <si>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</si>
  <si>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</si>
  <si>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</si>
  <si>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</si>
  <si>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</si>
  <si>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</si>
  <si>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</si>
  <si>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</si>
  <si>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</si>
  <si>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</si>
  <si>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</si>
  <si>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</si>
  <si>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</si>
  <si>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</si>
  <si>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</si>
  <si>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</si>
  <si>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</si>
  <si>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</si>
  <si>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</si>
  <si>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</si>
  <si>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</si>
  <si>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</si>
  <si>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</si>
  <si>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</si>
  <si>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</si>
  <si>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</si>
  <si>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</si>
  <si>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</si>
  <si>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</si>
  <si>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</si>
  <si>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</si>
  <si>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</si>
  <si>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</si>
  <si>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</si>
  <si>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</si>
  <si>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</si>
  <si>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</si>
  <si>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</si>
  <si>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</si>
  <si>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</si>
  <si>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</si>
  <si>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</si>
  <si>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</si>
  <si>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</si>
  <si>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</si>
  <si>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</si>
  <si>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</si>
  <si>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</si>
  <si>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枚方市</t>
  </si>
  <si>
    <t>市立ひらかた病院</t>
  </si>
  <si>
    <t>条例全部</t>
  </si>
  <si>
    <t>病院事業</t>
  </si>
  <si>
    <t>一般病院</t>
  </si>
  <si>
    <t>300床以上～400床未満</t>
  </si>
  <si>
    <t>自治体職員</t>
  </si>
  <si>
    <t>直営</t>
  </si>
  <si>
    <t>対象</t>
  </si>
  <si>
    <t>ド 訓 ガ</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</si>
  <si>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</si>
  <si>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</si>
  <si>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</si>
  <si>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</si>
  <si>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</si>
  <si>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</si>
  <si>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</si>
  <si>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</si>
  <si>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本院は、幅広い疾患に対して効率的な医療を提供する急性期病院の役割を担うとともに、北河内唯一の市立病院として、救急医療や災害時医療、小児・周産期医療などの政策的な医療を担っている。
　また、第２種感染症指定医療機関として、多くの新型コロナウイルス感染症の患者を受け入れるなど、地域の感染症医療の中心的な役割を担うとともに、地域医療支援病院・紹介受診重点医療機関として、地域の診療所（かかりつけ医）との医療連携の中核を担う病院としても取り組んでいる。</t>
    <rPh sb="170" eb="180">
      <t>ショウカイジュシンジュウテンイリョウキカン</t>
    </rPh>
    <phoneticPr fontId="5"/>
  </si>
  <si>
    <t>　医業収支については、医業収益が、新型コロナウイルス感染症の影響を受けた受診控えに解消傾向が見られたこと等により、入院・外来ともに患者数が増加し、約3億6,229万円増の約94億4,104万円となった。医業費用は、新型コロナウイルス感染症の検査試薬や手術件数の増加などによる材料費の増加、及び診療体制充実のための職員数増加や処遇改善による給与費の増加等により、約3億7,394万円増の約104億8,094万円となった。
　これにより医業収支は、約10億3,989万円の支出超過となったが、新型コロナ対応と通常診療との両立に取り組んだ結果、医業収支比率及び修正医業収支比率はともに、前年度並みの水準を維持している。
　経常収支は、12億2,989万円の収入超過となったが、医業外収益において空床補償等として交付される補助金が減少したため、約2億7,161万円減少しており、経常収支比率は前年度を下回っている。
　入院及び外来患者１人１日あたり収益については、専門性の高い治療を必要とする患者の割合や、コロナ関連の検査が増加したこと、及び手術件数や化学療法件数の増加等による診療単価の増加により、入院・外来ともに上昇傾向にある。</t>
    <rPh sb="11" eb="13">
      <t>イギョウ</t>
    </rPh>
    <rPh sb="13" eb="15">
      <t>シュウエキ</t>
    </rPh>
    <rPh sb="73" eb="74">
      <t>ヤク</t>
    </rPh>
    <rPh sb="75" eb="76">
      <t>オク</t>
    </rPh>
    <rPh sb="81" eb="83">
      <t>マンエン</t>
    </rPh>
    <rPh sb="83" eb="84">
      <t>ゾウ</t>
    </rPh>
    <rPh sb="85" eb="86">
      <t>ヤク</t>
    </rPh>
    <rPh sb="88" eb="89">
      <t>オク</t>
    </rPh>
    <rPh sb="94" eb="95">
      <t>マン</t>
    </rPh>
    <rPh sb="95" eb="96">
      <t>エン</t>
    </rPh>
    <rPh sb="101" eb="105">
      <t>イギョウヒヨウ</t>
    </rPh>
    <rPh sb="125" eb="127">
      <t>シュジュツ</t>
    </rPh>
    <rPh sb="127" eb="129">
      <t>ケンスウ</t>
    </rPh>
    <rPh sb="130" eb="132">
      <t>ゾウカ</t>
    </rPh>
    <rPh sb="144" eb="145">
      <t>オヨ</t>
    </rPh>
    <rPh sb="180" eb="181">
      <t>ヤク</t>
    </rPh>
    <rPh sb="182" eb="183">
      <t>オク</t>
    </rPh>
    <rPh sb="188" eb="190">
      <t>マンエン</t>
    </rPh>
    <rPh sb="192" eb="193">
      <t>ヤク</t>
    </rPh>
    <rPh sb="196" eb="197">
      <t>オク</t>
    </rPh>
    <rPh sb="202" eb="204">
      <t>マンエン</t>
    </rPh>
    <rPh sb="216" eb="220">
      <t>イギョウシュウシ</t>
    </rPh>
    <rPh sb="222" eb="223">
      <t>ヤク</t>
    </rPh>
    <rPh sb="225" eb="226">
      <t>オク</t>
    </rPh>
    <rPh sb="231" eb="233">
      <t>マンエン</t>
    </rPh>
    <rPh sb="234" eb="238">
      <t>シシュツチョウカ</t>
    </rPh>
    <rPh sb="244" eb="246">
      <t>シンガタ</t>
    </rPh>
    <rPh sb="308" eb="312">
      <t>ケイジョウシュウシ</t>
    </rPh>
    <rPh sb="316" eb="317">
      <t>オク</t>
    </rPh>
    <rPh sb="322" eb="324">
      <t>マンエン</t>
    </rPh>
    <rPh sb="325" eb="329">
      <t>シュウニュウチョウカ</t>
    </rPh>
    <rPh sb="335" eb="338">
      <t>イギョウガイ</t>
    </rPh>
    <rPh sb="338" eb="340">
      <t>シュウエキ</t>
    </rPh>
    <rPh sb="368" eb="369">
      <t>ヤク</t>
    </rPh>
    <rPh sb="370" eb="371">
      <t>オク</t>
    </rPh>
    <rPh sb="376" eb="378">
      <t>マンエン</t>
    </rPh>
    <rPh sb="378" eb="380">
      <t>ゲンショウ</t>
    </rPh>
    <rPh sb="385" eb="387">
      <t>ケイジョウ</t>
    </rPh>
    <rPh sb="387" eb="389">
      <t>シュウシ</t>
    </rPh>
    <rPh sb="389" eb="391">
      <t>ヒリツ</t>
    </rPh>
    <rPh sb="414" eb="415">
      <t>ヒト</t>
    </rPh>
    <rPh sb="416" eb="417">
      <t>ニチ</t>
    </rPh>
    <rPh sb="420" eb="422">
      <t>シュウエキ</t>
    </rPh>
    <rPh sb="428" eb="431">
      <t>センモンセイ</t>
    </rPh>
    <rPh sb="432" eb="433">
      <t>タカ</t>
    </rPh>
    <rPh sb="434" eb="436">
      <t>チリョウ</t>
    </rPh>
    <rPh sb="437" eb="439">
      <t>ヒツヨウ</t>
    </rPh>
    <rPh sb="442" eb="444">
      <t>カンジャ</t>
    </rPh>
    <rPh sb="445" eb="447">
      <t>ワリアイ</t>
    </rPh>
    <rPh sb="452" eb="454">
      <t>カンレン</t>
    </rPh>
    <rPh sb="455" eb="457">
      <t>ケンサ</t>
    </rPh>
    <rPh sb="458" eb="460">
      <t>ゾウカ</t>
    </rPh>
    <rPh sb="465" eb="466">
      <t>オヨ</t>
    </rPh>
    <rPh sb="472" eb="476">
      <t>カガクリョウホウ</t>
    </rPh>
    <rPh sb="476" eb="478">
      <t>ケンスウ</t>
    </rPh>
    <rPh sb="479" eb="481">
      <t>ゾウカ</t>
    </rPh>
    <rPh sb="481" eb="482">
      <t>トウ</t>
    </rPh>
    <rPh sb="485" eb="489">
      <t>シンリョウタンカ</t>
    </rPh>
    <rPh sb="490" eb="492">
      <t>ゾウカ</t>
    </rPh>
    <rPh sb="504" eb="506">
      <t>ジョウショウ</t>
    </rPh>
    <rPh sb="506" eb="508">
      <t>ケイコウ</t>
    </rPh>
    <phoneticPr fontId="5"/>
  </si>
  <si>
    <t>　当院は平成26年9月に開院し、令和4年度で開院9年目となった。
　現在のところ施設に大きな老朽化は見られないが、24時間稼働していることから、施設更新計画を踏まえ、現状に合わせて計画的に修繕・改修等を行っていく必要がある。
　有形固定資産減価償却率については、新病院建設に係る建物減価償却費の未償却額が多いことから、類似病院平均値を大きく下回っている。
　器械備品減価償却率については、新病院開院時に購入した医療機器の多くが償却終了したことから、類似病院平均値と近似していたが、令和4年度については、内視鏡手術支援ロボット「da Vinci」（ダビンチ）の導入や、高度治療室（ＨＣＵ）開設に伴う医療機器の整備を行ったこと等により、平均値を下回っており、また、１床あたり有形固定資産が平均値を上回っている。
　今後も、機器更新計画に基づき計画的に更新していく必要がある。</t>
    <rPh sb="240" eb="242">
      <t>レイワ</t>
    </rPh>
    <rPh sb="243" eb="245">
      <t>ネンド</t>
    </rPh>
    <rPh sb="283" eb="288">
      <t>コウドチリョウシツ</t>
    </rPh>
    <rPh sb="293" eb="295">
      <t>カイセツ</t>
    </rPh>
    <rPh sb="296" eb="297">
      <t>トモナ</t>
    </rPh>
    <rPh sb="298" eb="302">
      <t>イリョウキキ</t>
    </rPh>
    <rPh sb="303" eb="305">
      <t>セイビ</t>
    </rPh>
    <rPh sb="306" eb="307">
      <t>オコナ</t>
    </rPh>
    <rPh sb="311" eb="312">
      <t>トウ</t>
    </rPh>
    <rPh sb="316" eb="319">
      <t>ヘイキンチ</t>
    </rPh>
    <rPh sb="320" eb="322">
      <t>シタマワ</t>
    </rPh>
    <rPh sb="331" eb="332">
      <t>ショウ</t>
    </rPh>
    <rPh sb="335" eb="341">
      <t>ユウケイコテイシサン</t>
    </rPh>
    <rPh sb="342" eb="344">
      <t>ヘイキン</t>
    </rPh>
    <rPh sb="344" eb="345">
      <t>アタイ</t>
    </rPh>
    <rPh sb="346" eb="348">
      <t>ウワマワ</t>
    </rPh>
    <phoneticPr fontId="5"/>
  </si>
  <si>
    <t>　アフターコロナを見据え、引き続き、第2種感染症指定医療機関としての責務を果たすべく、新型コロナウイルス感染症への対応を行うとともに、通常診療との両立を図っていく。
　医業収支の改善に向けては、令和元年度・2年度にそれぞれ開設した「消化器センター」「下肢機能再建センター」のほか、令和4年度には「音声外科センター」を設置し、さらに、内視鏡手術支援ロボット「da Vinci」（ダビンチ）を導入しており、これらを柱とする収益構造の構築を図る。
　また、集患への取り組みとして、救急搬送患者の受入れ促進や、地域の診療所へ積極的な訪問の実施・情報発信を行うなど、地域連携の一層の強化を図ることで、紹介率・逆紹介率を向上を目指す。
　診療単価の向上と患者数の増加に向けて、令和5年3月に策定した経営強化プラン（第3次中期経営計画）に基づく様々な取り組みを行うことで、安定した経営基盤の構築に取り組んでゆく。</t>
    <rPh sb="9" eb="11">
      <t>ミス</t>
    </rPh>
    <rPh sb="225" eb="227">
      <t>シュウカン</t>
    </rPh>
    <rPh sb="229" eb="230">
      <t>ト</t>
    </rPh>
    <rPh sb="231" eb="232">
      <t>ク</t>
    </rPh>
    <rPh sb="307" eb="309">
      <t>メザ</t>
    </rPh>
    <rPh sb="313" eb="317">
      <t>シンリョウタンカ</t>
    </rPh>
    <rPh sb="318" eb="320">
      <t>コウジョウ</t>
    </rPh>
    <rPh sb="321" eb="324">
      <t>カンジャスウ</t>
    </rPh>
    <rPh sb="325" eb="327">
      <t>ゾウカ</t>
    </rPh>
    <rPh sb="328" eb="329">
      <t>ム</t>
    </rPh>
    <rPh sb="332" eb="334">
      <t>レイワ</t>
    </rPh>
    <rPh sb="365" eb="367">
      <t>サマザマ</t>
    </rPh>
    <rPh sb="368" eb="369">
      <t>ト</t>
    </rPh>
    <rPh sb="370" eb="371">
      <t>ク</t>
    </rPh>
    <rPh sb="373" eb="374">
      <t>オコナ</t>
    </rPh>
    <rPh sb="379" eb="381">
      <t>アンテイ</t>
    </rPh>
    <rPh sb="383" eb="387">
      <t>ケイエイキバン</t>
    </rPh>
    <rPh sb="388" eb="390">
      <t>コウチク</t>
    </rPh>
    <rPh sb="391" eb="392">
      <t>ト</t>
    </rPh>
    <rPh sb="393" eb="39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</si>
</sst>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76.900000000000006</c:v>
                </c:pt>
                <c:pt idx="2">
                  <c:v>69.400000000000006</c:v>
                </c:pt>
                <c:pt idx="3">
                  <c:v>72.7</c:v>
                </c:pt>
                <c:pt idx="4">
                  <c:v>74.099999999999994</c:v>
                </c:pt>
              </c:numCache>
            </c:numRef>
          </c:val>
          <c:extLst>
            <c:ext xmlns:c16="http://schemas.microsoft.com/office/drawing/2014/chart" uri="{C3380CC4-5D6E-409C-BE32-E72D297353CC}">
              <c16:uniqueId val="{00000000-8413-4104-876E-FAC81FD496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413-4104-876E-FAC81FD496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84.4</c:v>
                </c:pt>
                <c:pt idx="1">
                  <c:v>86.2</c:v>
                </c:pt>
                <c:pt idx="2">
                  <c:v>79.400000000000006</c:v>
                </c:pt>
                <c:pt idx="3">
                  <c:v>86</c:v>
                </c:pt>
                <c:pt idx="4">
                  <c:v>86.1</c:v>
                </c:pt>
              </c:numCache>
            </c:numRef>
          </c:val>
          <c:extLst>
            <c:ext xmlns:c16="http://schemas.microsoft.com/office/drawing/2014/chart" uri="{C3380CC4-5D6E-409C-BE32-E72D297353CC}">
              <c16:uniqueId val="{00000000-AF51-4B7B-9BD1-F11B946806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F51-4B7B-9BD1-F11B946806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88.2</c:v>
                </c:pt>
                <c:pt idx="1">
                  <c:v>89.8</c:v>
                </c:pt>
                <c:pt idx="2">
                  <c:v>83.2</c:v>
                </c:pt>
                <c:pt idx="3">
                  <c:v>89.8</c:v>
                </c:pt>
                <c:pt idx="4">
                  <c:v>90.1</c:v>
                </c:pt>
              </c:numCache>
            </c:numRef>
          </c:val>
          <c:extLst>
            <c:ext xmlns:c16="http://schemas.microsoft.com/office/drawing/2014/chart" uri="{C3380CC4-5D6E-409C-BE32-E72D297353CC}">
              <c16:uniqueId val="{00000000-DF2B-4982-98E5-5B961D2B57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DF2B-4982-98E5-5B961D2B57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99.7</c:v>
                </c:pt>
                <c:pt idx="1">
                  <c:v>99.7</c:v>
                </c:pt>
                <c:pt idx="2">
                  <c:v>105.8</c:v>
                </c:pt>
                <c:pt idx="3">
                  <c:v>114.9</c:v>
                </c:pt>
                <c:pt idx="4">
                  <c:v>111.1</c:v>
                </c:pt>
              </c:numCache>
            </c:numRef>
          </c:val>
          <c:extLst>
            <c:ext xmlns:c16="http://schemas.microsoft.com/office/drawing/2014/chart" uri="{C3380CC4-5D6E-409C-BE32-E72D297353CC}">
              <c16:uniqueId val="{00000000-C9F8-4775-850C-F8DA0D00EC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9F8-4775-850C-F8DA0D00EC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38.6</c:v>
                </c:pt>
                <c:pt idx="1">
                  <c:v>41.4</c:v>
                </c:pt>
                <c:pt idx="2">
                  <c:v>43</c:v>
                </c:pt>
                <c:pt idx="3">
                  <c:v>46</c:v>
                </c:pt>
                <c:pt idx="4">
                  <c:v>48.8</c:v>
                </c:pt>
              </c:numCache>
            </c:numRef>
          </c:val>
          <c:extLst>
            <c:ext xmlns:c16="http://schemas.microsoft.com/office/drawing/2014/chart" uri="{C3380CC4-5D6E-409C-BE32-E72D297353CC}">
              <c16:uniqueId val="{00000000-A324-4DC7-993D-B5C06E1A00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A324-4DC7-993D-B5C06E1A00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72.7</c:v>
                </c:pt>
                <c:pt idx="1">
                  <c:v>71.8</c:v>
                </c:pt>
                <c:pt idx="2">
                  <c:v>68.900000000000006</c:v>
                </c:pt>
                <c:pt idx="3">
                  <c:v>68.7</c:v>
                </c:pt>
                <c:pt idx="4">
                  <c:v>66.599999999999994</c:v>
                </c:pt>
              </c:numCache>
            </c:numRef>
          </c:val>
          <c:extLst>
            <c:ext xmlns:c16="http://schemas.microsoft.com/office/drawing/2014/chart" uri="{C3380CC4-5D6E-409C-BE32-E72D297353CC}">
              <c16:uniqueId val="{00000000-EAB8-47DB-9D25-D22A36E390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AB8-47DB-9D25-D22A36E390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48674615</c:v>
                </c:pt>
                <c:pt idx="1">
                  <c:v>49142287</c:v>
                </c:pt>
                <c:pt idx="2">
                  <c:v>49103794</c:v>
                </c:pt>
                <c:pt idx="3">
                  <c:v>49628755</c:v>
                </c:pt>
                <c:pt idx="4">
                  <c:v>51393388</c:v>
                </c:pt>
              </c:numCache>
            </c:numRef>
          </c:val>
          <c:extLst>
            <c:ext xmlns:c16="http://schemas.microsoft.com/office/drawing/2014/chart" uri="{C3380CC4-5D6E-409C-BE32-E72D297353CC}">
              <c16:uniqueId val="{00000000-83D5-4139-8821-E4DF4D504F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3D5-4139-8821-E4DF4D504F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18.5</c:v>
                </c:pt>
                <c:pt idx="1">
                  <c:v>19.3</c:v>
                </c:pt>
                <c:pt idx="2">
                  <c:v>21.7</c:v>
                </c:pt>
                <c:pt idx="3">
                  <c:v>21.1</c:v>
                </c:pt>
                <c:pt idx="4">
                  <c:v>21.4</c:v>
                </c:pt>
              </c:numCache>
            </c:numRef>
          </c:val>
          <c:extLst>
            <c:ext xmlns:c16="http://schemas.microsoft.com/office/drawing/2014/chart" uri="{C3380CC4-5D6E-409C-BE32-E72D297353CC}">
              <c16:uniqueId val="{00000000-A21A-4F29-A04F-96B465C9C5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21A-4F29-A04F-96B465C9C5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57.3</c:v>
                </c:pt>
                <c:pt idx="1">
                  <c:v>55.9</c:v>
                </c:pt>
                <c:pt idx="2">
                  <c:v>62.3</c:v>
                </c:pt>
                <c:pt idx="3">
                  <c:v>57.4</c:v>
                </c:pt>
                <c:pt idx="4">
                  <c:v>56.1</c:v>
                </c:pt>
              </c:numCache>
            </c:numRef>
          </c:val>
          <c:extLst>
            <c:ext xmlns:c16="http://schemas.microsoft.com/office/drawing/2014/chart" uri="{C3380CC4-5D6E-409C-BE32-E72D297353CC}">
              <c16:uniqueId val="{00000000-3AF6-486C-8D3D-8993E860E1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AF6-486C-8D3D-8993E860E1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11389</c:v>
                </c:pt>
                <c:pt idx="1">
                  <c:v>12279</c:v>
                </c:pt>
                <c:pt idx="2">
                  <c:v>13573</c:v>
                </c:pt>
                <c:pt idx="3">
                  <c:v>14835</c:v>
                </c:pt>
                <c:pt idx="4">
                  <c:v>15036</c:v>
                </c:pt>
              </c:numCache>
            </c:numRef>
          </c:val>
          <c:extLst>
            <c:ext xmlns:c16="http://schemas.microsoft.com/office/drawing/2014/chart" uri="{C3380CC4-5D6E-409C-BE32-E72D297353CC}">
              <c16:uniqueId val="{00000000-A07C-4EA6-9A96-9B3CBB6F54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A07C-4EA6-9A96-9B3CBB6F54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56504</c:v>
                </c:pt>
                <c:pt idx="1">
                  <c:v>57835</c:v>
                </c:pt>
                <c:pt idx="2">
                  <c:v>61958</c:v>
                </c:pt>
                <c:pt idx="3">
                  <c:v>64203</c:v>
                </c:pt>
                <c:pt idx="4">
                  <c:v>64955</c:v>
                </c:pt>
              </c:numCache>
            </c:numRef>
          </c:val>
          <c:extLst>
            <c:ext xmlns:c16="http://schemas.microsoft.com/office/drawing/2014/chart" uri="{C3380CC4-5D6E-409C-BE32-E72D297353CC}">
              <c16:uniqueId val="{00000000-C499-4CCA-9B33-E888525648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499-4CCA-9B33-E888525648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0.2</c:v>
                </c:pt>
                <c:pt idx="1">
                  <c:v>0.5</c:v>
                </c:pt>
                <c:pt idx="2">
                  <c:v>0</c:v>
                </c:pt>
                <c:pt idx="3">
                  <c:v>0</c:v>
                </c:pt>
                <c:pt idx="4">
                  <c:v>0</c:v>
                </c:pt>
              </c:numCache>
            </c:numRef>
          </c:val>
          <c:extLst>
            <c:ext xmlns:c16="http://schemas.microsoft.com/office/drawing/2014/chart" uri="{C3380CC4-5D6E-409C-BE32-E72D297353CC}">
              <c16:uniqueId val="{00000000-1D54-4DDE-8909-50D912F52D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D54-4DDE-8909-50D912F52D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Z47" sqref="NZ4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大阪府枚方市　市立ひらかた病院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327</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8</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335</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396252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31587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291</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291</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99.7</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105.8</v>
      </c>
      <c r="AU33" s="70"/>
      <c r="AV33" s="70"/>
      <c r="AW33" s="70"/>
      <c r="AX33" s="70"/>
      <c r="AY33" s="70"/>
      <c r="AZ33" s="70"/>
      <c r="BA33" s="70"/>
      <c r="BB33" s="70"/>
      <c r="BC33" s="70"/>
      <c r="BD33" s="70"/>
      <c r="BE33" s="70"/>
      <c r="BF33" s="70"/>
      <c r="BG33" s="70"/>
      <c r="BH33" s="71"/>
      <c r="BI33" s="69">
        <f>データ!AL7</f>
        <v>114.9</v>
      </c>
      <c r="BJ33" s="70"/>
      <c r="BK33" s="70"/>
      <c r="BL33" s="70"/>
      <c r="BM33" s="70"/>
      <c r="BN33" s="70"/>
      <c r="BO33" s="70"/>
      <c r="BP33" s="70"/>
      <c r="BQ33" s="70"/>
      <c r="BR33" s="70"/>
      <c r="BS33" s="70"/>
      <c r="BT33" s="70"/>
      <c r="BU33" s="70"/>
      <c r="BV33" s="70"/>
      <c r="BW33" s="71"/>
      <c r="BX33" s="69">
        <f>データ!AM7</f>
        <v>111.1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88.2</v>
      </c>
      <c r="DE33" s="70"/>
      <c r="DF33" s="70"/>
      <c r="DG33" s="70"/>
      <c r="DH33" s="70"/>
      <c r="DI33" s="70"/>
      <c r="DJ33" s="70"/>
      <c r="DK33" s="70"/>
      <c r="DL33" s="70"/>
      <c r="DM33" s="70"/>
      <c r="DN33" s="70"/>
      <c r="DO33" s="70"/>
      <c r="DP33" s="70"/>
      <c r="DQ33" s="70"/>
      <c r="DR33" s="71"/>
      <c r="DS33" s="69">
        <f>データ!AU7</f>
        <v>89.8</v>
      </c>
      <c r="DT33" s="70"/>
      <c r="DU33" s="70"/>
      <c r="DV33" s="70"/>
      <c r="DW33" s="70"/>
      <c r="DX33" s="70"/>
      <c r="DY33" s="70"/>
      <c r="DZ33" s="70"/>
      <c r="EA33" s="70"/>
      <c r="EB33" s="70"/>
      <c r="EC33" s="70"/>
      <c r="ED33" s="70"/>
      <c r="EE33" s="70"/>
      <c r="EF33" s="70"/>
      <c r="EG33" s="71"/>
      <c r="EH33" s="69">
        <f>データ!AV7</f>
        <v>83.2</v>
      </c>
      <c r="EI33" s="70"/>
      <c r="EJ33" s="70"/>
      <c r="EK33" s="70"/>
      <c r="EL33" s="70"/>
      <c r="EM33" s="70"/>
      <c r="EN33" s="70"/>
      <c r="EO33" s="70"/>
      <c r="EP33" s="70"/>
      <c r="EQ33" s="70"/>
      <c r="ER33" s="70"/>
      <c r="ES33" s="70"/>
      <c r="ET33" s="70"/>
      <c r="EU33" s="70"/>
      <c r="EV33" s="71"/>
      <c r="EW33" s="69">
        <f>データ!AW7</f>
        <v>89.8</v>
      </c>
      <c r="EX33" s="70"/>
      <c r="EY33" s="70"/>
      <c r="EZ33" s="70"/>
      <c r="FA33" s="70"/>
      <c r="FB33" s="70"/>
      <c r="FC33" s="70"/>
      <c r="FD33" s="70"/>
      <c r="FE33" s="70"/>
      <c r="FF33" s="70"/>
      <c r="FG33" s="70"/>
      <c r="FH33" s="70"/>
      <c r="FI33" s="70"/>
      <c r="FJ33" s="70"/>
      <c r="FK33" s="71"/>
      <c r="FL33" s="69">
        <f>データ!AX7</f>
        <v>90.1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84.4</v>
      </c>
      <c r="GS33" s="70"/>
      <c r="GT33" s="70"/>
      <c r="GU33" s="70"/>
      <c r="GV33" s="70"/>
      <c r="GW33" s="70"/>
      <c r="GX33" s="70"/>
      <c r="GY33" s="70"/>
      <c r="GZ33" s="70"/>
      <c r="HA33" s="70"/>
      <c r="HB33" s="70"/>
      <c r="HC33" s="70"/>
      <c r="HD33" s="70"/>
      <c r="HE33" s="70"/>
      <c r="HF33" s="71"/>
      <c r="HG33" s="69">
        <f>データ!BF7</f>
        <v>86.2</v>
      </c>
      <c r="HH33" s="70"/>
      <c r="HI33" s="70"/>
      <c r="HJ33" s="70"/>
      <c r="HK33" s="70"/>
      <c r="HL33" s="70"/>
      <c r="HM33" s="70"/>
      <c r="HN33" s="70"/>
      <c r="HO33" s="70"/>
      <c r="HP33" s="70"/>
      <c r="HQ33" s="70"/>
      <c r="HR33" s="70"/>
      <c r="HS33" s="70"/>
      <c r="HT33" s="70"/>
      <c r="HU33" s="71"/>
      <c r="HV33" s="69">
        <f>データ!BG7</f>
        <v>79.400000000000006</v>
      </c>
      <c r="HW33" s="70"/>
      <c r="HX33" s="70"/>
      <c r="HY33" s="70"/>
      <c r="HZ33" s="70"/>
      <c r="IA33" s="70"/>
      <c r="IB33" s="70"/>
      <c r="IC33" s="70"/>
      <c r="ID33" s="70"/>
      <c r="IE33" s="70"/>
      <c r="IF33" s="70"/>
      <c r="IG33" s="70"/>
      <c r="IH33" s="70"/>
      <c r="II33" s="70"/>
      <c r="IJ33" s="71"/>
      <c r="IK33" s="69">
        <f>データ!BH7</f>
        <v>86</v>
      </c>
      <c r="IL33" s="70"/>
      <c r="IM33" s="70"/>
      <c r="IN33" s="70"/>
      <c r="IO33" s="70"/>
      <c r="IP33" s="70"/>
      <c r="IQ33" s="70"/>
      <c r="IR33" s="70"/>
      <c r="IS33" s="70"/>
      <c r="IT33" s="70"/>
      <c r="IU33" s="70"/>
      <c r="IV33" s="70"/>
      <c r="IW33" s="70"/>
      <c r="IX33" s="70"/>
      <c r="IY33" s="71"/>
      <c r="IZ33" s="69">
        <f>データ!BI7</f>
        <v>86.1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76.099999999999994</v>
      </c>
      <c r="KG33" s="70"/>
      <c r="KH33" s="70"/>
      <c r="KI33" s="70"/>
      <c r="KJ33" s="70"/>
      <c r="KK33" s="70"/>
      <c r="KL33" s="70"/>
      <c r="KM33" s="70"/>
      <c r="KN33" s="70"/>
      <c r="KO33" s="70"/>
      <c r="KP33" s="70"/>
      <c r="KQ33" s="70"/>
      <c r="KR33" s="70"/>
      <c r="KS33" s="70"/>
      <c r="KT33" s="71"/>
      <c r="KU33" s="69">
        <f>データ!BQ7</f>
        <v>76.900000000000006</v>
      </c>
      <c r="KV33" s="70"/>
      <c r="KW33" s="70"/>
      <c r="KX33" s="70"/>
      <c r="KY33" s="70"/>
      <c r="KZ33" s="70"/>
      <c r="LA33" s="70"/>
      <c r="LB33" s="70"/>
      <c r="LC33" s="70"/>
      <c r="LD33" s="70"/>
      <c r="LE33" s="70"/>
      <c r="LF33" s="70"/>
      <c r="LG33" s="70"/>
      <c r="LH33" s="70"/>
      <c r="LI33" s="71"/>
      <c r="LJ33" s="69">
        <f>データ!BR7</f>
        <v>69.400000000000006</v>
      </c>
      <c r="LK33" s="70"/>
      <c r="LL33" s="70"/>
      <c r="LM33" s="70"/>
      <c r="LN33" s="70"/>
      <c r="LO33" s="70"/>
      <c r="LP33" s="70"/>
      <c r="LQ33" s="70"/>
      <c r="LR33" s="70"/>
      <c r="LS33" s="70"/>
      <c r="LT33" s="70"/>
      <c r="LU33" s="70"/>
      <c r="LV33" s="70"/>
      <c r="LW33" s="70"/>
      <c r="LX33" s="71"/>
      <c r="LY33" s="69">
        <f>データ!BS7</f>
        <v>72.7</v>
      </c>
      <c r="LZ33" s="70"/>
      <c r="MA33" s="70"/>
      <c r="MB33" s="70"/>
      <c r="MC33" s="70"/>
      <c r="MD33" s="70"/>
      <c r="ME33" s="70"/>
      <c r="MF33" s="70"/>
      <c r="MG33" s="70"/>
      <c r="MH33" s="70"/>
      <c r="MI33" s="70"/>
      <c r="MJ33" s="70"/>
      <c r="MK33" s="70"/>
      <c r="ML33" s="70"/>
      <c r="MM33" s="71"/>
      <c r="MN33" s="69">
        <f>データ!BT7</f>
        <v>74.099999999999994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56504</v>
      </c>
      <c r="Q55" s="67"/>
      <c r="R55" s="67"/>
      <c r="S55" s="67"/>
      <c r="T55" s="67"/>
      <c r="U55" s="67"/>
      <c r="V55" s="67"/>
      <c r="W55" s="67"/>
      <c r="X55" s="67"/>
      <c r="Y55" s="67"/>
      <c r="Z55" s="67"/>
      <c r="AA55" s="67"/>
      <c r="AB55" s="67"/>
      <c r="AC55" s="67"/>
      <c r="AD55" s="68"/>
      <c r="AE55" s="66">
        <f>データ!CB7</f>
        <v>57835</v>
      </c>
      <c r="AF55" s="67"/>
      <c r="AG55" s="67"/>
      <c r="AH55" s="67"/>
      <c r="AI55" s="67"/>
      <c r="AJ55" s="67"/>
      <c r="AK55" s="67"/>
      <c r="AL55" s="67"/>
      <c r="AM55" s="67"/>
      <c r="AN55" s="67"/>
      <c r="AO55" s="67"/>
      <c r="AP55" s="67"/>
      <c r="AQ55" s="67"/>
      <c r="AR55" s="67"/>
      <c r="AS55" s="68"/>
      <c r="AT55" s="66">
        <f>データ!CC7</f>
        <v>61958</v>
      </c>
      <c r="AU55" s="67"/>
      <c r="AV55" s="67"/>
      <c r="AW55" s="67"/>
      <c r="AX55" s="67"/>
      <c r="AY55" s="67"/>
      <c r="AZ55" s="67"/>
      <c r="BA55" s="67"/>
      <c r="BB55" s="67"/>
      <c r="BC55" s="67"/>
      <c r="BD55" s="67"/>
      <c r="BE55" s="67"/>
      <c r="BF55" s="67"/>
      <c r="BG55" s="67"/>
      <c r="BH55" s="68"/>
      <c r="BI55" s="66">
        <f>データ!CD7</f>
        <v>64203</v>
      </c>
      <c r="BJ55" s="67"/>
      <c r="BK55" s="67"/>
      <c r="BL55" s="67"/>
      <c r="BM55" s="67"/>
      <c r="BN55" s="67"/>
      <c r="BO55" s="67"/>
      <c r="BP55" s="67"/>
      <c r="BQ55" s="67"/>
      <c r="BR55" s="67"/>
      <c r="BS55" s="67"/>
      <c r="BT55" s="67"/>
      <c r="BU55" s="67"/>
      <c r="BV55" s="67"/>
      <c r="BW55" s="68"/>
      <c r="BX55" s="66">
        <f>データ!CE7</f>
        <v>64955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11389</v>
      </c>
      <c r="DE55" s="67"/>
      <c r="DF55" s="67"/>
      <c r="DG55" s="67"/>
      <c r="DH55" s="67"/>
      <c r="DI55" s="67"/>
      <c r="DJ55" s="67"/>
      <c r="DK55" s="67"/>
      <c r="DL55" s="67"/>
      <c r="DM55" s="67"/>
      <c r="DN55" s="67"/>
      <c r="DO55" s="67"/>
      <c r="DP55" s="67"/>
      <c r="DQ55" s="67"/>
      <c r="DR55" s="68"/>
      <c r="DS55" s="66">
        <f>データ!CM7</f>
        <v>12279</v>
      </c>
      <c r="DT55" s="67"/>
      <c r="DU55" s="67"/>
      <c r="DV55" s="67"/>
      <c r="DW55" s="67"/>
      <c r="DX55" s="67"/>
      <c r="DY55" s="67"/>
      <c r="DZ55" s="67"/>
      <c r="EA55" s="67"/>
      <c r="EB55" s="67"/>
      <c r="EC55" s="67"/>
      <c r="ED55" s="67"/>
      <c r="EE55" s="67"/>
      <c r="EF55" s="67"/>
      <c r="EG55" s="68"/>
      <c r="EH55" s="66">
        <f>データ!CN7</f>
        <v>13573</v>
      </c>
      <c r="EI55" s="67"/>
      <c r="EJ55" s="67"/>
      <c r="EK55" s="67"/>
      <c r="EL55" s="67"/>
      <c r="EM55" s="67"/>
      <c r="EN55" s="67"/>
      <c r="EO55" s="67"/>
      <c r="EP55" s="67"/>
      <c r="EQ55" s="67"/>
      <c r="ER55" s="67"/>
      <c r="ES55" s="67"/>
      <c r="ET55" s="67"/>
      <c r="EU55" s="67"/>
      <c r="EV55" s="68"/>
      <c r="EW55" s="66">
        <f>データ!CO7</f>
        <v>14835</v>
      </c>
      <c r="EX55" s="67"/>
      <c r="EY55" s="67"/>
      <c r="EZ55" s="67"/>
      <c r="FA55" s="67"/>
      <c r="FB55" s="67"/>
      <c r="FC55" s="67"/>
      <c r="FD55" s="67"/>
      <c r="FE55" s="67"/>
      <c r="FF55" s="67"/>
      <c r="FG55" s="67"/>
      <c r="FH55" s="67"/>
      <c r="FI55" s="67"/>
      <c r="FJ55" s="67"/>
      <c r="FK55" s="68"/>
      <c r="FL55" s="66">
        <f>データ!CP7</f>
        <v>15036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57.3</v>
      </c>
      <c r="GS55" s="70"/>
      <c r="GT55" s="70"/>
      <c r="GU55" s="70"/>
      <c r="GV55" s="70"/>
      <c r="GW55" s="70"/>
      <c r="GX55" s="70"/>
      <c r="GY55" s="70"/>
      <c r="GZ55" s="70"/>
      <c r="HA55" s="70"/>
      <c r="HB55" s="70"/>
      <c r="HC55" s="70"/>
      <c r="HD55" s="70"/>
      <c r="HE55" s="70"/>
      <c r="HF55" s="71"/>
      <c r="HG55" s="69">
        <f>データ!CX7</f>
        <v>55.9</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57.4</v>
      </c>
      <c r="IL55" s="70"/>
      <c r="IM55" s="70"/>
      <c r="IN55" s="70"/>
      <c r="IO55" s="70"/>
      <c r="IP55" s="70"/>
      <c r="IQ55" s="70"/>
      <c r="IR55" s="70"/>
      <c r="IS55" s="70"/>
      <c r="IT55" s="70"/>
      <c r="IU55" s="70"/>
      <c r="IV55" s="70"/>
      <c r="IW55" s="70"/>
      <c r="IX55" s="70"/>
      <c r="IY55" s="71"/>
      <c r="IZ55" s="69">
        <f>データ!DA7</f>
        <v>56.1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19.3</v>
      </c>
      <c r="KV55" s="70"/>
      <c r="KW55" s="70"/>
      <c r="KX55" s="70"/>
      <c r="KY55" s="70"/>
      <c r="KZ55" s="70"/>
      <c r="LA55" s="70"/>
      <c r="LB55" s="70"/>
      <c r="LC55" s="70"/>
      <c r="LD55" s="70"/>
      <c r="LE55" s="70"/>
      <c r="LF55" s="70"/>
      <c r="LG55" s="70"/>
      <c r="LH55" s="70"/>
      <c r="LI55" s="71"/>
      <c r="LJ55" s="69">
        <f>データ!DJ7</f>
        <v>21.7</v>
      </c>
      <c r="LK55" s="70"/>
      <c r="LL55" s="70"/>
      <c r="LM55" s="70"/>
      <c r="LN55" s="70"/>
      <c r="LO55" s="70"/>
      <c r="LP55" s="70"/>
      <c r="LQ55" s="70"/>
      <c r="LR55" s="70"/>
      <c r="LS55" s="70"/>
      <c r="LT55" s="70"/>
      <c r="LU55" s="70"/>
      <c r="LV55" s="70"/>
      <c r="LW55" s="70"/>
      <c r="LX55" s="71"/>
      <c r="LY55" s="69">
        <f>データ!DK7</f>
        <v>21.1</v>
      </c>
      <c r="LZ55" s="70"/>
      <c r="MA55" s="70"/>
      <c r="MB55" s="70"/>
      <c r="MC55" s="70"/>
      <c r="MD55" s="70"/>
      <c r="ME55" s="70"/>
      <c r="MF55" s="70"/>
      <c r="MG55" s="70"/>
      <c r="MH55" s="70"/>
      <c r="MI55" s="70"/>
      <c r="MJ55" s="70"/>
      <c r="MK55" s="70"/>
      <c r="ML55" s="70"/>
      <c r="MM55" s="71"/>
      <c r="MN55" s="69">
        <f>データ!DL7</f>
        <v>21.4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0.2</v>
      </c>
      <c r="Q79" s="70"/>
      <c r="R79" s="70"/>
      <c r="S79" s="70"/>
      <c r="T79" s="70"/>
      <c r="U79" s="70"/>
      <c r="V79" s="70"/>
      <c r="W79" s="70"/>
      <c r="X79" s="70"/>
      <c r="Y79" s="70"/>
      <c r="Z79" s="70"/>
      <c r="AA79" s="70"/>
      <c r="AB79" s="70"/>
      <c r="AC79" s="70"/>
      <c r="AD79" s="71"/>
      <c r="AE79" s="69">
        <f>データ!DT7</f>
        <v>0.5</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38.6</v>
      </c>
      <c r="DH79" s="70"/>
      <c r="DI79" s="70"/>
      <c r="DJ79" s="70"/>
      <c r="DK79" s="70"/>
      <c r="DL79" s="70"/>
      <c r="DM79" s="70"/>
      <c r="DN79" s="70"/>
      <c r="DO79" s="70"/>
      <c r="DP79" s="70"/>
      <c r="DQ79" s="70"/>
      <c r="DR79" s="70"/>
      <c r="DS79" s="70"/>
      <c r="DT79" s="70"/>
      <c r="DU79" s="71"/>
      <c r="DV79" s="69">
        <f>データ!EE7</f>
        <v>41.4</v>
      </c>
      <c r="DW79" s="70"/>
      <c r="DX79" s="70"/>
      <c r="DY79" s="70"/>
      <c r="DZ79" s="70"/>
      <c r="EA79" s="70"/>
      <c r="EB79" s="70"/>
      <c r="EC79" s="70"/>
      <c r="ED79" s="70"/>
      <c r="EE79" s="70"/>
      <c r="EF79" s="70"/>
      <c r="EG79" s="70"/>
      <c r="EH79" s="70"/>
      <c r="EI79" s="70"/>
      <c r="EJ79" s="71"/>
      <c r="EK79" s="69">
        <f>データ!EF7</f>
        <v>43</v>
      </c>
      <c r="EL79" s="70"/>
      <c r="EM79" s="70"/>
      <c r="EN79" s="70"/>
      <c r="EO79" s="70"/>
      <c r="EP79" s="70"/>
      <c r="EQ79" s="70"/>
      <c r="ER79" s="70"/>
      <c r="ES79" s="70"/>
      <c r="ET79" s="70"/>
      <c r="EU79" s="70"/>
      <c r="EV79" s="70"/>
      <c r="EW79" s="70"/>
      <c r="EX79" s="70"/>
      <c r="EY79" s="71"/>
      <c r="EZ79" s="69">
        <f>データ!EG7</f>
        <v>46</v>
      </c>
      <c r="FA79" s="70"/>
      <c r="FB79" s="70"/>
      <c r="FC79" s="70"/>
      <c r="FD79" s="70"/>
      <c r="FE79" s="70"/>
      <c r="FF79" s="70"/>
      <c r="FG79" s="70"/>
      <c r="FH79" s="70"/>
      <c r="FI79" s="70"/>
      <c r="FJ79" s="70"/>
      <c r="FK79" s="70"/>
      <c r="FL79" s="70"/>
      <c r="FM79" s="70"/>
      <c r="FN79" s="71"/>
      <c r="FO79" s="69">
        <f>データ!EH7</f>
        <v>48.8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72.7</v>
      </c>
      <c r="GU79" s="70"/>
      <c r="GV79" s="70"/>
      <c r="GW79" s="70"/>
      <c r="GX79" s="70"/>
      <c r="GY79" s="70"/>
      <c r="GZ79" s="70"/>
      <c r="HA79" s="70"/>
      <c r="HB79" s="70"/>
      <c r="HC79" s="70"/>
      <c r="HD79" s="70"/>
      <c r="HE79" s="70"/>
      <c r="HF79" s="70"/>
      <c r="HG79" s="70"/>
      <c r="HH79" s="71"/>
      <c r="HI79" s="69">
        <f>データ!EP7</f>
        <v>71.8</v>
      </c>
      <c r="HJ79" s="70"/>
      <c r="HK79" s="70"/>
      <c r="HL79" s="70"/>
      <c r="HM79" s="70"/>
      <c r="HN79" s="70"/>
      <c r="HO79" s="70"/>
      <c r="HP79" s="70"/>
      <c r="HQ79" s="70"/>
      <c r="HR79" s="70"/>
      <c r="HS79" s="70"/>
      <c r="HT79" s="70"/>
      <c r="HU79" s="70"/>
      <c r="HV79" s="70"/>
      <c r="HW79" s="71"/>
      <c r="HX79" s="69">
        <f>データ!EQ7</f>
        <v>68.900000000000006</v>
      </c>
      <c r="HY79" s="70"/>
      <c r="HZ79" s="70"/>
      <c r="IA79" s="70"/>
      <c r="IB79" s="70"/>
      <c r="IC79" s="70"/>
      <c r="ID79" s="70"/>
      <c r="IE79" s="70"/>
      <c r="IF79" s="70"/>
      <c r="IG79" s="70"/>
      <c r="IH79" s="70"/>
      <c r="II79" s="70"/>
      <c r="IJ79" s="70"/>
      <c r="IK79" s="70"/>
      <c r="IL79" s="71"/>
      <c r="IM79" s="69">
        <f>データ!ER7</f>
        <v>68.7</v>
      </c>
      <c r="IN79" s="70"/>
      <c r="IO79" s="70"/>
      <c r="IP79" s="70"/>
      <c r="IQ79" s="70"/>
      <c r="IR79" s="70"/>
      <c r="IS79" s="70"/>
      <c r="IT79" s="70"/>
      <c r="IU79" s="70"/>
      <c r="IV79" s="70"/>
      <c r="IW79" s="70"/>
      <c r="IX79" s="70"/>
      <c r="IY79" s="70"/>
      <c r="IZ79" s="70"/>
      <c r="JA79" s="71"/>
      <c r="JB79" s="69">
        <f>データ!ES7</f>
        <v>66.599999999999994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48674615</v>
      </c>
      <c r="KH79" s="67"/>
      <c r="KI79" s="67"/>
      <c r="KJ79" s="67"/>
      <c r="KK79" s="67"/>
      <c r="KL79" s="67"/>
      <c r="KM79" s="67"/>
      <c r="KN79" s="67"/>
      <c r="KO79" s="67"/>
      <c r="KP79" s="67"/>
      <c r="KQ79" s="67"/>
      <c r="KR79" s="67"/>
      <c r="KS79" s="67"/>
      <c r="KT79" s="67"/>
      <c r="KU79" s="68"/>
      <c r="KV79" s="66">
        <f>データ!FA7</f>
        <v>49142287</v>
      </c>
      <c r="KW79" s="67"/>
      <c r="KX79" s="67"/>
      <c r="KY79" s="67"/>
      <c r="KZ79" s="67"/>
      <c r="LA79" s="67"/>
      <c r="LB79" s="67"/>
      <c r="LC79" s="67"/>
      <c r="LD79" s="67"/>
      <c r="LE79" s="67"/>
      <c r="LF79" s="67"/>
      <c r="LG79" s="67"/>
      <c r="LH79" s="67"/>
      <c r="LI79" s="67"/>
      <c r="LJ79" s="68"/>
      <c r="LK79" s="66">
        <f>データ!FB7</f>
        <v>49103794</v>
      </c>
      <c r="LL79" s="67"/>
      <c r="LM79" s="67"/>
      <c r="LN79" s="67"/>
      <c r="LO79" s="67"/>
      <c r="LP79" s="67"/>
      <c r="LQ79" s="67"/>
      <c r="LR79" s="67"/>
      <c r="LS79" s="67"/>
      <c r="LT79" s="67"/>
      <c r="LU79" s="67"/>
      <c r="LV79" s="67"/>
      <c r="LW79" s="67"/>
      <c r="LX79" s="67"/>
      <c r="LY79" s="68"/>
      <c r="LZ79" s="66">
        <f>データ!FC7</f>
        <v>49628755</v>
      </c>
      <c r="MA79" s="67"/>
      <c r="MB79" s="67"/>
      <c r="MC79" s="67"/>
      <c r="MD79" s="67"/>
      <c r="ME79" s="67"/>
      <c r="MF79" s="67"/>
      <c r="MG79" s="67"/>
      <c r="MH79" s="67"/>
      <c r="MI79" s="67"/>
      <c r="MJ79" s="67"/>
      <c r="MK79" s="67"/>
      <c r="ML79" s="67"/>
      <c r="MM79" s="67"/>
      <c r="MN79" s="68"/>
      <c r="MO79" s="66">
        <f>データ!FD7</f>
        <v>51393388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ggNOzEUmHLkCxMOmN+eS34zg8uqqdphXVHEh5YRvAKW85ZNVY62bI2jyNIwj+ORRNf3WDpvtezZjgQdT64ktA==" saltValue="2KU8nOVlMvY1dtYScyWbd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109</v>
      </c>
      <c r="AJ4" s="165"/>
      <c r="AK4" s="165"/>
      <c r="AL4" s="165"/>
      <c r="AM4" s="165"/>
      <c r="AN4" s="165"/>
      <c r="AO4" s="165"/>
      <c r="AP4" s="165"/>
      <c r="AQ4" s="165"/>
      <c r="AR4" s="165"/>
      <c r="AS4" s="166"/>
      <c r="AT4" s="163" t="s">
        <v>110</v>
      </c>
      <c r="AU4" s="162"/>
      <c r="AV4" s="162"/>
      <c r="AW4" s="162"/>
      <c r="AX4" s="162"/>
      <c r="AY4" s="162"/>
      <c r="AZ4" s="162"/>
      <c r="BA4" s="162"/>
      <c r="BB4" s="162"/>
      <c r="BC4" s="162"/>
      <c r="BD4" s="162"/>
      <c r="BE4" s="163" t="s">
        <v>111</v>
      </c>
      <c r="BF4" s="162"/>
      <c r="BG4" s="162"/>
      <c r="BH4" s="162"/>
      <c r="BI4" s="162"/>
      <c r="BJ4" s="162"/>
      <c r="BK4" s="162"/>
      <c r="BL4" s="162"/>
      <c r="BM4" s="162"/>
      <c r="BN4" s="162"/>
      <c r="BO4" s="162"/>
      <c r="BP4" s="164" t="s">
        <v>112</v>
      </c>
      <c r="BQ4" s="165"/>
      <c r="BR4" s="165"/>
      <c r="BS4" s="165"/>
      <c r="BT4" s="165"/>
      <c r="BU4" s="165"/>
      <c r="BV4" s="165"/>
      <c r="BW4" s="165"/>
      <c r="BX4" s="165"/>
      <c r="BY4" s="165"/>
      <c r="BZ4" s="166"/>
      <c r="CA4" s="162" t="s">
        <v>113</v>
      </c>
      <c r="CB4" s="162"/>
      <c r="CC4" s="162"/>
      <c r="CD4" s="162"/>
      <c r="CE4" s="162"/>
      <c r="CF4" s="162"/>
      <c r="CG4" s="162"/>
      <c r="CH4" s="162"/>
      <c r="CI4" s="162"/>
      <c r="CJ4" s="162"/>
      <c r="CK4" s="162"/>
      <c r="CL4" s="163" t="s">
        <v>114</v>
      </c>
      <c r="CM4" s="162"/>
      <c r="CN4" s="162"/>
      <c r="CO4" s="162"/>
      <c r="CP4" s="162"/>
      <c r="CQ4" s="162"/>
      <c r="CR4" s="162"/>
      <c r="CS4" s="162"/>
      <c r="CT4" s="162"/>
      <c r="CU4" s="162"/>
      <c r="CV4" s="162"/>
      <c r="CW4" s="162" t="s">
        <v>115</v>
      </c>
      <c r="CX4" s="162"/>
      <c r="CY4" s="162"/>
      <c r="CZ4" s="162"/>
      <c r="DA4" s="162"/>
      <c r="DB4" s="162"/>
      <c r="DC4" s="162"/>
      <c r="DD4" s="162"/>
      <c r="DE4" s="162"/>
      <c r="DF4" s="162"/>
      <c r="DG4" s="162"/>
      <c r="DH4" s="162" t="s">
        <v>116</v>
      </c>
      <c r="DI4" s="162"/>
      <c r="DJ4" s="162"/>
      <c r="DK4" s="162"/>
      <c r="DL4" s="162"/>
      <c r="DM4" s="162"/>
      <c r="DN4" s="162"/>
      <c r="DO4" s="162"/>
      <c r="DP4" s="162"/>
      <c r="DQ4" s="162"/>
      <c r="DR4" s="162"/>
      <c r="DS4" s="163" t="s">
        <v>117</v>
      </c>
      <c r="DT4" s="162"/>
      <c r="DU4" s="162"/>
      <c r="DV4" s="162"/>
      <c r="DW4" s="162"/>
      <c r="DX4" s="162"/>
      <c r="DY4" s="162"/>
      <c r="DZ4" s="162"/>
      <c r="EA4" s="162"/>
      <c r="EB4" s="162"/>
      <c r="EC4" s="162"/>
      <c r="ED4" s="164" t="s">
        <v>118</v>
      </c>
      <c r="EE4" s="165"/>
      <c r="EF4" s="165"/>
      <c r="EG4" s="165"/>
      <c r="EH4" s="165"/>
      <c r="EI4" s="165"/>
      <c r="EJ4" s="165"/>
      <c r="EK4" s="165"/>
      <c r="EL4" s="165"/>
      <c r="EM4" s="165"/>
      <c r="EN4" s="166"/>
      <c r="EO4" s="162" t="s">
        <v>119</v>
      </c>
      <c r="EP4" s="162"/>
      <c r="EQ4" s="162"/>
      <c r="ER4" s="162"/>
      <c r="ES4" s="162"/>
      <c r="ET4" s="162"/>
      <c r="EU4" s="162"/>
      <c r="EV4" s="162"/>
      <c r="EW4" s="162"/>
      <c r="EX4" s="162"/>
      <c r="EY4" s="162"/>
      <c r="EZ4" s="162" t="s">
        <v>120</v>
      </c>
      <c r="FA4" s="162"/>
      <c r="FB4" s="162"/>
      <c r="FC4" s="162"/>
      <c r="FD4" s="162"/>
      <c r="FE4" s="162"/>
      <c r="FF4" s="162"/>
      <c r="FG4" s="162"/>
      <c r="FH4" s="162"/>
      <c r="FI4" s="162"/>
      <c r="FJ4" s="162"/>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156</v>
      </c>
      <c r="BQ5" s="49" t="s">
        <v>157</v>
      </c>
      <c r="BR5" s="49" t="s">
        <v>147</v>
      </c>
      <c r="BS5" s="49" t="s">
        <v>158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159</v>
      </c>
      <c r="CQ5" s="49" t="s">
        <v>150</v>
      </c>
      <c r="CR5" s="49" t="s">
        <v>151</v>
      </c>
      <c r="CS5" s="49" t="s">
        <v>152</v>
      </c>
      <c r="CT5" s="49" t="s">
        <v>153</v>
      </c>
      <c r="CU5" s="49" t="s">
        <v>154</v>
      </c>
      <c r="CV5" s="49" t="s">
        <v>155</v>
      </c>
      <c r="CW5" s="49" t="s">
        <v>145</v>
      </c>
      <c r="CX5" s="49" t="s">
        <v>146</v>
      </c>
      <c r="CY5" s="49" t="s">
        <v>160</v>
      </c>
      <c r="CZ5" s="49" t="s">
        <v>148</v>
      </c>
      <c r="DA5" s="49" t="s">
        <v>159</v>
      </c>
      <c r="DB5" s="49" t="s">
        <v>150</v>
      </c>
      <c r="DC5" s="49" t="s">
        <v>151</v>
      </c>
      <c r="DD5" s="49" t="s">
        <v>152</v>
      </c>
      <c r="DE5" s="49" t="s">
        <v>153</v>
      </c>
      <c r="DF5" s="49" t="s">
        <v>154</v>
      </c>
      <c r="DG5" s="49" t="s">
        <v>155</v>
      </c>
      <c r="DH5" s="49" t="s">
        <v>156</v>
      </c>
      <c r="DI5" s="49" t="s">
        <v>146</v>
      </c>
      <c r="DJ5" s="49" t="s">
        <v>160</v>
      </c>
      <c r="DK5" s="49" t="s">
        <v>158</v>
      </c>
      <c r="DL5" s="49" t="s">
        <v>159</v>
      </c>
      <c r="DM5" s="49" t="s">
        <v>150</v>
      </c>
      <c r="DN5" s="49" t="s">
        <v>151</v>
      </c>
      <c r="DO5" s="49" t="s">
        <v>152</v>
      </c>
      <c r="DP5" s="49" t="s">
        <v>153</v>
      </c>
      <c r="DQ5" s="49" t="s">
        <v>154</v>
      </c>
      <c r="DR5" s="49" t="s">
        <v>155</v>
      </c>
      <c r="DS5" s="49" t="s">
        <v>145</v>
      </c>
      <c r="DT5" s="49" t="s">
        <v>146</v>
      </c>
      <c r="DU5" s="49" t="s">
        <v>160</v>
      </c>
      <c r="DV5" s="49" t="s">
        <v>148</v>
      </c>
      <c r="DW5" s="49" t="s">
        <v>159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161</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272108</v>
      </c>
      <c r="D6" s="50">
        <f t="shared" si="2"/>
        <v>46</v>
      </c>
      <c r="E6" s="50">
        <f t="shared" si="2"/>
        <v>6</v>
      </c>
      <c r="F6" s="50">
        <f t="shared" si="2"/>
        <v>0</v>
      </c>
      <c r="G6" s="50">
        <f t="shared" si="2"/>
        <v>1</v>
      </c>
      <c r="H6" s="159" t="str">
        <f>IF(H8&lt;&gt;I8,H8,"")&amp;IF(I8&lt;&gt;J8,I8,"")&amp;"　"&amp;J8</f>
        <v>大阪府枚方市　市立ひらかた病院</v>
      </c>
      <c r="I6" s="160"/>
      <c r="J6" s="161"/>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ド 訓 ガ</v>
      </c>
      <c r="T6" s="50" t="str">
        <f t="shared" si="3"/>
        <v>救 臨 感 地 輪</v>
      </c>
      <c r="U6" s="51">
        <f>U8</f>
        <v>396252</v>
      </c>
      <c r="V6" s="51">
        <f>V8</f>
        <v>31587</v>
      </c>
      <c r="W6" s="50" t="str">
        <f>W8</f>
        <v>非該当</v>
      </c>
      <c r="X6" s="50" t="str">
        <f t="shared" ref="X6" si="4">X8</f>
        <v>非該当</v>
      </c>
      <c r="Y6" s="50" t="str">
        <f t="shared" si="3"/>
        <v>７：１</v>
      </c>
      <c r="Z6" s="51">
        <f t="shared" si="3"/>
        <v>327</v>
      </c>
      <c r="AA6" s="51" t="str">
        <f t="shared" si="3"/>
        <v>-</v>
      </c>
      <c r="AB6" s="51" t="str">
        <f t="shared" si="3"/>
        <v>-</v>
      </c>
      <c r="AC6" s="51" t="str">
        <f t="shared" si="3"/>
        <v>-</v>
      </c>
      <c r="AD6" s="51">
        <f t="shared" si="3"/>
        <v>8</v>
      </c>
      <c r="AE6" s="51">
        <f t="shared" si="3"/>
        <v>335</v>
      </c>
      <c r="AF6" s="51">
        <f t="shared" si="3"/>
        <v>291</v>
      </c>
      <c r="AG6" s="51" t="str">
        <f t="shared" si="3"/>
        <v>-</v>
      </c>
      <c r="AH6" s="51">
        <f t="shared" si="3"/>
        <v>291</v>
      </c>
      <c r="AI6" s="52">
        <f>IF(AI8="-",NA(),AI8)</f>
        <v>99.7</v>
      </c>
      <c r="AJ6" s="52">
        <f t="shared" ref="AJ6:AR6" si="5">IF(AJ8="-",NA(),AJ8)</f>
        <v>99.7</v>
      </c>
      <c r="AK6" s="52">
        <f t="shared" si="5"/>
        <v>105.8</v>
      </c>
      <c r="AL6" s="52">
        <f t="shared" si="5"/>
        <v>114.9</v>
      </c>
      <c r="AM6" s="52">
        <f t="shared" si="5"/>
        <v>111.1</v>
      </c>
      <c r="AN6" s="52">
        <f t="shared" si="5"/>
        <v>97.8</v>
      </c>
      <c r="AO6" s="52">
        <f t="shared" si="5"/>
        <v>97</v>
      </c>
      <c r="AP6" s="52">
        <f t="shared" si="5"/>
        <v>102.4</v>
      </c>
      <c r="AQ6" s="52">
        <f t="shared" si="5"/>
        <v>107.2</v>
      </c>
      <c r="AR6" s="52">
        <f t="shared" si="5"/>
        <v>104.8</v>
      </c>
      <c r="AS6" s="52" t="str">
        <f>IF(AS8="-","【-】","【"&amp;SUBSTITUTE(TEXT(AS8,"#,##0.0"),"-","△")&amp;"】")</f>
        <v>【103.5】</v>
      </c>
      <c r="AT6" s="52">
        <f>IF(AT8="-",NA(),AT8)</f>
        <v>88.2</v>
      </c>
      <c r="AU6" s="52">
        <f t="shared" ref="AU6:BC6" si="6">IF(AU8="-",NA(),AU8)</f>
        <v>89.8</v>
      </c>
      <c r="AV6" s="52">
        <f t="shared" si="6"/>
        <v>83.2</v>
      </c>
      <c r="AW6" s="52">
        <f t="shared" si="6"/>
        <v>89.8</v>
      </c>
      <c r="AX6" s="52">
        <f t="shared" si="6"/>
        <v>90.1</v>
      </c>
      <c r="AY6" s="52">
        <f t="shared" si="6"/>
        <v>89.7</v>
      </c>
      <c r="AZ6" s="52">
        <f t="shared" si="6"/>
        <v>89.3</v>
      </c>
      <c r="BA6" s="52">
        <f t="shared" si="6"/>
        <v>84.1</v>
      </c>
      <c r="BB6" s="52">
        <f t="shared" si="6"/>
        <v>86.3</v>
      </c>
      <c r="BC6" s="52">
        <f t="shared" si="6"/>
        <v>86.6</v>
      </c>
      <c r="BD6" s="52" t="str">
        <f>IF(BD8="-","【-】","【"&amp;SUBSTITUTE(TEXT(BD8,"#,##0.0"),"-","△")&amp;"】")</f>
        <v>【86.4】</v>
      </c>
      <c r="BE6" s="52">
        <f>IF(BE8="-",NA(),BE8)</f>
        <v>84.4</v>
      </c>
      <c r="BF6" s="52">
        <f t="shared" ref="BF6:BN6" si="7">IF(BF8="-",NA(),BF8)</f>
        <v>86.2</v>
      </c>
      <c r="BG6" s="52">
        <f t="shared" si="7"/>
        <v>79.400000000000006</v>
      </c>
      <c r="BH6" s="52">
        <f t="shared" si="7"/>
        <v>86</v>
      </c>
      <c r="BI6" s="52">
        <f t="shared" si="7"/>
        <v>86.1</v>
      </c>
      <c r="BJ6" s="52">
        <f t="shared" si="7"/>
        <v>86.7</v>
      </c>
      <c r="BK6" s="52">
        <f t="shared" si="7"/>
        <v>86.5</v>
      </c>
      <c r="BL6" s="52">
        <f t="shared" si="7"/>
        <v>81.400000000000006</v>
      </c>
      <c r="BM6" s="52">
        <f t="shared" si="7"/>
        <v>83.7</v>
      </c>
      <c r="BN6" s="52">
        <f t="shared" si="7"/>
        <v>84</v>
      </c>
      <c r="BO6" s="52" t="str">
        <f>IF(BO8="-","【-】","【"&amp;SUBSTITUTE(TEXT(BO8,"#,##0.0"),"-","△")&amp;"】")</f>
        <v>【83.7】</v>
      </c>
      <c r="BP6" s="52">
        <f>IF(BP8="-",NA(),BP8)</f>
        <v>76.099999999999994</v>
      </c>
      <c r="BQ6" s="52">
        <f t="shared" ref="BQ6:BY6" si="8">IF(BQ8="-",NA(),BQ8)</f>
        <v>76.900000000000006</v>
      </c>
      <c r="BR6" s="52">
        <f t="shared" si="8"/>
        <v>69.400000000000006</v>
      </c>
      <c r="BS6" s="52">
        <f t="shared" si="8"/>
        <v>72.7</v>
      </c>
      <c r="BT6" s="52">
        <f t="shared" si="8"/>
        <v>74.099999999999994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56504</v>
      </c>
      <c r="CB6" s="53">
        <f t="shared" ref="CB6:CJ6" si="9">IF(CB8="-",NA(),CB8)</f>
        <v>57835</v>
      </c>
      <c r="CC6" s="53">
        <f t="shared" si="9"/>
        <v>61958</v>
      </c>
      <c r="CD6" s="53">
        <f t="shared" si="9"/>
        <v>64203</v>
      </c>
      <c r="CE6" s="53">
        <f t="shared" si="9"/>
        <v>64955</v>
      </c>
      <c r="CF6" s="53">
        <f t="shared" si="9"/>
        <v>52405</v>
      </c>
      <c r="CG6" s="53">
        <f t="shared" si="9"/>
        <v>53523</v>
      </c>
      <c r="CH6" s="53">
        <f t="shared" si="9"/>
        <v>57368</v>
      </c>
      <c r="CI6" s="53">
        <f t="shared" si="9"/>
        <v>59838</v>
      </c>
      <c r="CJ6" s="53">
        <f t="shared" si="9"/>
        <v>62697</v>
      </c>
      <c r="CK6" s="52" t="str">
        <f>IF(CK8="-","【-】","【"&amp;SUBSTITUTE(TEXT(CK8,"#,##0"),"-","△")&amp;"】")</f>
        <v>【61,837】</v>
      </c>
      <c r="CL6" s="53">
        <f>IF(CL8="-",NA(),CL8)</f>
        <v>11389</v>
      </c>
      <c r="CM6" s="53">
        <f t="shared" ref="CM6:CU6" si="10">IF(CM8="-",NA(),CM8)</f>
        <v>12279</v>
      </c>
      <c r="CN6" s="53">
        <f t="shared" si="10"/>
        <v>13573</v>
      </c>
      <c r="CO6" s="53">
        <f t="shared" si="10"/>
        <v>14835</v>
      </c>
      <c r="CP6" s="53">
        <f t="shared" si="10"/>
        <v>15036</v>
      </c>
      <c r="CQ6" s="53">
        <f t="shared" si="10"/>
        <v>14290</v>
      </c>
      <c r="CR6" s="53">
        <f t="shared" si="10"/>
        <v>15111</v>
      </c>
      <c r="CS6" s="53">
        <f t="shared" si="10"/>
        <v>15986</v>
      </c>
      <c r="CT6" s="53">
        <f t="shared" si="10"/>
        <v>16421</v>
      </c>
      <c r="CU6" s="53">
        <f t="shared" si="10"/>
        <v>17279</v>
      </c>
      <c r="CV6" s="52" t="str">
        <f>IF(CV8="-","【-】","【"&amp;SUBSTITUTE(TEXT(CV8,"#,##0"),"-","△")&amp;"】")</f>
        <v>【17,600】</v>
      </c>
      <c r="CW6" s="52">
        <f>IF(CW8="-",NA(),CW8)</f>
        <v>57.3</v>
      </c>
      <c r="CX6" s="52">
        <f t="shared" ref="CX6:DF6" si="11">IF(CX8="-",NA(),CX8)</f>
        <v>55.9</v>
      </c>
      <c r="CY6" s="52">
        <f t="shared" si="11"/>
        <v>62.3</v>
      </c>
      <c r="CZ6" s="52">
        <f t="shared" si="11"/>
        <v>57.4</v>
      </c>
      <c r="DA6" s="52">
        <f t="shared" si="11"/>
        <v>56.1</v>
      </c>
      <c r="DB6" s="52">
        <f t="shared" si="11"/>
        <v>56</v>
      </c>
      <c r="DC6" s="52">
        <f t="shared" si="11"/>
        <v>56.2</v>
      </c>
      <c r="DD6" s="52">
        <f t="shared" si="11"/>
        <v>60.8</v>
      </c>
      <c r="DE6" s="52">
        <f t="shared" si="11"/>
        <v>57.4</v>
      </c>
      <c r="DF6" s="52">
        <f t="shared" si="11"/>
        <v>55.7</v>
      </c>
      <c r="DG6" s="52" t="str">
        <f>IF(DG8="-","【-】","【"&amp;SUBSTITUTE(TEXT(DG8,"#,##0.0"),"-","△")&amp;"】")</f>
        <v>【55.6】</v>
      </c>
      <c r="DH6" s="52">
        <f>IF(DH8="-",NA(),DH8)</f>
        <v>18.5</v>
      </c>
      <c r="DI6" s="52">
        <f t="shared" ref="DI6:DQ6" si="12">IF(DI8="-",NA(),DI8)</f>
        <v>19.3</v>
      </c>
      <c r="DJ6" s="52">
        <f t="shared" si="12"/>
        <v>21.7</v>
      </c>
      <c r="DK6" s="52">
        <f t="shared" si="12"/>
        <v>21.1</v>
      </c>
      <c r="DL6" s="52">
        <f t="shared" si="12"/>
        <v>21.4</v>
      </c>
      <c r="DM6" s="52">
        <f t="shared" si="12"/>
        <v>23.6</v>
      </c>
      <c r="DN6" s="52">
        <f t="shared" si="12"/>
        <v>24.2</v>
      </c>
      <c r="DO6" s="52">
        <f t="shared" si="12"/>
        <v>24.1</v>
      </c>
      <c r="DP6" s="52">
        <f t="shared" si="12"/>
        <v>23.9</v>
      </c>
      <c r="DQ6" s="52">
        <f t="shared" si="12"/>
        <v>24.4</v>
      </c>
      <c r="DR6" s="52" t="str">
        <f>IF(DR8="-","【-】","【"&amp;SUBSTITUTE(TEXT(DR8,"#,##0.0"),"-","△")&amp;"】")</f>
        <v>【25.1】</v>
      </c>
      <c r="DS6" s="52">
        <f>IF(DS8="-",NA(),DS8)</f>
        <v>0.2</v>
      </c>
      <c r="DT6" s="52">
        <f t="shared" ref="DT6:EB6" si="13">IF(DT8="-",NA(),DT8)</f>
        <v>0.5</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38.6</v>
      </c>
      <c r="EE6" s="52">
        <f t="shared" ref="EE6:EM6" si="14">IF(EE8="-",NA(),EE8)</f>
        <v>41.4</v>
      </c>
      <c r="EF6" s="52">
        <f t="shared" si="14"/>
        <v>43</v>
      </c>
      <c r="EG6" s="52">
        <f t="shared" si="14"/>
        <v>46</v>
      </c>
      <c r="EH6" s="52">
        <f t="shared" si="14"/>
        <v>48.8</v>
      </c>
      <c r="EI6" s="52">
        <f t="shared" si="14"/>
        <v>51.9</v>
      </c>
      <c r="EJ6" s="52">
        <f t="shared" si="14"/>
        <v>52.9</v>
      </c>
      <c r="EK6" s="52">
        <f t="shared" si="14"/>
        <v>54.3</v>
      </c>
      <c r="EL6" s="52">
        <f t="shared" si="14"/>
        <v>54.9</v>
      </c>
      <c r="EM6" s="52">
        <f t="shared" si="14"/>
        <v>56.1</v>
      </c>
      <c r="EN6" s="52" t="str">
        <f>IF(EN8="-","【-】","【"&amp;SUBSTITUTE(TEXT(EN8,"#,##0.0"),"-","△")&amp;"】")</f>
        <v>【56.4】</v>
      </c>
      <c r="EO6" s="52">
        <f>IF(EO8="-",NA(),EO8)</f>
        <v>72.7</v>
      </c>
      <c r="EP6" s="52">
        <f t="shared" ref="EP6:EX6" si="15">IF(EP8="-",NA(),EP8)</f>
        <v>71.8</v>
      </c>
      <c r="EQ6" s="52">
        <f t="shared" si="15"/>
        <v>68.900000000000006</v>
      </c>
      <c r="ER6" s="52">
        <f t="shared" si="15"/>
        <v>68.7</v>
      </c>
      <c r="ES6" s="52">
        <f t="shared" si="15"/>
        <v>66.599999999999994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48674615</v>
      </c>
      <c r="FA6" s="53">
        <f t="shared" ref="FA6:FI6" si="16">IF(FA8="-",NA(),FA8)</f>
        <v>49142287</v>
      </c>
      <c r="FB6" s="53">
        <f t="shared" si="16"/>
        <v>49103794</v>
      </c>
      <c r="FC6" s="53">
        <f t="shared" si="16"/>
        <v>49628755</v>
      </c>
      <c r="FD6" s="53">
        <f t="shared" si="16"/>
        <v>51393388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163</v>
      </c>
      <c r="B7" s="50">
        <f t="shared" ref="B7:AH7" si="17">B8</f>
        <v>2022</v>
      </c>
      <c r="C7" s="50">
        <f t="shared" si="17"/>
        <v>272108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ド 訓 ガ</v>
      </c>
      <c r="T7" s="50" t="str">
        <f t="shared" si="17"/>
        <v>救 臨 感 地 輪</v>
      </c>
      <c r="U7" s="51">
        <f>U8</f>
        <v>396252</v>
      </c>
      <c r="V7" s="51">
        <f>V8</f>
        <v>31587</v>
      </c>
      <c r="W7" s="50" t="str">
        <f>W8</f>
        <v>非該当</v>
      </c>
      <c r="X7" s="50" t="str">
        <f t="shared" si="17"/>
        <v>非該当</v>
      </c>
      <c r="Y7" s="50" t="str">
        <f t="shared" si="17"/>
        <v>７：１</v>
      </c>
      <c r="Z7" s="51">
        <f t="shared" si="17"/>
        <v>327</v>
      </c>
      <c r="AA7" s="51" t="str">
        <f t="shared" si="17"/>
        <v>-</v>
      </c>
      <c r="AB7" s="51" t="str">
        <f t="shared" si="17"/>
        <v>-</v>
      </c>
      <c r="AC7" s="51" t="str">
        <f t="shared" si="17"/>
        <v>-</v>
      </c>
      <c r="AD7" s="51">
        <f t="shared" si="17"/>
        <v>8</v>
      </c>
      <c r="AE7" s="51">
        <f t="shared" si="17"/>
        <v>335</v>
      </c>
      <c r="AF7" s="51">
        <f t="shared" si="17"/>
        <v>291</v>
      </c>
      <c r="AG7" s="51" t="str">
        <f t="shared" si="17"/>
        <v>-</v>
      </c>
      <c r="AH7" s="51">
        <f t="shared" si="17"/>
        <v>291</v>
      </c>
      <c r="AI7" s="52">
        <f>AI8</f>
        <v>99.7</v>
      </c>
      <c r="AJ7" s="52">
        <f t="shared" ref="AJ7:AR7" si="18">AJ8</f>
        <v>99.7</v>
      </c>
      <c r="AK7" s="52">
        <f t="shared" si="18"/>
        <v>105.8</v>
      </c>
      <c r="AL7" s="52">
        <f t="shared" si="18"/>
        <v>114.9</v>
      </c>
      <c r="AM7" s="52">
        <f t="shared" si="18"/>
        <v>111.1</v>
      </c>
      <c r="AN7" s="52">
        <f t="shared" si="18"/>
        <v>97.8</v>
      </c>
      <c r="AO7" s="52">
        <f t="shared" si="18"/>
        <v>97</v>
      </c>
      <c r="AP7" s="52">
        <f t="shared" si="18"/>
        <v>102.4</v>
      </c>
      <c r="AQ7" s="52">
        <f t="shared" si="18"/>
        <v>107.2</v>
      </c>
      <c r="AR7" s="52">
        <f t="shared" si="18"/>
        <v>104.8</v>
      </c>
      <c r="AS7" s="52"/>
      <c r="AT7" s="52">
        <f>AT8</f>
        <v>88.2</v>
      </c>
      <c r="AU7" s="52">
        <f t="shared" ref="AU7:BC7" si="19">AU8</f>
        <v>89.8</v>
      </c>
      <c r="AV7" s="52">
        <f t="shared" si="19"/>
        <v>83.2</v>
      </c>
      <c r="AW7" s="52">
        <f t="shared" si="19"/>
        <v>89.8</v>
      </c>
      <c r="AX7" s="52">
        <f t="shared" si="19"/>
        <v>90.1</v>
      </c>
      <c r="AY7" s="52">
        <f t="shared" si="19"/>
        <v>89.7</v>
      </c>
      <c r="AZ7" s="52">
        <f t="shared" si="19"/>
        <v>89.3</v>
      </c>
      <c r="BA7" s="52">
        <f t="shared" si="19"/>
        <v>84.1</v>
      </c>
      <c r="BB7" s="52">
        <f t="shared" si="19"/>
        <v>86.3</v>
      </c>
      <c r="BC7" s="52">
        <f t="shared" si="19"/>
        <v>86.6</v>
      </c>
      <c r="BD7" s="52"/>
      <c r="BE7" s="52">
        <f>BE8</f>
        <v>84.4</v>
      </c>
      <c r="BF7" s="52">
        <f t="shared" ref="BF7:BN7" si="20">BF8</f>
        <v>86.2</v>
      </c>
      <c r="BG7" s="52">
        <f t="shared" si="20"/>
        <v>79.400000000000006</v>
      </c>
      <c r="BH7" s="52">
        <f t="shared" si="20"/>
        <v>86</v>
      </c>
      <c r="BI7" s="52">
        <f t="shared" si="20"/>
        <v>86.1</v>
      </c>
      <c r="BJ7" s="52">
        <f t="shared" si="20"/>
        <v>86.7</v>
      </c>
      <c r="BK7" s="52">
        <f t="shared" si="20"/>
        <v>86.5</v>
      </c>
      <c r="BL7" s="52">
        <f t="shared" si="20"/>
        <v>81.400000000000006</v>
      </c>
      <c r="BM7" s="52">
        <f t="shared" si="20"/>
        <v>83.7</v>
      </c>
      <c r="BN7" s="52">
        <f t="shared" si="20"/>
        <v>84</v>
      </c>
      <c r="BO7" s="52"/>
      <c r="BP7" s="52">
        <f>BP8</f>
        <v>76.099999999999994</v>
      </c>
      <c r="BQ7" s="52">
        <f t="shared" ref="BQ7:BY7" si="21">BQ8</f>
        <v>76.900000000000006</v>
      </c>
      <c r="BR7" s="52">
        <f t="shared" si="21"/>
        <v>69.400000000000006</v>
      </c>
      <c r="BS7" s="52">
        <f t="shared" si="21"/>
        <v>72.7</v>
      </c>
      <c r="BT7" s="52">
        <f t="shared" si="21"/>
        <v>74.099999999999994</v>
      </c>
      <c r="BU7" s="52">
        <f t="shared" si="21"/>
        <v>74.099999999999994</v>
      </c>
      <c r="BV7" s="52">
        <f t="shared" si="21"/>
        <v>74.400000000000006</v>
      </c>
      <c r="BW7" s="52">
        <f t="shared" si="21"/>
        <v>66.5</v>
      </c>
      <c r="BX7" s="52">
        <f t="shared" si="21"/>
        <v>66.8</v>
      </c>
      <c r="BY7" s="52">
        <f t="shared" si="21"/>
        <v>66.599999999999994</v>
      </c>
      <c r="BZ7" s="52"/>
      <c r="CA7" s="53">
        <f>CA8</f>
        <v>56504</v>
      </c>
      <c r="CB7" s="53">
        <f t="shared" ref="CB7:CJ7" si="22">CB8</f>
        <v>57835</v>
      </c>
      <c r="CC7" s="53">
        <f t="shared" si="22"/>
        <v>61958</v>
      </c>
      <c r="CD7" s="53">
        <f t="shared" si="22"/>
        <v>64203</v>
      </c>
      <c r="CE7" s="53">
        <f t="shared" si="22"/>
        <v>64955</v>
      </c>
      <c r="CF7" s="53">
        <f t="shared" si="22"/>
        <v>52405</v>
      </c>
      <c r="CG7" s="53">
        <f t="shared" si="22"/>
        <v>53523</v>
      </c>
      <c r="CH7" s="53">
        <f t="shared" si="22"/>
        <v>57368</v>
      </c>
      <c r="CI7" s="53">
        <f t="shared" si="22"/>
        <v>59838</v>
      </c>
      <c r="CJ7" s="53">
        <f t="shared" si="22"/>
        <v>62697</v>
      </c>
      <c r="CK7" s="52"/>
      <c r="CL7" s="53">
        <f>CL8</f>
        <v>11389</v>
      </c>
      <c r="CM7" s="53">
        <f t="shared" ref="CM7:CU7" si="23">CM8</f>
        <v>12279</v>
      </c>
      <c r="CN7" s="53">
        <f t="shared" si="23"/>
        <v>13573</v>
      </c>
      <c r="CO7" s="53">
        <f t="shared" si="23"/>
        <v>14835</v>
      </c>
      <c r="CP7" s="53">
        <f t="shared" si="23"/>
        <v>15036</v>
      </c>
      <c r="CQ7" s="53">
        <f t="shared" si="23"/>
        <v>14290</v>
      </c>
      <c r="CR7" s="53">
        <f t="shared" si="23"/>
        <v>15111</v>
      </c>
      <c r="CS7" s="53">
        <f t="shared" si="23"/>
        <v>15986</v>
      </c>
      <c r="CT7" s="53">
        <f t="shared" si="23"/>
        <v>16421</v>
      </c>
      <c r="CU7" s="53">
        <f t="shared" si="23"/>
        <v>17279</v>
      </c>
      <c r="CV7" s="52"/>
      <c r="CW7" s="52">
        <f>CW8</f>
        <v>57.3</v>
      </c>
      <c r="CX7" s="52">
        <f t="shared" ref="CX7:DF7" si="24">CX8</f>
        <v>55.9</v>
      </c>
      <c r="CY7" s="52">
        <f t="shared" si="24"/>
        <v>62.3</v>
      </c>
      <c r="CZ7" s="52">
        <f t="shared" si="24"/>
        <v>57.4</v>
      </c>
      <c r="DA7" s="52">
        <f t="shared" si="24"/>
        <v>56.1</v>
      </c>
      <c r="DB7" s="52">
        <f t="shared" si="24"/>
        <v>56</v>
      </c>
      <c r="DC7" s="52">
        <f t="shared" si="24"/>
        <v>56.2</v>
      </c>
      <c r="DD7" s="52">
        <f t="shared" si="24"/>
        <v>60.8</v>
      </c>
      <c r="DE7" s="52">
        <f t="shared" si="24"/>
        <v>57.4</v>
      </c>
      <c r="DF7" s="52">
        <f t="shared" si="24"/>
        <v>55.7</v>
      </c>
      <c r="DG7" s="52"/>
      <c r="DH7" s="52">
        <f>DH8</f>
        <v>18.5</v>
      </c>
      <c r="DI7" s="52">
        <f t="shared" ref="DI7:DQ7" si="25">DI8</f>
        <v>19.3</v>
      </c>
      <c r="DJ7" s="52">
        <f t="shared" si="25"/>
        <v>21.7</v>
      </c>
      <c r="DK7" s="52">
        <f t="shared" si="25"/>
        <v>21.1</v>
      </c>
      <c r="DL7" s="52">
        <f t="shared" si="25"/>
        <v>21.4</v>
      </c>
      <c r="DM7" s="52">
        <f t="shared" si="25"/>
        <v>23.6</v>
      </c>
      <c r="DN7" s="52">
        <f t="shared" si="25"/>
        <v>24.2</v>
      </c>
      <c r="DO7" s="52">
        <f t="shared" si="25"/>
        <v>24.1</v>
      </c>
      <c r="DP7" s="52">
        <f t="shared" si="25"/>
        <v>23.9</v>
      </c>
      <c r="DQ7" s="52">
        <f t="shared" si="25"/>
        <v>24.4</v>
      </c>
      <c r="DR7" s="52"/>
      <c r="DS7" s="52">
        <f>DS8</f>
        <v>0.2</v>
      </c>
      <c r="DT7" s="52">
        <f t="shared" ref="DT7:EB7" si="26">DT8</f>
        <v>0.5</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38.6</v>
      </c>
      <c r="EE7" s="52">
        <f t="shared" ref="EE7:EM7" si="27">EE8</f>
        <v>41.4</v>
      </c>
      <c r="EF7" s="52">
        <f t="shared" si="27"/>
        <v>43</v>
      </c>
      <c r="EG7" s="52">
        <f t="shared" si="27"/>
        <v>46</v>
      </c>
      <c r="EH7" s="52">
        <f t="shared" si="27"/>
        <v>48.8</v>
      </c>
      <c r="EI7" s="52">
        <f t="shared" si="27"/>
        <v>51.9</v>
      </c>
      <c r="EJ7" s="52">
        <f t="shared" si="27"/>
        <v>52.9</v>
      </c>
      <c r="EK7" s="52">
        <f t="shared" si="27"/>
        <v>54.3</v>
      </c>
      <c r="EL7" s="52">
        <f t="shared" si="27"/>
        <v>54.9</v>
      </c>
      <c r="EM7" s="52">
        <f t="shared" si="27"/>
        <v>56.1</v>
      </c>
      <c r="EN7" s="52"/>
      <c r="EO7" s="52">
        <f>EO8</f>
        <v>72.7</v>
      </c>
      <c r="EP7" s="52">
        <f t="shared" ref="EP7:EX7" si="28">EP8</f>
        <v>71.8</v>
      </c>
      <c r="EQ7" s="52">
        <f t="shared" si="28"/>
        <v>68.900000000000006</v>
      </c>
      <c r="ER7" s="52">
        <f t="shared" si="28"/>
        <v>68.7</v>
      </c>
      <c r="ES7" s="52">
        <f t="shared" si="28"/>
        <v>66.599999999999994</v>
      </c>
      <c r="ET7" s="52">
        <f t="shared" si="28"/>
        <v>68.2</v>
      </c>
      <c r="EU7" s="52">
        <f t="shared" si="28"/>
        <v>69.400000000000006</v>
      </c>
      <c r="EV7" s="52">
        <f t="shared" si="28"/>
        <v>69.900000000000006</v>
      </c>
      <c r="EW7" s="52">
        <f t="shared" si="28"/>
        <v>68.8</v>
      </c>
      <c r="EX7" s="52">
        <f t="shared" si="28"/>
        <v>69.7</v>
      </c>
      <c r="EY7" s="52"/>
      <c r="EZ7" s="53">
        <f>EZ8</f>
        <v>48674615</v>
      </c>
      <c r="FA7" s="53">
        <f t="shared" ref="FA7:FI7" si="29">FA8</f>
        <v>49142287</v>
      </c>
      <c r="FB7" s="53">
        <f t="shared" si="29"/>
        <v>49103794</v>
      </c>
      <c r="FC7" s="53">
        <f t="shared" si="29"/>
        <v>49628755</v>
      </c>
      <c r="FD7" s="53">
        <f t="shared" si="29"/>
        <v>51393388</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272108</v>
      </c>
      <c r="D8" s="55">
        <v>46</v>
      </c>
      <c r="E8" s="55">
        <v>6</v>
      </c>
      <c r="F8" s="55">
        <v>0</v>
      </c>
      <c r="G8" s="55">
        <v>1</v>
      </c>
      <c r="H8" s="55" t="s">
        <v>164</v>
      </c>
      <c r="I8" s="55" t="s">
        <v>165</v>
      </c>
      <c r="J8" s="55" t="s">
        <v>166</v>
      </c>
      <c r="K8" s="55" t="s">
        <v>167</v>
      </c>
      <c r="L8" s="55" t="s">
        <v>168</v>
      </c>
      <c r="M8" s="55" t="s">
        <v>169</v>
      </c>
      <c r="N8" s="55" t="s">
        <v>170</v>
      </c>
      <c r="O8" s="55" t="s">
        <v>171</v>
      </c>
      <c r="P8" s="55" t="s">
        <v>172</v>
      </c>
      <c r="Q8" s="56">
        <v>24</v>
      </c>
      <c r="R8" s="55" t="s">
        <v>173</v>
      </c>
      <c r="S8" s="55" t="s">
        <v>174</v>
      </c>
      <c r="T8" s="55" t="s">
        <v>175</v>
      </c>
      <c r="U8" s="56">
        <v>396252</v>
      </c>
      <c r="V8" s="56">
        <v>31587</v>
      </c>
      <c r="W8" s="55" t="s">
        <v>176</v>
      </c>
      <c r="X8" s="55" t="s">
        <v>176</v>
      </c>
      <c r="Y8" s="57" t="s">
        <v>177</v>
      </c>
      <c r="Z8" s="56">
        <v>327</v>
      </c>
      <c r="AA8" s="56" t="s">
        <v>40</v>
      </c>
      <c r="AB8" s="56" t="s">
        <v>40</v>
      </c>
      <c r="AC8" s="56" t="s">
        <v>40</v>
      </c>
      <c r="AD8" s="56">
        <v>8</v>
      </c>
      <c r="AE8" s="56">
        <v>335</v>
      </c>
      <c r="AF8" s="56">
        <v>291</v>
      </c>
      <c r="AG8" s="56" t="s">
        <v>40</v>
      </c>
      <c r="AH8" s="56">
        <v>291</v>
      </c>
      <c r="AI8" s="58">
        <v>99.7</v>
      </c>
      <c r="AJ8" s="58">
        <v>99.7</v>
      </c>
      <c r="AK8" s="58">
        <v>105.8</v>
      </c>
      <c r="AL8" s="58">
        <v>114.9</v>
      </c>
      <c r="AM8" s="58">
        <v>111.1</v>
      </c>
      <c r="AN8" s="58">
        <v>97.8</v>
      </c>
      <c r="AO8" s="58">
        <v>97</v>
      </c>
      <c r="AP8" s="58">
        <v>102.4</v>
      </c>
      <c r="AQ8" s="58">
        <v>107.2</v>
      </c>
      <c r="AR8" s="58">
        <v>104.8</v>
      </c>
      <c r="AS8" s="58">
        <v>103.5</v>
      </c>
      <c r="AT8" s="58">
        <v>88.2</v>
      </c>
      <c r="AU8" s="58">
        <v>89.8</v>
      </c>
      <c r="AV8" s="58">
        <v>83.2</v>
      </c>
      <c r="AW8" s="58">
        <v>89.8</v>
      </c>
      <c r="AX8" s="58">
        <v>90.1</v>
      </c>
      <c r="AY8" s="58">
        <v>89.7</v>
      </c>
      <c r="AZ8" s="58">
        <v>89.3</v>
      </c>
      <c r="BA8" s="58">
        <v>84.1</v>
      </c>
      <c r="BB8" s="58">
        <v>86.3</v>
      </c>
      <c r="BC8" s="58">
        <v>86.6</v>
      </c>
      <c r="BD8" s="58">
        <v>86.4</v>
      </c>
      <c r="BE8" s="59">
        <v>84.4</v>
      </c>
      <c r="BF8" s="59">
        <v>86.2</v>
      </c>
      <c r="BG8" s="59">
        <v>79.400000000000006</v>
      </c>
      <c r="BH8" s="59">
        <v>86</v>
      </c>
      <c r="BI8" s="59">
        <v>86.1</v>
      </c>
      <c r="BJ8" s="59">
        <v>86.7</v>
      </c>
      <c r="BK8" s="59">
        <v>86.5</v>
      </c>
      <c r="BL8" s="59">
        <v>81.400000000000006</v>
      </c>
      <c r="BM8" s="59">
        <v>83.7</v>
      </c>
      <c r="BN8" s="59">
        <v>84</v>
      </c>
      <c r="BO8" s="59">
        <v>83.7</v>
      </c>
      <c r="BP8" s="58">
        <v>76.099999999999994</v>
      </c>
      <c r="BQ8" s="58">
        <v>76.900000000000006</v>
      </c>
      <c r="BR8" s="58">
        <v>69.400000000000006</v>
      </c>
      <c r="BS8" s="58">
        <v>72.7</v>
      </c>
      <c r="BT8" s="58">
        <v>74.099999999999994</v>
      </c>
      <c r="BU8" s="58">
        <v>74.099999999999994</v>
      </c>
      <c r="BV8" s="58">
        <v>74.400000000000006</v>
      </c>
      <c r="BW8" s="58">
        <v>66.5</v>
      </c>
      <c r="BX8" s="58">
        <v>66.8</v>
      </c>
      <c r="BY8" s="58">
        <v>66.599999999999994</v>
      </c>
      <c r="BZ8" s="58">
        <v>66.8</v>
      </c>
      <c r="CA8" s="59">
        <v>56504</v>
      </c>
      <c r="CB8" s="59">
        <v>57835</v>
      </c>
      <c r="CC8" s="59">
        <v>61958</v>
      </c>
      <c r="CD8" s="59">
        <v>64203</v>
      </c>
      <c r="CE8" s="59">
        <v>64955</v>
      </c>
      <c r="CF8" s="59">
        <v>52405</v>
      </c>
      <c r="CG8" s="59">
        <v>53523</v>
      </c>
      <c r="CH8" s="59">
        <v>57368</v>
      </c>
      <c r="CI8" s="59">
        <v>59838</v>
      </c>
      <c r="CJ8" s="59">
        <v>62697</v>
      </c>
      <c r="CK8" s="58">
        <v>61837</v>
      </c>
      <c r="CL8" s="59">
        <v>11389</v>
      </c>
      <c r="CM8" s="59">
        <v>12279</v>
      </c>
      <c r="CN8" s="59">
        <v>13573</v>
      </c>
      <c r="CO8" s="59">
        <v>14835</v>
      </c>
      <c r="CP8" s="59">
        <v>15036</v>
      </c>
      <c r="CQ8" s="59">
        <v>14290</v>
      </c>
      <c r="CR8" s="59">
        <v>15111</v>
      </c>
      <c r="CS8" s="59">
        <v>15986</v>
      </c>
      <c r="CT8" s="59">
        <v>16421</v>
      </c>
      <c r="CU8" s="59">
        <v>17279</v>
      </c>
      <c r="CV8" s="58">
        <v>17600</v>
      </c>
      <c r="CW8" s="59">
        <v>57.3</v>
      </c>
      <c r="CX8" s="59">
        <v>55.9</v>
      </c>
      <c r="CY8" s="59">
        <v>62.3</v>
      </c>
      <c r="CZ8" s="59">
        <v>57.4</v>
      </c>
      <c r="DA8" s="59">
        <v>56.1</v>
      </c>
      <c r="DB8" s="59">
        <v>56</v>
      </c>
      <c r="DC8" s="59">
        <v>56.2</v>
      </c>
      <c r="DD8" s="59">
        <v>60.8</v>
      </c>
      <c r="DE8" s="59">
        <v>57.4</v>
      </c>
      <c r="DF8" s="59">
        <v>55.7</v>
      </c>
      <c r="DG8" s="59">
        <v>55.6</v>
      </c>
      <c r="DH8" s="59">
        <v>18.5</v>
      </c>
      <c r="DI8" s="59">
        <v>19.3</v>
      </c>
      <c r="DJ8" s="59">
        <v>21.7</v>
      </c>
      <c r="DK8" s="59">
        <v>21.1</v>
      </c>
      <c r="DL8" s="59">
        <v>21.4</v>
      </c>
      <c r="DM8" s="59">
        <v>23.6</v>
      </c>
      <c r="DN8" s="59">
        <v>24.2</v>
      </c>
      <c r="DO8" s="59">
        <v>24.1</v>
      </c>
      <c r="DP8" s="59">
        <v>23.9</v>
      </c>
      <c r="DQ8" s="59">
        <v>24.4</v>
      </c>
      <c r="DR8" s="59">
        <v>25.1</v>
      </c>
      <c r="DS8" s="59">
        <v>0.2</v>
      </c>
      <c r="DT8" s="59">
        <v>0.5</v>
      </c>
      <c r="DU8" s="59">
        <v>0</v>
      </c>
      <c r="DV8" s="59">
        <v>0</v>
      </c>
      <c r="DW8" s="59">
        <v>0</v>
      </c>
      <c r="DX8" s="59">
        <v>75.900000000000006</v>
      </c>
      <c r="DY8" s="59">
        <v>75.099999999999994</v>
      </c>
      <c r="DZ8" s="59">
        <v>83.2</v>
      </c>
      <c r="EA8" s="59">
        <v>84.6</v>
      </c>
      <c r="EB8" s="59">
        <v>67.8</v>
      </c>
      <c r="EC8" s="59">
        <v>63</v>
      </c>
      <c r="ED8" s="58">
        <v>38.6</v>
      </c>
      <c r="EE8" s="58">
        <v>41.4</v>
      </c>
      <c r="EF8" s="58">
        <v>43</v>
      </c>
      <c r="EG8" s="58">
        <v>46</v>
      </c>
      <c r="EH8" s="58">
        <v>48.8</v>
      </c>
      <c r="EI8" s="58">
        <v>51.9</v>
      </c>
      <c r="EJ8" s="58">
        <v>52.9</v>
      </c>
      <c r="EK8" s="58">
        <v>54.3</v>
      </c>
      <c r="EL8" s="58">
        <v>54.9</v>
      </c>
      <c r="EM8" s="58">
        <v>56.1</v>
      </c>
      <c r="EN8" s="58">
        <v>56.4</v>
      </c>
      <c r="EO8" s="58">
        <v>72.7</v>
      </c>
      <c r="EP8" s="58">
        <v>71.8</v>
      </c>
      <c r="EQ8" s="58">
        <v>68.900000000000006</v>
      </c>
      <c r="ER8" s="58">
        <v>68.7</v>
      </c>
      <c r="ES8" s="58">
        <v>66.599999999999994</v>
      </c>
      <c r="ET8" s="58">
        <v>68.2</v>
      </c>
      <c r="EU8" s="58">
        <v>69.400000000000006</v>
      </c>
      <c r="EV8" s="58">
        <v>69.900000000000006</v>
      </c>
      <c r="EW8" s="58">
        <v>68.8</v>
      </c>
      <c r="EX8" s="58">
        <v>69.7</v>
      </c>
      <c r="EY8" s="58">
        <v>70.7</v>
      </c>
      <c r="EZ8" s="59">
        <v>48674615</v>
      </c>
      <c r="FA8" s="59">
        <v>49142287</v>
      </c>
      <c r="FB8" s="59">
        <v>49103794</v>
      </c>
      <c r="FC8" s="59">
        <v>49628755</v>
      </c>
      <c r="FD8" s="59">
        <v>51393388</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2024-02-16T06:56:37Z</cp:lastPrinted>
  <dcterms:created xsi:type="dcterms:W3CDTF">2023-12-20T05:09:13Z</dcterms:created>
  <dcterms:modified xsi:type="dcterms:W3CDTF">2024-02-16T06:56:38Z</dcterms:modified>
  <cp:category/>
</cp:coreProperties>
</file>