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11 枚方市○\"/>
    </mc:Choice>
  </mc:AlternateContent>
  <xr:revisionPtr revIDLastSave="0" documentId="13_ncr:1_{14A76B06-2E72-40A3-A0C9-3D45EDDC5B6A}" xr6:coauthVersionLast="47" xr6:coauthVersionMax="47" xr10:uidLastSave="{00000000-0000-0000-0000-000000000000}"/>
  <workbookProtection workbookAlgorithmName="SHA-512" workbookHashValue="dLr+GYIKp6+4OBWMZQJQC0qO61nGYtB0ZZSQWrpWxfMEUQCoKepzafdh7L2JSc4m2a83psCSF5qtLCKAXd/g5w==" workbookSaltValue="RpuMRP9AI2NGBI/G1W5eBA==" workbookSpinCount="100000" lockStructure="1"/>
  <bookViews>
    <workbookView xWindow="-108" yWindow="-108" windowWidth="23256" windowHeight="141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JV32" i="4" s="1"/>
  <c r="DP7" i="5"/>
  <c r="JC32" i="4" s="1"/>
  <c r="DO7" i="5"/>
  <c r="DN7" i="5"/>
  <c r="LH31" i="4" s="1"/>
  <c r="DM7" i="5"/>
  <c r="KO31" i="4" s="1"/>
  <c r="DL7" i="5"/>
  <c r="DK7" i="5"/>
  <c r="DI7" i="5"/>
  <c r="DH7" i="5"/>
  <c r="LT78" i="4" s="1"/>
  <c r="DG7" i="5"/>
  <c r="LE78" i="4" s="1"/>
  <c r="DF7" i="5"/>
  <c r="KP78" i="4" s="1"/>
  <c r="DE7" i="5"/>
  <c r="KA78" i="4" s="1"/>
  <c r="DD7" i="5"/>
  <c r="MI77" i="4" s="1"/>
  <c r="DC7" i="5"/>
  <c r="DB7" i="5"/>
  <c r="DA7" i="5"/>
  <c r="CZ7" i="5"/>
  <c r="CN7" i="5"/>
  <c r="CM7" i="5"/>
  <c r="CV67" i="4" s="1"/>
  <c r="BZ7" i="5"/>
  <c r="MA53" i="4" s="1"/>
  <c r="BY7" i="5"/>
  <c r="LH53" i="4" s="1"/>
  <c r="BX7" i="5"/>
  <c r="BW7" i="5"/>
  <c r="BV7" i="5"/>
  <c r="BU7" i="5"/>
  <c r="BT7" i="5"/>
  <c r="LH52" i="4" s="1"/>
  <c r="BS7" i="5"/>
  <c r="KO52" i="4" s="1"/>
  <c r="BR7" i="5"/>
  <c r="JV52" i="4" s="1"/>
  <c r="BQ7" i="5"/>
  <c r="JC52" i="4" s="1"/>
  <c r="BO7" i="5"/>
  <c r="BN7" i="5"/>
  <c r="BM7" i="5"/>
  <c r="BL7" i="5"/>
  <c r="FE53" i="4" s="1"/>
  <c r="BK7" i="5"/>
  <c r="EL53" i="4" s="1"/>
  <c r="BJ7" i="5"/>
  <c r="HJ52" i="4" s="1"/>
  <c r="BI7" i="5"/>
  <c r="GQ52" i="4" s="1"/>
  <c r="BH7" i="5"/>
  <c r="FX52" i="4" s="1"/>
  <c r="BG7" i="5"/>
  <c r="BF7" i="5"/>
  <c r="BD7" i="5"/>
  <c r="BC7" i="5"/>
  <c r="BB7" i="5"/>
  <c r="BA7" i="5"/>
  <c r="AZ7" i="5"/>
  <c r="U53" i="4" s="1"/>
  <c r="AY7" i="5"/>
  <c r="CS52" i="4" s="1"/>
  <c r="AX7" i="5"/>
  <c r="AW7" i="5"/>
  <c r="AV7" i="5"/>
  <c r="AU7" i="5"/>
  <c r="AS7" i="5"/>
  <c r="HJ32" i="4" s="1"/>
  <c r="AR7" i="5"/>
  <c r="GQ32" i="4" s="1"/>
  <c r="AQ7" i="5"/>
  <c r="FX32" i="4" s="1"/>
  <c r="AP7" i="5"/>
  <c r="FE32" i="4" s="1"/>
  <c r="AO7" i="5"/>
  <c r="AN7" i="5"/>
  <c r="AM7" i="5"/>
  <c r="AL7" i="5"/>
  <c r="AK7" i="5"/>
  <c r="AJ7" i="5"/>
  <c r="AH7" i="5"/>
  <c r="CS32" i="4" s="1"/>
  <c r="AG7" i="5"/>
  <c r="BZ32" i="4" s="1"/>
  <c r="AF7" i="5"/>
  <c r="AE7" i="5"/>
  <c r="AD7" i="5"/>
  <c r="AC7" i="5"/>
  <c r="AB7" i="5"/>
  <c r="BZ31" i="4" s="1"/>
  <c r="AA7" i="5"/>
  <c r="BG31" i="4" s="1"/>
  <c r="Z7" i="5"/>
  <c r="AN31" i="4" s="1"/>
  <c r="Y7" i="5"/>
  <c r="U31" i="4" s="1"/>
  <c r="X7" i="5"/>
  <c r="W7" i="5"/>
  <c r="V7" i="5"/>
  <c r="U7" i="5"/>
  <c r="LJ8" i="4" s="1"/>
  <c r="T7" i="5"/>
  <c r="JQ8" i="4" s="1"/>
  <c r="S7" i="5"/>
  <c r="HX8" i="4" s="1"/>
  <c r="R7" i="5"/>
  <c r="DU10" i="4" s="1"/>
  <c r="Q7" i="5"/>
  <c r="CF10" i="4" s="1"/>
  <c r="P7" i="5"/>
  <c r="O7" i="5"/>
  <c r="N7" i="5"/>
  <c r="M7" i="5"/>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KO53" i="4"/>
  <c r="JV53" i="4"/>
  <c r="JC53" i="4"/>
  <c r="HJ53" i="4"/>
  <c r="GQ53" i="4"/>
  <c r="FX53" i="4"/>
  <c r="CS53" i="4"/>
  <c r="BZ53" i="4"/>
  <c r="BG53" i="4"/>
  <c r="AN53" i="4"/>
  <c r="MA52" i="4"/>
  <c r="FE52" i="4"/>
  <c r="EL52" i="4"/>
  <c r="BZ52" i="4"/>
  <c r="BG52" i="4"/>
  <c r="AN52" i="4"/>
  <c r="U52" i="4"/>
  <c r="MA32" i="4"/>
  <c r="LH32" i="4"/>
  <c r="KO32" i="4"/>
  <c r="EL32" i="4"/>
  <c r="BG32" i="4"/>
  <c r="AN32" i="4"/>
  <c r="U32" i="4"/>
  <c r="MA31" i="4"/>
  <c r="JV31" i="4"/>
  <c r="JC31" i="4"/>
  <c r="HJ31" i="4"/>
  <c r="GQ31" i="4"/>
  <c r="FX31" i="4"/>
  <c r="FE31" i="4"/>
  <c r="EL31" i="4"/>
  <c r="CS31" i="4"/>
  <c r="LJ10" i="4"/>
  <c r="JQ10" i="4"/>
  <c r="HX10" i="4"/>
  <c r="B10" i="4"/>
  <c r="FJ8" i="4"/>
  <c r="DU8" i="4"/>
  <c r="CF8" i="4"/>
  <c r="MA51" i="4" l="1"/>
  <c r="MI76" i="4"/>
  <c r="HJ51" i="4"/>
  <c r="MA30" i="4"/>
  <c r="BZ76" i="4"/>
  <c r="IT76" i="4"/>
  <c r="CS51" i="4"/>
  <c r="HJ30" i="4"/>
  <c r="CS30" i="4"/>
  <c r="C11" i="5"/>
  <c r="D11" i="5"/>
  <c r="E11" i="5"/>
  <c r="B11" i="5"/>
  <c r="BZ30" i="4" l="1"/>
  <c r="BK76" i="4"/>
  <c r="LH51" i="4"/>
  <c r="BZ51" i="4"/>
  <c r="GQ30" i="4"/>
  <c r="LT76" i="4"/>
  <c r="GQ51" i="4"/>
  <c r="LH30" i="4"/>
  <c r="IE76" i="4"/>
  <c r="BG30" i="4"/>
  <c r="HP76" i="4"/>
  <c r="AV76" i="4"/>
  <c r="KO51" i="4"/>
  <c r="LE76" i="4"/>
  <c r="KO30" i="4"/>
  <c r="BG51" i="4"/>
  <c r="FX51" i="4"/>
  <c r="FX30" i="4"/>
  <c r="KP76" i="4"/>
  <c r="HA76" i="4"/>
  <c r="AN51" i="4"/>
  <c r="FE30" i="4"/>
  <c r="JV51" i="4"/>
  <c r="FE51" i="4"/>
  <c r="JV30" i="4"/>
  <c r="AN30" i="4"/>
  <c r="AG76" i="4"/>
  <c r="KA76" i="4"/>
  <c r="EL51" i="4"/>
  <c r="JC30" i="4"/>
  <c r="GL76" i="4"/>
  <c r="U51" i="4"/>
  <c r="EL30" i="4"/>
  <c r="U30" i="4"/>
  <c r="R76" i="4"/>
  <c r="JC51" i="4"/>
</calcChain>
</file>

<file path=xl/sharedStrings.xml><?xml version="1.0" encoding="utf-8"?>
<sst xmlns="http://schemas.openxmlformats.org/spreadsheetml/2006/main" count="278" uniqueCount="135">
  <si>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</si>
  <si>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</si>
  <si>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</si>
  <si>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</si>
  <si>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</si>
  <si>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</si>
  <si>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</si>
  <si>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</si>
  <si>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</si>
  <si>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</si>
  <si>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</si>
  <si>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</si>
  <si>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</si>
  <si>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</si>
  <si>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</si>
  <si>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</si>
  <si>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</si>
  <si>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</si>
  <si>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</si>
  <si>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</si>
  <si>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</si>
  <si>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</si>
  <si>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</si>
  <si>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</si>
  <si>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</si>
  <si>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</si>
  <si>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</si>
  <si>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</si>
  <si>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</si>
  <si>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</si>
  <si>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</si>
  <si>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</si>
  <si>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</si>
  <si>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</si>
  <si>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</si>
  <si>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</si>
  <si>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</si>
  <si>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</si>
  <si>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</si>
  <si>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</si>
  <si>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</si>
  <si>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</si>
  <si>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</si>
  <si>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</si>
  <si>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</si>
  <si>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</si>
  <si>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</si>
  <si>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</si>
  <si>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</si>
  <si>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</si>
  <si>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</si>
  <si>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</si>
  <si>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</si>
  <si>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</si>
  <si>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</si>
  <si>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</si>
  <si>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</si>
  <si>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</si>
  <si>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</si>
  <si>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</si>
  <si>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</si>
  <si>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</si>
  <si>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</si>
  <si>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</si>
  <si>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</si>
  <si>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</si>
  <si>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</si>
  <si>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</si>
  <si>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</si>
  <si>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</si>
  <si>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</si>
  <si>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</si>
  <si>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</si>
  <si>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</si>
  <si>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</si>
  <si>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</si>
  <si>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</si>
  <si>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</si>
  <si>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</si>
  <si>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</si>
  <si>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</si>
  <si>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</si>
  <si>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</si>
  <si>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</si>
  <si>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</si>
  <si>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</si>
  <si>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</si>
  <si>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</si>
  <si>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</si>
  <si>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</si>
  <si>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</si>
  <si>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</si>
  <si>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</si>
  <si>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</si>
  <si>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</si>
  <si>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</si>
  <si>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</si>
  <si>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</si>
  <si>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</si>
  <si>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</si>
  <si>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</si>
  <si>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</si>
  <si>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当該値(N-3)</t>
    <phoneticPr fontId="5"/>
  </si>
  <si>
    <t>当該値(N-2)</t>
    <phoneticPr fontId="5"/>
  </si>
  <si>
    <t>当該値(N-1)</t>
    <phoneticPr fontId="5"/>
  </si>
  <si>
    <t>当該値(N)</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</si>
  <si>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</si>
  <si>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</si>
  <si>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</si>
  <si>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</si>
  <si>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</si>
  <si>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</si>
  <si>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</si>
  <si>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大阪府　枚方市</t>
  </si>
  <si>
    <t>岡東町自動車駐車場</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</si>
  <si>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</si>
  <si>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</si>
  <si>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</si>
  <si>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</si>
  <si>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</si>
  <si>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</si>
  <si>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</si>
  <si>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</si>
  <si>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</si>
  <si>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</si>
  <si>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</si>
  <si>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</si>
  <si>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</si>
  <si>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</si>
  <si>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</si>
  <si>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</si>
  <si>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該駐車場は、本市の主要駅である京阪電鉄枚方市駅近くに立地しているため、敷地の地価は一定水準を保持していると考えるが、駐車場自体は築28年を経過しており、施設・設備の機能を維持するため、計画的な保全工事が必要である。</t>
    <phoneticPr fontId="5"/>
  </si>
  <si>
    <t>　当該駐車場は、本市の主要駅である京阪電鉄枚方市駅近くに立地しているため、令和4年度の⑪稼働率は、前年度より18.7ポイント増加しており、類似施設平均値より高い稼働率を維持している。
ただし、新型コロナウイルス感染症の影響が継続しており、コロナ前の水準には戻っていない。</t>
    <phoneticPr fontId="5"/>
  </si>
  <si>
    <t>　当該駐車場が立地する場所は、本市の主要駅前のため、周辺に民間のコインパーキングも多いが、当該駐車場は市営・有人管理・減免制度の導入等の点からリピーターが多く、稼働率、使用料収入は一定水準を維持していた。しかし、令和4年度も引き続き新型コロナウイルス感染症の影響で、前年度より稼働率は増加したものの、コロナ禍以前の水準には戻っていない。
　保全工事については、「枚方市市有建築物保全計画」に基づき計画的に実施しており、これに係る設備投資見込額は、令和3～12年度の10年間で170,000千円を見込んでいる。
　今後も、収支の改善や工事費の平準化を図りながら計画的に施設・設備の保全を行っていく。</t>
    <rPh sb="125" eb="128">
      <t>カンセンショウ</t>
    </rPh>
    <phoneticPr fontId="5"/>
  </si>
  <si>
    <t xml:space="preserve"> 駐車場建設に係る起債の償還が平成25年度をもって完了し、それまで保留してきた施設・設備の保全工事を開始したことで、平成28年度まで黒字額は減少傾向にあった。保全工事の中で最も工事費用を要する外壁及び昇降機の更新・改修工事を平成28年度に終えたため、平成29年度以降の④売上高GOP比率及び⑤EBITDAは回復傾向にあった。
　令和4年度の収益は新型コロナウイルス感染症の影響による外出自粛の緩和などにより、前年度と比べて増加した。</t>
    <rPh sb="164" eb="166">
      <t>レイワ</t>
    </rPh>
    <rPh sb="167" eb="169">
      <t>ネンド</t>
    </rPh>
    <rPh sb="170" eb="172">
      <t>シュウエキ</t>
    </rPh>
    <rPh sb="173" eb="175">
      <t>シンガタ</t>
    </rPh>
    <rPh sb="182" eb="185">
      <t>カンセンショウ</t>
    </rPh>
    <rPh sb="186" eb="188">
      <t>エイキョウ</t>
    </rPh>
    <rPh sb="211" eb="213">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</si>
</sst>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271.3</c:v>
                </c:pt>
                <c:pt idx="1">
                  <c:v>256.3</c:v>
                </c:pt>
                <c:pt idx="2">
                  <c:v>131.69999999999999</c:v>
                </c:pt>
                <c:pt idx="3">
                  <c:v>185.9</c:v>
                </c:pt>
                <c:pt idx="4">
                  <c:v>198.2</c:v>
                </c:pt>
              </c:numCache>
            </c:numRef>
          </c:val>
          <c:extLst>
            <c:ext xmlns:c16="http://schemas.microsoft.com/office/drawing/2014/chart" uri="{C3380CC4-5D6E-409C-BE32-E72D297353CC}">
              <c16:uniqueId val="{00000000-A4B1-4E46-9AE5-277851377BA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A4B1-4E46-9AE5-277851377BA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BF8-4AD1-8DF7-2E5945FE068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FBF8-4AD1-8DF7-2E5945FE068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2DBB-4AFC-8259-9D4CDDE9521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DBB-4AFC-8259-9D4CDDE9521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82DC-483D-A341-454CCAA73EA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2DC-483D-A341-454CCAA73EA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313-4509-9C53-F5C17BE4FFE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5313-4509-9C53-F5C17BE4FFE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239</c:v>
                </c:pt>
                <c:pt idx="3">
                  <c:v>0</c:v>
                </c:pt>
                <c:pt idx="4">
                  <c:v>0</c:v>
                </c:pt>
              </c:numCache>
            </c:numRef>
          </c:val>
          <c:extLst>
            <c:ext xmlns:c16="http://schemas.microsoft.com/office/drawing/2014/chart" uri="{C3380CC4-5D6E-409C-BE32-E72D297353CC}">
              <c16:uniqueId val="{00000000-D270-45C3-A4F4-EEFC9C0CFFF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D270-45C3-A4F4-EEFC9C0CFFF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290.89999999999998</c:v>
                </c:pt>
                <c:pt idx="1">
                  <c:v>278.39999999999998</c:v>
                </c:pt>
                <c:pt idx="2">
                  <c:v>238.2</c:v>
                </c:pt>
                <c:pt idx="3">
                  <c:v>245.6</c:v>
                </c:pt>
                <c:pt idx="4">
                  <c:v>264.3</c:v>
                </c:pt>
              </c:numCache>
            </c:numRef>
          </c:val>
          <c:extLst>
            <c:ext xmlns:c16="http://schemas.microsoft.com/office/drawing/2014/chart" uri="{C3380CC4-5D6E-409C-BE32-E72D297353CC}">
              <c16:uniqueId val="{00000000-2A82-49EF-8D44-291395A79D5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2A82-49EF-8D44-291395A79D5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63</c:v>
                </c:pt>
                <c:pt idx="1">
                  <c:v>60.8</c:v>
                </c:pt>
                <c:pt idx="2">
                  <c:v>23.5</c:v>
                </c:pt>
                <c:pt idx="3">
                  <c:v>44.6</c:v>
                </c:pt>
                <c:pt idx="4">
                  <c:v>49</c:v>
                </c:pt>
              </c:numCache>
            </c:numRef>
          </c:val>
          <c:extLst>
            <c:ext xmlns:c16="http://schemas.microsoft.com/office/drawing/2014/chart" uri="{C3380CC4-5D6E-409C-BE32-E72D297353CC}">
              <c16:uniqueId val="{00000000-C8FD-4D29-84F0-8E066C9A7DB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C8FD-4D29-84F0-8E066C9A7DB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65966</c:v>
                </c:pt>
                <c:pt idx="1">
                  <c:v>60886</c:v>
                </c:pt>
                <c:pt idx="2">
                  <c:v>19240</c:v>
                </c:pt>
                <c:pt idx="3">
                  <c:v>129741</c:v>
                </c:pt>
                <c:pt idx="4">
                  <c:v>45464</c:v>
                </c:pt>
              </c:numCache>
            </c:numRef>
          </c:val>
          <c:extLst>
            <c:ext xmlns:c16="http://schemas.microsoft.com/office/drawing/2014/chart" uri="{C3380CC4-5D6E-409C-BE32-E72D297353CC}">
              <c16:uniqueId val="{00000000-BA76-4E81-A408-E1C167A355D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BA76-4E81-A408-E1C167A355D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B1" zoomScaleNormal="100" zoomScaleSheetLayoutView="70" workbookViewId="0">
      <selection activeCell="NJ91" sqref="NJ91"/>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大阪府枚方市　岡東町自動車駐車場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7388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241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46" t="s">
        <v>134</v>
      </c>
      <c r="NE15" s="147"/>
      <c r="NF15" s="147"/>
      <c r="NG15" s="147"/>
      <c r="NH15" s="147"/>
      <c r="NI15" s="147"/>
      <c r="NJ15" s="147"/>
      <c r="NK15" s="147"/>
      <c r="NL15" s="147"/>
      <c r="NM15" s="147"/>
      <c r="NN15" s="147"/>
      <c r="NO15" s="147"/>
      <c r="NP15" s="147"/>
      <c r="NQ15" s="147"/>
      <c r="NR15" s="14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6"/>
      <c r="NE16" s="147"/>
      <c r="NF16" s="147"/>
      <c r="NG16" s="147"/>
      <c r="NH16" s="147"/>
      <c r="NI16" s="147"/>
      <c r="NJ16" s="147"/>
      <c r="NK16" s="147"/>
      <c r="NL16" s="147"/>
      <c r="NM16" s="147"/>
      <c r="NN16" s="147"/>
      <c r="NO16" s="147"/>
      <c r="NP16" s="147"/>
      <c r="NQ16" s="147"/>
      <c r="NR16" s="14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6"/>
      <c r="NE17" s="147"/>
      <c r="NF17" s="147"/>
      <c r="NG17" s="147"/>
      <c r="NH17" s="147"/>
      <c r="NI17" s="147"/>
      <c r="NJ17" s="147"/>
      <c r="NK17" s="147"/>
      <c r="NL17" s="147"/>
      <c r="NM17" s="147"/>
      <c r="NN17" s="147"/>
      <c r="NO17" s="147"/>
      <c r="NP17" s="147"/>
      <c r="NQ17" s="147"/>
      <c r="NR17" s="14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6"/>
      <c r="NE18" s="147"/>
      <c r="NF18" s="147"/>
      <c r="NG18" s="147"/>
      <c r="NH18" s="147"/>
      <c r="NI18" s="147"/>
      <c r="NJ18" s="147"/>
      <c r="NK18" s="147"/>
      <c r="NL18" s="147"/>
      <c r="NM18" s="147"/>
      <c r="NN18" s="147"/>
      <c r="NO18" s="147"/>
      <c r="NP18" s="147"/>
      <c r="NQ18" s="147"/>
      <c r="NR18" s="14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6"/>
      <c r="NE19" s="147"/>
      <c r="NF19" s="147"/>
      <c r="NG19" s="147"/>
      <c r="NH19" s="147"/>
      <c r="NI19" s="147"/>
      <c r="NJ19" s="147"/>
      <c r="NK19" s="147"/>
      <c r="NL19" s="147"/>
      <c r="NM19" s="147"/>
      <c r="NN19" s="147"/>
      <c r="NO19" s="147"/>
      <c r="NP19" s="147"/>
      <c r="NQ19" s="147"/>
      <c r="NR19" s="14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6"/>
      <c r="NE20" s="147"/>
      <c r="NF20" s="147"/>
      <c r="NG20" s="147"/>
      <c r="NH20" s="147"/>
      <c r="NI20" s="147"/>
      <c r="NJ20" s="147"/>
      <c r="NK20" s="147"/>
      <c r="NL20" s="147"/>
      <c r="NM20" s="147"/>
      <c r="NN20" s="147"/>
      <c r="NO20" s="147"/>
      <c r="NP20" s="147"/>
      <c r="NQ20" s="147"/>
      <c r="NR20" s="14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6"/>
      <c r="NE21" s="147"/>
      <c r="NF21" s="147"/>
      <c r="NG21" s="147"/>
      <c r="NH21" s="147"/>
      <c r="NI21" s="147"/>
      <c r="NJ21" s="147"/>
      <c r="NK21" s="147"/>
      <c r="NL21" s="147"/>
      <c r="NM21" s="147"/>
      <c r="NN21" s="147"/>
      <c r="NO21" s="147"/>
      <c r="NP21" s="147"/>
      <c r="NQ21" s="147"/>
      <c r="NR21" s="14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6"/>
      <c r="NE22" s="147"/>
      <c r="NF22" s="147"/>
      <c r="NG22" s="147"/>
      <c r="NH22" s="147"/>
      <c r="NI22" s="147"/>
      <c r="NJ22" s="147"/>
      <c r="NK22" s="147"/>
      <c r="NL22" s="147"/>
      <c r="NM22" s="147"/>
      <c r="NN22" s="147"/>
      <c r="NO22" s="147"/>
      <c r="NP22" s="147"/>
      <c r="NQ22" s="147"/>
      <c r="NR22" s="14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6"/>
      <c r="NE23" s="147"/>
      <c r="NF23" s="147"/>
      <c r="NG23" s="147"/>
      <c r="NH23" s="147"/>
      <c r="NI23" s="147"/>
      <c r="NJ23" s="147"/>
      <c r="NK23" s="147"/>
      <c r="NL23" s="147"/>
      <c r="NM23" s="147"/>
      <c r="NN23" s="147"/>
      <c r="NO23" s="147"/>
      <c r="NP23" s="147"/>
      <c r="NQ23" s="147"/>
      <c r="NR23" s="14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6"/>
      <c r="NE24" s="147"/>
      <c r="NF24" s="147"/>
      <c r="NG24" s="147"/>
      <c r="NH24" s="147"/>
      <c r="NI24" s="147"/>
      <c r="NJ24" s="147"/>
      <c r="NK24" s="147"/>
      <c r="NL24" s="147"/>
      <c r="NM24" s="147"/>
      <c r="NN24" s="147"/>
      <c r="NO24" s="147"/>
      <c r="NP24" s="147"/>
      <c r="NQ24" s="147"/>
      <c r="NR24" s="14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6"/>
      <c r="NE25" s="147"/>
      <c r="NF25" s="147"/>
      <c r="NG25" s="147"/>
      <c r="NH25" s="147"/>
      <c r="NI25" s="147"/>
      <c r="NJ25" s="147"/>
      <c r="NK25" s="147"/>
      <c r="NL25" s="147"/>
      <c r="NM25" s="147"/>
      <c r="NN25" s="147"/>
      <c r="NO25" s="147"/>
      <c r="NP25" s="147"/>
      <c r="NQ25" s="147"/>
      <c r="NR25" s="14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6"/>
      <c r="NE26" s="147"/>
      <c r="NF26" s="147"/>
      <c r="NG26" s="147"/>
      <c r="NH26" s="147"/>
      <c r="NI26" s="147"/>
      <c r="NJ26" s="147"/>
      <c r="NK26" s="147"/>
      <c r="NL26" s="147"/>
      <c r="NM26" s="147"/>
      <c r="NN26" s="147"/>
      <c r="NO26" s="147"/>
      <c r="NP26" s="147"/>
      <c r="NQ26" s="147"/>
      <c r="NR26" s="14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6"/>
      <c r="NE27" s="147"/>
      <c r="NF27" s="147"/>
      <c r="NG27" s="147"/>
      <c r="NH27" s="147"/>
      <c r="NI27" s="147"/>
      <c r="NJ27" s="147"/>
      <c r="NK27" s="147"/>
      <c r="NL27" s="147"/>
      <c r="NM27" s="147"/>
      <c r="NN27" s="147"/>
      <c r="NO27" s="147"/>
      <c r="NP27" s="147"/>
      <c r="NQ27" s="147"/>
      <c r="NR27" s="14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6"/>
      <c r="NE28" s="147"/>
      <c r="NF28" s="147"/>
      <c r="NG28" s="147"/>
      <c r="NH28" s="147"/>
      <c r="NI28" s="147"/>
      <c r="NJ28" s="147"/>
      <c r="NK28" s="147"/>
      <c r="NL28" s="147"/>
      <c r="NM28" s="147"/>
      <c r="NN28" s="147"/>
      <c r="NO28" s="147"/>
      <c r="NP28" s="147"/>
      <c r="NQ28" s="147"/>
      <c r="NR28" s="14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6"/>
      <c r="NE29" s="147"/>
      <c r="NF29" s="147"/>
      <c r="NG29" s="147"/>
      <c r="NH29" s="147"/>
      <c r="NI29" s="147"/>
      <c r="NJ29" s="147"/>
      <c r="NK29" s="147"/>
      <c r="NL29" s="147"/>
      <c r="NM29" s="147"/>
      <c r="NN29" s="147"/>
      <c r="NO29" s="147"/>
      <c r="NP29" s="147"/>
      <c r="NQ29" s="147"/>
      <c r="NR29" s="148"/>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46"/>
      <c r="NE30" s="147"/>
      <c r="NF30" s="147"/>
      <c r="NG30" s="147"/>
      <c r="NH30" s="147"/>
      <c r="NI30" s="147"/>
      <c r="NJ30" s="147"/>
      <c r="NK30" s="147"/>
      <c r="NL30" s="147"/>
      <c r="NM30" s="147"/>
      <c r="NN30" s="147"/>
      <c r="NO30" s="147"/>
      <c r="NP30" s="147"/>
      <c r="NQ30" s="147"/>
      <c r="NR30" s="148"/>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271.3</v>
      </c>
      <c r="V31" s="116"/>
      <c r="W31" s="116"/>
      <c r="X31" s="116"/>
      <c r="Y31" s="116"/>
      <c r="Z31" s="116"/>
      <c r="AA31" s="116"/>
      <c r="AB31" s="116"/>
      <c r="AC31" s="116"/>
      <c r="AD31" s="116"/>
      <c r="AE31" s="116"/>
      <c r="AF31" s="116"/>
      <c r="AG31" s="116"/>
      <c r="AH31" s="116"/>
      <c r="AI31" s="116"/>
      <c r="AJ31" s="116"/>
      <c r="AK31" s="116"/>
      <c r="AL31" s="116"/>
      <c r="AM31" s="116"/>
      <c r="AN31" s="116">
        <f>データ!Z7</f>
        <v>256.3</v>
      </c>
      <c r="AO31" s="116"/>
      <c r="AP31" s="116"/>
      <c r="AQ31" s="116"/>
      <c r="AR31" s="116"/>
      <c r="AS31" s="116"/>
      <c r="AT31" s="116"/>
      <c r="AU31" s="116"/>
      <c r="AV31" s="116"/>
      <c r="AW31" s="116"/>
      <c r="AX31" s="116"/>
      <c r="AY31" s="116"/>
      <c r="AZ31" s="116"/>
      <c r="BA31" s="116"/>
      <c r="BB31" s="116"/>
      <c r="BC31" s="116"/>
      <c r="BD31" s="116"/>
      <c r="BE31" s="116"/>
      <c r="BF31" s="116"/>
      <c r="BG31" s="116">
        <f>データ!AA7</f>
        <v>131.69999999999999</v>
      </c>
      <c r="BH31" s="116"/>
      <c r="BI31" s="116"/>
      <c r="BJ31" s="116"/>
      <c r="BK31" s="116"/>
      <c r="BL31" s="116"/>
      <c r="BM31" s="116"/>
      <c r="BN31" s="116"/>
      <c r="BO31" s="116"/>
      <c r="BP31" s="116"/>
      <c r="BQ31" s="116"/>
      <c r="BR31" s="116"/>
      <c r="BS31" s="116"/>
      <c r="BT31" s="116"/>
      <c r="BU31" s="116"/>
      <c r="BV31" s="116"/>
      <c r="BW31" s="116"/>
      <c r="BX31" s="116"/>
      <c r="BY31" s="116"/>
      <c r="BZ31" s="116">
        <f>データ!AB7</f>
        <v>185.9</v>
      </c>
      <c r="CA31" s="116"/>
      <c r="CB31" s="116"/>
      <c r="CC31" s="116"/>
      <c r="CD31" s="116"/>
      <c r="CE31" s="116"/>
      <c r="CF31" s="116"/>
      <c r="CG31" s="116"/>
      <c r="CH31" s="116"/>
      <c r="CI31" s="116"/>
      <c r="CJ31" s="116"/>
      <c r="CK31" s="116"/>
      <c r="CL31" s="116"/>
      <c r="CM31" s="116"/>
      <c r="CN31" s="116"/>
      <c r="CO31" s="116"/>
      <c r="CP31" s="116"/>
      <c r="CQ31" s="116"/>
      <c r="CR31" s="116"/>
      <c r="CS31" s="116">
        <f>データ!AC7</f>
        <v>198.2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290.89999999999998</v>
      </c>
      <c r="JD31" s="111"/>
      <c r="JE31" s="111"/>
      <c r="JF31" s="111"/>
      <c r="JG31" s="111"/>
      <c r="JH31" s="111"/>
      <c r="JI31" s="111"/>
      <c r="JJ31" s="111"/>
      <c r="JK31" s="111"/>
      <c r="JL31" s="111"/>
      <c r="JM31" s="111"/>
      <c r="JN31" s="111"/>
      <c r="JO31" s="111"/>
      <c r="JP31" s="111"/>
      <c r="JQ31" s="111"/>
      <c r="JR31" s="111"/>
      <c r="JS31" s="111"/>
      <c r="JT31" s="111"/>
      <c r="JU31" s="112"/>
      <c r="JV31" s="110">
        <f>データ!DL7</f>
        <v>278.39999999999998</v>
      </c>
      <c r="JW31" s="111"/>
      <c r="JX31" s="111"/>
      <c r="JY31" s="111"/>
      <c r="JZ31" s="111"/>
      <c r="KA31" s="111"/>
      <c r="KB31" s="111"/>
      <c r="KC31" s="111"/>
      <c r="KD31" s="111"/>
      <c r="KE31" s="111"/>
      <c r="KF31" s="111"/>
      <c r="KG31" s="111"/>
      <c r="KH31" s="111"/>
      <c r="KI31" s="111"/>
      <c r="KJ31" s="111"/>
      <c r="KK31" s="111"/>
      <c r="KL31" s="111"/>
      <c r="KM31" s="111"/>
      <c r="KN31" s="112"/>
      <c r="KO31" s="110">
        <f>データ!DM7</f>
        <v>238.2</v>
      </c>
      <c r="KP31" s="111"/>
      <c r="KQ31" s="111"/>
      <c r="KR31" s="111"/>
      <c r="KS31" s="111"/>
      <c r="KT31" s="111"/>
      <c r="KU31" s="111"/>
      <c r="KV31" s="111"/>
      <c r="KW31" s="111"/>
      <c r="KX31" s="111"/>
      <c r="KY31" s="111"/>
      <c r="KZ31" s="111"/>
      <c r="LA31" s="111"/>
      <c r="LB31" s="111"/>
      <c r="LC31" s="111"/>
      <c r="LD31" s="111"/>
      <c r="LE31" s="111"/>
      <c r="LF31" s="111"/>
      <c r="LG31" s="112"/>
      <c r="LH31" s="110">
        <f>データ!DN7</f>
        <v>245.6</v>
      </c>
      <c r="LI31" s="111"/>
      <c r="LJ31" s="111"/>
      <c r="LK31" s="111"/>
      <c r="LL31" s="111"/>
      <c r="LM31" s="111"/>
      <c r="LN31" s="111"/>
      <c r="LO31" s="111"/>
      <c r="LP31" s="111"/>
      <c r="LQ31" s="111"/>
      <c r="LR31" s="111"/>
      <c r="LS31" s="111"/>
      <c r="LT31" s="111"/>
      <c r="LU31" s="111"/>
      <c r="LV31" s="111"/>
      <c r="LW31" s="111"/>
      <c r="LX31" s="111"/>
      <c r="LY31" s="111"/>
      <c r="LZ31" s="112"/>
      <c r="MA31" s="110">
        <f>データ!DO7</f>
        <v>264.3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245.6</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130.19999999999999</v>
      </c>
      <c r="BH32" s="116"/>
      <c r="BI32" s="116"/>
      <c r="BJ32" s="116"/>
      <c r="BK32" s="116"/>
      <c r="BL32" s="116"/>
      <c r="BM32" s="116"/>
      <c r="BN32" s="116"/>
      <c r="BO32" s="116"/>
      <c r="BP32" s="116"/>
      <c r="BQ32" s="116"/>
      <c r="BR32" s="116"/>
      <c r="BS32" s="116"/>
      <c r="BT32" s="116"/>
      <c r="BU32" s="116"/>
      <c r="BV32" s="116"/>
      <c r="BW32" s="116"/>
      <c r="BX32" s="116"/>
      <c r="BY32" s="116"/>
      <c r="BZ32" s="116">
        <f>データ!AG7</f>
        <v>136.5</v>
      </c>
      <c r="CA32" s="116"/>
      <c r="CB32" s="116"/>
      <c r="CC32" s="116"/>
      <c r="CD32" s="116"/>
      <c r="CE32" s="116"/>
      <c r="CF32" s="116"/>
      <c r="CG32" s="116"/>
      <c r="CH32" s="116"/>
      <c r="CI32" s="116"/>
      <c r="CJ32" s="116"/>
      <c r="CK32" s="116"/>
      <c r="CL32" s="116"/>
      <c r="CM32" s="116"/>
      <c r="CN32" s="116"/>
      <c r="CO32" s="116"/>
      <c r="CP32" s="116"/>
      <c r="CQ32" s="116"/>
      <c r="CR32" s="116"/>
      <c r="CS32" s="116">
        <f>データ!AH7</f>
        <v>183.5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3.5</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4.3</v>
      </c>
      <c r="GR32" s="116"/>
      <c r="GS32" s="116"/>
      <c r="GT32" s="116"/>
      <c r="GU32" s="116"/>
      <c r="GV32" s="116"/>
      <c r="GW32" s="116"/>
      <c r="GX32" s="116"/>
      <c r="GY32" s="116"/>
      <c r="GZ32" s="116"/>
      <c r="HA32" s="116"/>
      <c r="HB32" s="116"/>
      <c r="HC32" s="116"/>
      <c r="HD32" s="116"/>
      <c r="HE32" s="116"/>
      <c r="HF32" s="116"/>
      <c r="HG32" s="116"/>
      <c r="HH32" s="116"/>
      <c r="HI32" s="116"/>
      <c r="HJ32" s="116">
        <f>データ!AS7</f>
        <v>4.2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135.30000000000001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105.7</v>
      </c>
      <c r="KP32" s="111"/>
      <c r="KQ32" s="111"/>
      <c r="KR32" s="111"/>
      <c r="KS32" s="111"/>
      <c r="KT32" s="111"/>
      <c r="KU32" s="111"/>
      <c r="KV32" s="111"/>
      <c r="KW32" s="111"/>
      <c r="KX32" s="111"/>
      <c r="KY32" s="111"/>
      <c r="KZ32" s="111"/>
      <c r="LA32" s="111"/>
      <c r="LB32" s="111"/>
      <c r="LC32" s="111"/>
      <c r="LD32" s="111"/>
      <c r="LE32" s="111"/>
      <c r="LF32" s="111"/>
      <c r="LG32" s="112"/>
      <c r="LH32" s="110">
        <f>データ!DS7</f>
        <v>104.3</v>
      </c>
      <c r="LI32" s="111"/>
      <c r="LJ32" s="111"/>
      <c r="LK32" s="111"/>
      <c r="LL32" s="111"/>
      <c r="LM32" s="111"/>
      <c r="LN32" s="111"/>
      <c r="LO32" s="111"/>
      <c r="LP32" s="111"/>
      <c r="LQ32" s="111"/>
      <c r="LR32" s="111"/>
      <c r="LS32" s="111"/>
      <c r="LT32" s="111"/>
      <c r="LU32" s="111"/>
      <c r="LV32" s="111"/>
      <c r="LW32" s="111"/>
      <c r="LX32" s="111"/>
      <c r="LY32" s="111"/>
      <c r="LZ32" s="112"/>
      <c r="MA32" s="110">
        <f>データ!DT7</f>
        <v>114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239</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63</v>
      </c>
      <c r="EM52" s="116"/>
      <c r="EN52" s="116"/>
      <c r="EO52" s="116"/>
      <c r="EP52" s="116"/>
      <c r="EQ52" s="116"/>
      <c r="ER52" s="116"/>
      <c r="ES52" s="116"/>
      <c r="ET52" s="116"/>
      <c r="EU52" s="116"/>
      <c r="EV52" s="116"/>
      <c r="EW52" s="116"/>
      <c r="EX52" s="116"/>
      <c r="EY52" s="116"/>
      <c r="EZ52" s="116"/>
      <c r="FA52" s="116"/>
      <c r="FB52" s="116"/>
      <c r="FC52" s="116"/>
      <c r="FD52" s="116"/>
      <c r="FE52" s="116">
        <f>データ!BG7</f>
        <v>60.8</v>
      </c>
      <c r="FF52" s="116"/>
      <c r="FG52" s="116"/>
      <c r="FH52" s="116"/>
      <c r="FI52" s="116"/>
      <c r="FJ52" s="116"/>
      <c r="FK52" s="116"/>
      <c r="FL52" s="116"/>
      <c r="FM52" s="116"/>
      <c r="FN52" s="116"/>
      <c r="FO52" s="116"/>
      <c r="FP52" s="116"/>
      <c r="FQ52" s="116"/>
      <c r="FR52" s="116"/>
      <c r="FS52" s="116"/>
      <c r="FT52" s="116"/>
      <c r="FU52" s="116"/>
      <c r="FV52" s="116"/>
      <c r="FW52" s="116"/>
      <c r="FX52" s="116">
        <f>データ!BH7</f>
        <v>23.5</v>
      </c>
      <c r="FY52" s="116"/>
      <c r="FZ52" s="116"/>
      <c r="GA52" s="116"/>
      <c r="GB52" s="116"/>
      <c r="GC52" s="116"/>
      <c r="GD52" s="116"/>
      <c r="GE52" s="116"/>
      <c r="GF52" s="116"/>
      <c r="GG52" s="116"/>
      <c r="GH52" s="116"/>
      <c r="GI52" s="116"/>
      <c r="GJ52" s="116"/>
      <c r="GK52" s="116"/>
      <c r="GL52" s="116"/>
      <c r="GM52" s="116"/>
      <c r="GN52" s="116"/>
      <c r="GO52" s="116"/>
      <c r="GP52" s="116"/>
      <c r="GQ52" s="116">
        <f>データ!BI7</f>
        <v>44.6</v>
      </c>
      <c r="GR52" s="116"/>
      <c r="GS52" s="116"/>
      <c r="GT52" s="116"/>
      <c r="GU52" s="116"/>
      <c r="GV52" s="116"/>
      <c r="GW52" s="116"/>
      <c r="GX52" s="116"/>
      <c r="GY52" s="116"/>
      <c r="GZ52" s="116"/>
      <c r="HA52" s="116"/>
      <c r="HB52" s="116"/>
      <c r="HC52" s="116"/>
      <c r="HD52" s="116"/>
      <c r="HE52" s="116"/>
      <c r="HF52" s="116"/>
      <c r="HG52" s="116"/>
      <c r="HH52" s="116"/>
      <c r="HI52" s="116"/>
      <c r="HJ52" s="116">
        <f>データ!BJ7</f>
        <v>49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65966</v>
      </c>
      <c r="JD52" s="120"/>
      <c r="JE52" s="120"/>
      <c r="JF52" s="120"/>
      <c r="JG52" s="120"/>
      <c r="JH52" s="120"/>
      <c r="JI52" s="120"/>
      <c r="JJ52" s="120"/>
      <c r="JK52" s="120"/>
      <c r="JL52" s="120"/>
      <c r="JM52" s="120"/>
      <c r="JN52" s="120"/>
      <c r="JO52" s="120"/>
      <c r="JP52" s="120"/>
      <c r="JQ52" s="120"/>
      <c r="JR52" s="120"/>
      <c r="JS52" s="120"/>
      <c r="JT52" s="120"/>
      <c r="JU52" s="120"/>
      <c r="JV52" s="120">
        <f>データ!BR7</f>
        <v>60886</v>
      </c>
      <c r="JW52" s="120"/>
      <c r="JX52" s="120"/>
      <c r="JY52" s="120"/>
      <c r="JZ52" s="120"/>
      <c r="KA52" s="120"/>
      <c r="KB52" s="120"/>
      <c r="KC52" s="120"/>
      <c r="KD52" s="120"/>
      <c r="KE52" s="120"/>
      <c r="KF52" s="120"/>
      <c r="KG52" s="120"/>
      <c r="KH52" s="120"/>
      <c r="KI52" s="120"/>
      <c r="KJ52" s="120"/>
      <c r="KK52" s="120"/>
      <c r="KL52" s="120"/>
      <c r="KM52" s="120"/>
      <c r="KN52" s="120"/>
      <c r="KO52" s="120">
        <f>データ!BS7</f>
        <v>19240</v>
      </c>
      <c r="KP52" s="120"/>
      <c r="KQ52" s="120"/>
      <c r="KR52" s="120"/>
      <c r="KS52" s="120"/>
      <c r="KT52" s="120"/>
      <c r="KU52" s="120"/>
      <c r="KV52" s="120"/>
      <c r="KW52" s="120"/>
      <c r="KX52" s="120"/>
      <c r="KY52" s="120"/>
      <c r="KZ52" s="120"/>
      <c r="LA52" s="120"/>
      <c r="LB52" s="120"/>
      <c r="LC52" s="120"/>
      <c r="LD52" s="120"/>
      <c r="LE52" s="120"/>
      <c r="LF52" s="120"/>
      <c r="LG52" s="120"/>
      <c r="LH52" s="120">
        <f>データ!BT7</f>
        <v>129741</v>
      </c>
      <c r="LI52" s="120"/>
      <c r="LJ52" s="120"/>
      <c r="LK52" s="120"/>
      <c r="LL52" s="120"/>
      <c r="LM52" s="120"/>
      <c r="LN52" s="120"/>
      <c r="LO52" s="120"/>
      <c r="LP52" s="120"/>
      <c r="LQ52" s="120"/>
      <c r="LR52" s="120"/>
      <c r="LS52" s="120"/>
      <c r="LT52" s="120"/>
      <c r="LU52" s="120"/>
      <c r="LV52" s="120"/>
      <c r="LW52" s="120"/>
      <c r="LX52" s="120"/>
      <c r="LY52" s="120"/>
      <c r="LZ52" s="120"/>
      <c r="MA52" s="120">
        <f>データ!BU7</f>
        <v>45464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30.7</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7.1</v>
      </c>
      <c r="FY53" s="116"/>
      <c r="FZ53" s="116"/>
      <c r="GA53" s="116"/>
      <c r="GB53" s="116"/>
      <c r="GC53" s="116"/>
      <c r="GD53" s="116"/>
      <c r="GE53" s="116"/>
      <c r="GF53" s="116"/>
      <c r="GG53" s="116"/>
      <c r="GH53" s="116"/>
      <c r="GI53" s="116"/>
      <c r="GJ53" s="116"/>
      <c r="GK53" s="116"/>
      <c r="GL53" s="116"/>
      <c r="GM53" s="116"/>
      <c r="GN53" s="116"/>
      <c r="GO53" s="116"/>
      <c r="GP53" s="116"/>
      <c r="GQ53" s="116">
        <f>データ!BN7</f>
        <v>5.6</v>
      </c>
      <c r="GR53" s="116"/>
      <c r="GS53" s="116"/>
      <c r="GT53" s="116"/>
      <c r="GU53" s="116"/>
      <c r="GV53" s="116"/>
      <c r="GW53" s="116"/>
      <c r="GX53" s="116"/>
      <c r="GY53" s="116"/>
      <c r="GZ53" s="116"/>
      <c r="HA53" s="116"/>
      <c r="HB53" s="116"/>
      <c r="HC53" s="116"/>
      <c r="HD53" s="116"/>
      <c r="HE53" s="116"/>
      <c r="HF53" s="116"/>
      <c r="HG53" s="116"/>
      <c r="HH53" s="116"/>
      <c r="HI53" s="116"/>
      <c r="HJ53" s="116">
        <f>データ!BO7</f>
        <v>18.100000000000001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284012</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160000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165.9</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108.5</v>
      </c>
      <c r="LF78" s="111"/>
      <c r="LG78" s="111"/>
      <c r="LH78" s="111"/>
      <c r="LI78" s="111"/>
      <c r="LJ78" s="111"/>
      <c r="LK78" s="111"/>
      <c r="LL78" s="111"/>
      <c r="LM78" s="111"/>
      <c r="LN78" s="111"/>
      <c r="LO78" s="111"/>
      <c r="LP78" s="111"/>
      <c r="LQ78" s="111"/>
      <c r="LR78" s="111"/>
      <c r="LS78" s="112"/>
      <c r="LT78" s="110">
        <f>データ!DH7</f>
        <v>136.19999999999999</v>
      </c>
      <c r="LU78" s="111"/>
      <c r="LV78" s="111"/>
      <c r="LW78" s="111"/>
      <c r="LX78" s="111"/>
      <c r="LY78" s="111"/>
      <c r="LZ78" s="111"/>
      <c r="MA78" s="111"/>
      <c r="MB78" s="111"/>
      <c r="MC78" s="111"/>
      <c r="MD78" s="111"/>
      <c r="ME78" s="111"/>
      <c r="MF78" s="111"/>
      <c r="MG78" s="111"/>
      <c r="MH78" s="112"/>
      <c r="MI78" s="110">
        <f>データ!DI7</f>
        <v>104.8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XDPuiTiialJEIrgg2yPlxfARo4xYEDWej6NxlHrAOxIkuILrSwWq25wttksLa8E1NFSE4o3QowJaFoRB32FD3w==" saltValue="ZnlnP16Q9VdBDCNK1hRfM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90</v>
      </c>
      <c r="AM5" s="47" t="s">
        <v>91</v>
      </c>
      <c r="AN5" s="47" t="s">
        <v>101</v>
      </c>
      <c r="AO5" s="47" t="s">
        <v>93</v>
      </c>
      <c r="AP5" s="47" t="s">
        <v>94</v>
      </c>
      <c r="AQ5" s="47" t="s">
        <v>95</v>
      </c>
      <c r="AR5" s="47" t="s">
        <v>96</v>
      </c>
      <c r="AS5" s="47" t="s">
        <v>97</v>
      </c>
      <c r="AT5" s="47" t="s">
        <v>98</v>
      </c>
      <c r="AU5" s="47" t="s">
        <v>99</v>
      </c>
      <c r="AV5" s="47" t="s">
        <v>102</v>
      </c>
      <c r="AW5" s="47" t="s">
        <v>103</v>
      </c>
      <c r="AX5" s="47" t="s">
        <v>104</v>
      </c>
      <c r="AY5" s="47" t="s">
        <v>105</v>
      </c>
      <c r="AZ5" s="47" t="s">
        <v>93</v>
      </c>
      <c r="BA5" s="47" t="s">
        <v>94</v>
      </c>
      <c r="BB5" s="47" t="s">
        <v>95</v>
      </c>
      <c r="BC5" s="47" t="s">
        <v>96</v>
      </c>
      <c r="BD5" s="47" t="s">
        <v>97</v>
      </c>
      <c r="BE5" s="47" t="s">
        <v>98</v>
      </c>
      <c r="BF5" s="47" t="s">
        <v>106</v>
      </c>
      <c r="BG5" s="47" t="s">
        <v>100</v>
      </c>
      <c r="BH5" s="47" t="s">
        <v>103</v>
      </c>
      <c r="BI5" s="47" t="s">
        <v>107</v>
      </c>
      <c r="BJ5" s="47" t="s">
        <v>92</v>
      </c>
      <c r="BK5" s="47" t="s">
        <v>93</v>
      </c>
      <c r="BL5" s="47" t="s">
        <v>94</v>
      </c>
      <c r="BM5" s="47" t="s">
        <v>95</v>
      </c>
      <c r="BN5" s="47" t="s">
        <v>96</v>
      </c>
      <c r="BO5" s="47" t="s">
        <v>97</v>
      </c>
      <c r="BP5" s="47" t="s">
        <v>98</v>
      </c>
      <c r="BQ5" s="47" t="s">
        <v>99</v>
      </c>
      <c r="BR5" s="47" t="s">
        <v>100</v>
      </c>
      <c r="BS5" s="47" t="s">
        <v>90</v>
      </c>
      <c r="BT5" s="47" t="s">
        <v>107</v>
      </c>
      <c r="BU5" s="47" t="s">
        <v>92</v>
      </c>
      <c r="BV5" s="47" t="s">
        <v>93</v>
      </c>
      <c r="BW5" s="47" t="s">
        <v>94</v>
      </c>
      <c r="BX5" s="47" t="s">
        <v>95</v>
      </c>
      <c r="BY5" s="47" t="s">
        <v>96</v>
      </c>
      <c r="BZ5" s="47" t="s">
        <v>97</v>
      </c>
      <c r="CA5" s="47" t="s">
        <v>98</v>
      </c>
      <c r="CB5" s="47" t="s">
        <v>88</v>
      </c>
      <c r="CC5" s="47" t="s">
        <v>100</v>
      </c>
      <c r="CD5" s="47" t="s">
        <v>90</v>
      </c>
      <c r="CE5" s="47" t="s">
        <v>91</v>
      </c>
      <c r="CF5" s="47" t="s">
        <v>101</v>
      </c>
      <c r="CG5" s="47" t="s">
        <v>93</v>
      </c>
      <c r="CH5" s="47" t="s">
        <v>94</v>
      </c>
      <c r="CI5" s="47" t="s">
        <v>95</v>
      </c>
      <c r="CJ5" s="47" t="s">
        <v>96</v>
      </c>
      <c r="CK5" s="47" t="s">
        <v>97</v>
      </c>
      <c r="CL5" s="47" t="s">
        <v>98</v>
      </c>
      <c r="CM5" s="145"/>
      <c r="CN5" s="145"/>
      <c r="CO5" s="47" t="s">
        <v>88</v>
      </c>
      <c r="CP5" s="47" t="s">
        <v>89</v>
      </c>
      <c r="CQ5" s="47" t="s">
        <v>90</v>
      </c>
      <c r="CR5" s="47" t="s">
        <v>91</v>
      </c>
      <c r="CS5" s="47" t="s">
        <v>92</v>
      </c>
      <c r="CT5" s="47" t="s">
        <v>93</v>
      </c>
      <c r="CU5" s="47" t="s">
        <v>94</v>
      </c>
      <c r="CV5" s="47" t="s">
        <v>95</v>
      </c>
      <c r="CW5" s="47" t="s">
        <v>96</v>
      </c>
      <c r="CX5" s="47" t="s">
        <v>97</v>
      </c>
      <c r="CY5" s="47" t="s">
        <v>98</v>
      </c>
      <c r="CZ5" s="47" t="s">
        <v>99</v>
      </c>
      <c r="DA5" s="47" t="s">
        <v>100</v>
      </c>
      <c r="DB5" s="47" t="s">
        <v>90</v>
      </c>
      <c r="DC5" s="47" t="s">
        <v>91</v>
      </c>
      <c r="DD5" s="47" t="s">
        <v>92</v>
      </c>
      <c r="DE5" s="47" t="s">
        <v>93</v>
      </c>
      <c r="DF5" s="47" t="s">
        <v>94</v>
      </c>
      <c r="DG5" s="47" t="s">
        <v>95</v>
      </c>
      <c r="DH5" s="47" t="s">
        <v>96</v>
      </c>
      <c r="DI5" s="47" t="s">
        <v>97</v>
      </c>
      <c r="DJ5" s="47" t="s">
        <v>35</v>
      </c>
      <c r="DK5" s="47" t="s">
        <v>106</v>
      </c>
      <c r="DL5" s="47" t="s">
        <v>89</v>
      </c>
      <c r="DM5" s="47" t="s">
        <v>90</v>
      </c>
      <c r="DN5" s="47" t="s">
        <v>104</v>
      </c>
      <c r="DO5" s="47" t="s">
        <v>92</v>
      </c>
      <c r="DP5" s="47" t="s">
        <v>93</v>
      </c>
      <c r="DQ5" s="47" t="s">
        <v>94</v>
      </c>
      <c r="DR5" s="47" t="s">
        <v>95</v>
      </c>
      <c r="DS5" s="47" t="s">
        <v>96</v>
      </c>
      <c r="DT5" s="47" t="s">
        <v>97</v>
      </c>
      <c r="DU5" s="47" t="s">
        <v>98</v>
      </c>
    </row>
    <row r="6" spans="1:125" s="54" customFormat="1" x14ac:dyDescent="0.2">
      <c r="A6" s="37" t="s">
        <v>108</v>
      </c>
      <c r="B6" s="48">
        <f>B8</f>
        <v>2022</v>
      </c>
      <c r="C6" s="48">
        <f t="shared" ref="C6:X6" si="1">C8</f>
        <v>272108</v>
      </c>
      <c r="D6" s="48">
        <f t="shared" si="1"/>
        <v>47</v>
      </c>
      <c r="E6" s="48">
        <f t="shared" si="1"/>
        <v>14</v>
      </c>
      <c r="F6" s="48">
        <f t="shared" si="1"/>
        <v>0</v>
      </c>
      <c r="G6" s="48">
        <f t="shared" si="1"/>
        <v>1</v>
      </c>
      <c r="H6" s="48" t="str">
        <f>SUBSTITUTE(H8,"　","")</f>
        <v>大阪府枚方市</v>
      </c>
      <c r="I6" s="48" t="str">
        <f t="shared" si="1"/>
        <v>岡東町自動車駐車場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22</v>
      </c>
      <c r="S6" s="50" t="str">
        <f t="shared" si="1"/>
        <v>駅</v>
      </c>
      <c r="T6" s="50" t="str">
        <f t="shared" si="1"/>
        <v>無</v>
      </c>
      <c r="U6" s="51">
        <f t="shared" si="1"/>
        <v>7388</v>
      </c>
      <c r="V6" s="51">
        <f t="shared" si="1"/>
        <v>241</v>
      </c>
      <c r="W6" s="51">
        <f t="shared" si="1"/>
        <v>200</v>
      </c>
      <c r="X6" s="50" t="str">
        <f t="shared" si="1"/>
        <v>代行制</v>
      </c>
      <c r="Y6" s="52">
        <f>IF(Y8="-",NA(),Y8)</f>
        <v>271.3</v>
      </c>
      <c r="Z6" s="52">
        <f t="shared" ref="Z6:AH6" si="2">IF(Z8="-",NA(),Z8)</f>
        <v>256.3</v>
      </c>
      <c r="AA6" s="52">
        <f t="shared" si="2"/>
        <v>131.69999999999999</v>
      </c>
      <c r="AB6" s="52">
        <f t="shared" si="2"/>
        <v>185.9</v>
      </c>
      <c r="AC6" s="52">
        <f t="shared" si="2"/>
        <v>198.2</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239</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63</v>
      </c>
      <c r="BG6" s="52">
        <f t="shared" ref="BG6:BO6" si="5">IF(BG8="-",NA(),BG8)</f>
        <v>60.8</v>
      </c>
      <c r="BH6" s="52">
        <f t="shared" si="5"/>
        <v>23.5</v>
      </c>
      <c r="BI6" s="52">
        <f t="shared" si="5"/>
        <v>44.6</v>
      </c>
      <c r="BJ6" s="52">
        <f t="shared" si="5"/>
        <v>49</v>
      </c>
      <c r="BK6" s="52">
        <f t="shared" si="5"/>
        <v>30.7</v>
      </c>
      <c r="BL6" s="52">
        <f t="shared" si="5"/>
        <v>13.5</v>
      </c>
      <c r="BM6" s="52">
        <f t="shared" si="5"/>
        <v>7.1</v>
      </c>
      <c r="BN6" s="52">
        <f t="shared" si="5"/>
        <v>5.6</v>
      </c>
      <c r="BO6" s="52">
        <f t="shared" si="5"/>
        <v>18.100000000000001</v>
      </c>
      <c r="BP6" s="49" t="str">
        <f>IF(BP8="-","",IF(BP8="-","【-】","【"&amp;SUBSTITUTE(TEXT(BP8,"#,##0.0"),"-","△")&amp;"】"))</f>
        <v>【12.8】</v>
      </c>
      <c r="BQ6" s="53">
        <f>IF(BQ8="-",NA(),BQ8)</f>
        <v>65966</v>
      </c>
      <c r="BR6" s="53">
        <f t="shared" ref="BR6:BZ6" si="6">IF(BR8="-",NA(),BR8)</f>
        <v>60886</v>
      </c>
      <c r="BS6" s="53">
        <f t="shared" si="6"/>
        <v>19240</v>
      </c>
      <c r="BT6" s="53">
        <f t="shared" si="6"/>
        <v>129741</v>
      </c>
      <c r="BU6" s="53">
        <f t="shared" si="6"/>
        <v>45464</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109</v>
      </c>
      <c r="CM6" s="51">
        <f t="shared" ref="CM6:CN6" si="7">CM8</f>
        <v>284012</v>
      </c>
      <c r="CN6" s="51">
        <f t="shared" si="7"/>
        <v>160000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290.89999999999998</v>
      </c>
      <c r="DL6" s="52">
        <f t="shared" ref="DL6:DT6" si="9">IF(DL8="-",NA(),DL8)</f>
        <v>278.39999999999998</v>
      </c>
      <c r="DM6" s="52">
        <f t="shared" si="9"/>
        <v>238.2</v>
      </c>
      <c r="DN6" s="52">
        <f t="shared" si="9"/>
        <v>245.6</v>
      </c>
      <c r="DO6" s="52">
        <f t="shared" si="9"/>
        <v>264.3</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2">
      <c r="A7" s="37" t="s">
        <v>111</v>
      </c>
      <c r="B7" s="48">
        <f t="shared" ref="B7:X7" si="10">B8</f>
        <v>2022</v>
      </c>
      <c r="C7" s="48">
        <f t="shared" si="10"/>
        <v>272108</v>
      </c>
      <c r="D7" s="48">
        <f t="shared" si="10"/>
        <v>47</v>
      </c>
      <c r="E7" s="48">
        <f t="shared" si="10"/>
        <v>14</v>
      </c>
      <c r="F7" s="48">
        <f t="shared" si="10"/>
        <v>0</v>
      </c>
      <c r="G7" s="48">
        <f t="shared" si="10"/>
        <v>1</v>
      </c>
      <c r="H7" s="48" t="str">
        <f t="shared" si="10"/>
        <v>大阪府　枚方市</v>
      </c>
      <c r="I7" s="48" t="str">
        <f t="shared" si="10"/>
        <v>岡東町自動車駐車場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22</v>
      </c>
      <c r="S7" s="50" t="str">
        <f t="shared" si="10"/>
        <v>駅</v>
      </c>
      <c r="T7" s="50" t="str">
        <f t="shared" si="10"/>
        <v>無</v>
      </c>
      <c r="U7" s="51">
        <f t="shared" si="10"/>
        <v>7388</v>
      </c>
      <c r="V7" s="51">
        <f t="shared" si="10"/>
        <v>241</v>
      </c>
      <c r="W7" s="51">
        <f t="shared" si="10"/>
        <v>200</v>
      </c>
      <c r="X7" s="50" t="str">
        <f t="shared" si="10"/>
        <v>代行制</v>
      </c>
      <c r="Y7" s="52">
        <f>Y8</f>
        <v>271.3</v>
      </c>
      <c r="Z7" s="52">
        <f t="shared" ref="Z7:AH7" si="11">Z8</f>
        <v>256.3</v>
      </c>
      <c r="AA7" s="52">
        <f t="shared" si="11"/>
        <v>131.69999999999999</v>
      </c>
      <c r="AB7" s="52">
        <f t="shared" si="11"/>
        <v>185.9</v>
      </c>
      <c r="AC7" s="52">
        <f t="shared" si="11"/>
        <v>198.2</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239</v>
      </c>
      <c r="AX7" s="53">
        <f t="shared" si="13"/>
        <v>0</v>
      </c>
      <c r="AY7" s="53">
        <f t="shared" si="13"/>
        <v>0</v>
      </c>
      <c r="AZ7" s="53">
        <f t="shared" si="13"/>
        <v>36</v>
      </c>
      <c r="BA7" s="53">
        <f t="shared" si="13"/>
        <v>26</v>
      </c>
      <c r="BB7" s="53">
        <f t="shared" si="13"/>
        <v>87</v>
      </c>
      <c r="BC7" s="53">
        <f t="shared" si="13"/>
        <v>7646</v>
      </c>
      <c r="BD7" s="53">
        <f t="shared" si="13"/>
        <v>53</v>
      </c>
      <c r="BE7" s="51"/>
      <c r="BF7" s="52">
        <f>BF8</f>
        <v>63</v>
      </c>
      <c r="BG7" s="52">
        <f t="shared" ref="BG7:BO7" si="14">BG8</f>
        <v>60.8</v>
      </c>
      <c r="BH7" s="52">
        <f t="shared" si="14"/>
        <v>23.5</v>
      </c>
      <c r="BI7" s="52">
        <f t="shared" si="14"/>
        <v>44.6</v>
      </c>
      <c r="BJ7" s="52">
        <f t="shared" si="14"/>
        <v>49</v>
      </c>
      <c r="BK7" s="52">
        <f t="shared" si="14"/>
        <v>30.7</v>
      </c>
      <c r="BL7" s="52">
        <f t="shared" si="14"/>
        <v>13.5</v>
      </c>
      <c r="BM7" s="52">
        <f t="shared" si="14"/>
        <v>7.1</v>
      </c>
      <c r="BN7" s="52">
        <f t="shared" si="14"/>
        <v>5.6</v>
      </c>
      <c r="BO7" s="52">
        <f t="shared" si="14"/>
        <v>18.100000000000001</v>
      </c>
      <c r="BP7" s="49"/>
      <c r="BQ7" s="53">
        <f>BQ8</f>
        <v>65966</v>
      </c>
      <c r="BR7" s="53">
        <f t="shared" ref="BR7:BZ7" si="15">BR8</f>
        <v>60886</v>
      </c>
      <c r="BS7" s="53">
        <f t="shared" si="15"/>
        <v>19240</v>
      </c>
      <c r="BT7" s="53">
        <f t="shared" si="15"/>
        <v>129741</v>
      </c>
      <c r="BU7" s="53">
        <f t="shared" si="15"/>
        <v>45464</v>
      </c>
      <c r="BV7" s="53">
        <f t="shared" si="15"/>
        <v>24379</v>
      </c>
      <c r="BW7" s="53">
        <f t="shared" si="15"/>
        <v>22466</v>
      </c>
      <c r="BX7" s="53">
        <f t="shared" si="15"/>
        <v>4211</v>
      </c>
      <c r="BY7" s="53">
        <f t="shared" si="15"/>
        <v>10653</v>
      </c>
      <c r="BZ7" s="53">
        <f t="shared" si="15"/>
        <v>17717</v>
      </c>
      <c r="CA7" s="51"/>
      <c r="CB7" s="52" t="s">
        <v>112</v>
      </c>
      <c r="CC7" s="52" t="s">
        <v>112</v>
      </c>
      <c r="CD7" s="52" t="s">
        <v>112</v>
      </c>
      <c r="CE7" s="52" t="s">
        <v>112</v>
      </c>
      <c r="CF7" s="52" t="s">
        <v>112</v>
      </c>
      <c r="CG7" s="52" t="s">
        <v>112</v>
      </c>
      <c r="CH7" s="52" t="s">
        <v>112</v>
      </c>
      <c r="CI7" s="52" t="s">
        <v>112</v>
      </c>
      <c r="CJ7" s="52" t="s">
        <v>112</v>
      </c>
      <c r="CK7" s="52" t="s">
        <v>110</v>
      </c>
      <c r="CL7" s="49"/>
      <c r="CM7" s="51">
        <f>CM8</f>
        <v>284012</v>
      </c>
      <c r="CN7" s="51">
        <f>CN8</f>
        <v>160000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290.89999999999998</v>
      </c>
      <c r="DL7" s="52">
        <f t="shared" ref="DL7:DT7" si="17">DL8</f>
        <v>278.39999999999998</v>
      </c>
      <c r="DM7" s="52">
        <f t="shared" si="17"/>
        <v>238.2</v>
      </c>
      <c r="DN7" s="52">
        <f t="shared" si="17"/>
        <v>245.6</v>
      </c>
      <c r="DO7" s="52">
        <f t="shared" si="17"/>
        <v>264.3</v>
      </c>
      <c r="DP7" s="52">
        <f t="shared" si="17"/>
        <v>135.30000000000001</v>
      </c>
      <c r="DQ7" s="52">
        <f t="shared" si="17"/>
        <v>127.8</v>
      </c>
      <c r="DR7" s="52">
        <f t="shared" si="17"/>
        <v>105.7</v>
      </c>
      <c r="DS7" s="52">
        <f t="shared" si="17"/>
        <v>104.3</v>
      </c>
      <c r="DT7" s="52">
        <f t="shared" si="17"/>
        <v>114</v>
      </c>
      <c r="DU7" s="49"/>
    </row>
    <row r="8" spans="1:125" s="54" customFormat="1" x14ac:dyDescent="0.2">
      <c r="A8" s="37"/>
      <c r="B8" s="55">
        <v>2022</v>
      </c>
      <c r="C8" s="55">
        <v>272108</v>
      </c>
      <c r="D8" s="55">
        <v>47</v>
      </c>
      <c r="E8" s="55">
        <v>14</v>
      </c>
      <c r="F8" s="55">
        <v>0</v>
      </c>
      <c r="G8" s="55">
        <v>1</v>
      </c>
      <c r="H8" s="55" t="s">
        <v>113</v>
      </c>
      <c r="I8" s="55" t="s">
        <v>114</v>
      </c>
      <c r="J8" s="55" t="s">
        <v>115</v>
      </c>
      <c r="K8" s="55" t="s">
        <v>116</v>
      </c>
      <c r="L8" s="55" t="s">
        <v>117</v>
      </c>
      <c r="M8" s="55" t="s">
        <v>118</v>
      </c>
      <c r="N8" s="55" t="s">
        <v>119</v>
      </c>
      <c r="O8" s="56" t="s">
        <v>120</v>
      </c>
      <c r="P8" s="57" t="s">
        <v>121</v>
      </c>
      <c r="Q8" s="57" t="s">
        <v>122</v>
      </c>
      <c r="R8" s="58">
        <v>22</v>
      </c>
      <c r="S8" s="57" t="s">
        <v>123</v>
      </c>
      <c r="T8" s="57" t="s">
        <v>124</v>
      </c>
      <c r="U8" s="58">
        <v>7388</v>
      </c>
      <c r="V8" s="58">
        <v>241</v>
      </c>
      <c r="W8" s="58">
        <v>200</v>
      </c>
      <c r="X8" s="57" t="s">
        <v>125</v>
      </c>
      <c r="Y8" s="59">
        <v>271.3</v>
      </c>
      <c r="Z8" s="59">
        <v>256.3</v>
      </c>
      <c r="AA8" s="59">
        <v>131.69999999999999</v>
      </c>
      <c r="AB8" s="59">
        <v>185.9</v>
      </c>
      <c r="AC8" s="59">
        <v>198.2</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239</v>
      </c>
      <c r="AX8" s="60">
        <v>0</v>
      </c>
      <c r="AY8" s="60">
        <v>0</v>
      </c>
      <c r="AZ8" s="60">
        <v>36</v>
      </c>
      <c r="BA8" s="60">
        <v>26</v>
      </c>
      <c r="BB8" s="60">
        <v>87</v>
      </c>
      <c r="BC8" s="60">
        <v>7646</v>
      </c>
      <c r="BD8" s="60">
        <v>53</v>
      </c>
      <c r="BE8" s="60">
        <v>33</v>
      </c>
      <c r="BF8" s="59">
        <v>63</v>
      </c>
      <c r="BG8" s="59">
        <v>60.8</v>
      </c>
      <c r="BH8" s="59">
        <v>23.5</v>
      </c>
      <c r="BI8" s="59">
        <v>44.6</v>
      </c>
      <c r="BJ8" s="59">
        <v>49</v>
      </c>
      <c r="BK8" s="59">
        <v>30.7</v>
      </c>
      <c r="BL8" s="59">
        <v>13.5</v>
      </c>
      <c r="BM8" s="59">
        <v>7.1</v>
      </c>
      <c r="BN8" s="59">
        <v>5.6</v>
      </c>
      <c r="BO8" s="59">
        <v>18.100000000000001</v>
      </c>
      <c r="BP8" s="56">
        <v>12.8</v>
      </c>
      <c r="BQ8" s="60">
        <v>65966</v>
      </c>
      <c r="BR8" s="60">
        <v>60886</v>
      </c>
      <c r="BS8" s="60">
        <v>19240</v>
      </c>
      <c r="BT8" s="61">
        <v>129741</v>
      </c>
      <c r="BU8" s="61">
        <v>45464</v>
      </c>
      <c r="BV8" s="60">
        <v>24379</v>
      </c>
      <c r="BW8" s="60">
        <v>22466</v>
      </c>
      <c r="BX8" s="60">
        <v>4211</v>
      </c>
      <c r="BY8" s="60">
        <v>10653</v>
      </c>
      <c r="BZ8" s="60">
        <v>17717</v>
      </c>
      <c r="CA8" s="58">
        <v>10556</v>
      </c>
      <c r="CB8" s="59" t="s">
        <v>117</v>
      </c>
      <c r="CC8" s="59" t="s">
        <v>117</v>
      </c>
      <c r="CD8" s="59" t="s">
        <v>117</v>
      </c>
      <c r="CE8" s="59" t="s">
        <v>117</v>
      </c>
      <c r="CF8" s="59" t="s">
        <v>117</v>
      </c>
      <c r="CG8" s="59" t="s">
        <v>117</v>
      </c>
      <c r="CH8" s="59" t="s">
        <v>117</v>
      </c>
      <c r="CI8" s="59" t="s">
        <v>117</v>
      </c>
      <c r="CJ8" s="59" t="s">
        <v>117</v>
      </c>
      <c r="CK8" s="59" t="s">
        <v>117</v>
      </c>
      <c r="CL8" s="56" t="s">
        <v>117</v>
      </c>
      <c r="CM8" s="58">
        <v>284012</v>
      </c>
      <c r="CN8" s="58">
        <v>160000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165.9</v>
      </c>
      <c r="DF8" s="59">
        <v>1263.5</v>
      </c>
      <c r="DG8" s="59">
        <v>108.5</v>
      </c>
      <c r="DH8" s="59">
        <v>136.19999999999999</v>
      </c>
      <c r="DI8" s="59">
        <v>104.8</v>
      </c>
      <c r="DJ8" s="56">
        <v>72.2</v>
      </c>
      <c r="DK8" s="59">
        <v>290.89999999999998</v>
      </c>
      <c r="DL8" s="59">
        <v>278.39999999999998</v>
      </c>
      <c r="DM8" s="59">
        <v>238.2</v>
      </c>
      <c r="DN8" s="59">
        <v>245.6</v>
      </c>
      <c r="DO8" s="59">
        <v>264.3</v>
      </c>
      <c r="DP8" s="59">
        <v>135.30000000000001</v>
      </c>
      <c r="DQ8" s="59">
        <v>127.8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dcterms:created xsi:type="dcterms:W3CDTF">2024-01-11T00:12:47Z</dcterms:created>
  <dcterms:modified xsi:type="dcterms:W3CDTF">2024-02-14T01:18:53Z</dcterms:modified>
  <cp:category/>
</cp:coreProperties>
</file>