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1 枚方市○\"/>
    </mc:Choice>
  </mc:AlternateContent>
  <xr:revisionPtr revIDLastSave="0" documentId="13_ncr:1_{7047774A-567C-47F4-8D64-62D5A4D24C89}" xr6:coauthVersionLast="47" xr6:coauthVersionMax="47" xr10:uidLastSave="{00000000-0000-0000-0000-000000000000}"/>
  <workbookProtection workbookAlgorithmName="SHA-512" workbookHashValue="5S7njFyVy5r2Aq0xYj4PmFKI5yLzKKvVICdgus754fVeR+w872JE8FDTBjncAyzcxNmZKZKE5mGfpZm9VlQVEg==" workbookSaltValue="FIG57F/UIzvAZgw9OsN8xQ=="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W10" i="4"/>
  <c r="P10" i="4"/>
  <c r="B10" i="4"/>
  <c r="BB8" i="4"/>
  <c r="AD8" i="4"/>
  <c r="W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<sst xmlns="http://schemas.openxmlformats.org/spreadsheetml/2006/main" count="236" uniqueCount="118">
  <si>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</si>
  <si>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</si>
  <si>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</si>
  <si>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</si>
  <si>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</si>
  <si>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</si>
  <si>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</si>
  <si>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</si>
  <si>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</si>
  <si>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</si>
  <si>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</si>
  <si>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</si>
  <si>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</si>
  <si>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</si>
  <si>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</si>
  <si>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</si>
  <si>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</si>
  <si>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</si>
  <si>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</si>
  <si>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</si>
  <si>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</si>
  <si>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</si>
  <si>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</si>
  <si>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</si>
  <si>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</si>
  <si>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</si>
  <si>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</si>
  <si>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</si>
  <si>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</si>
  <si>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</si>
  <si>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</si>
  <si>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</si>
  <si>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</si>
  <si>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</si>
  <si>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</si>
  <si>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</si>
  <si>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</si>
  <si>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</si>
  <si>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</si>
  <si>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</si>
  <si>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</si>
  <si>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</si>
  <si>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</si>
  <si>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</si>
  <si>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</si>
  <si>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</si>
  <si>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</si>
  <si>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</si>
  <si>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</si>
  <si>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</si>
  <si>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</si>
  <si>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</si>
  <si>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</si>
  <si>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</si>
  <si>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</si>
  <si>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</si>
  <si>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</si>
  <si>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</si>
  <si>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</si>
  <si>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</si>
  <si>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</si>
  <si>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</si>
  <si>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</si>
  <si>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</si>
  <si>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</si>
  <si>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</si>
  <si>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</si>
  <si>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</si>
  <si>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</si>
  <si>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</si>
  <si>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</si>
  <si>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</si>
  <si>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</si>
  <si>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</si>
  <si>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</si>
  <si>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</si>
  <si>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</si>
  <si>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</si>
  <si>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</si>
  <si>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</si>
  <si>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</si>
  <si>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</si>
  <si>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</si>
  <si>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</si>
  <si>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</si>
  <si>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</si>
  <si>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</si>
  <si>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</si>
  <si>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</si>
  <si>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</si>
  <si>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</si>
  <si>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</si>
  <si>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</si>
  <si>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</si>
  <si>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</si>
  <si>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</si>
  <si>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枚方市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</si>
  <si>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</si>
  <si>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</si>
  <si>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</si>
  <si>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</si>
  <si>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</si>
  <si>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</si>
  <si>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</si>
  <si>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</si>
  <si>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</si>
  <si>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</si>
  <si>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</si>
  <si>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</si>
  <si>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</si>
  <si>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</si>
  <si>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</si>
  <si>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</si>
  <si>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</si>
  <si>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</si>
  <si>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本市では、昭和30年代から民間などの大規模開発に伴い、下水道整備を進めてきました。
　平成30年度には汚水整備の事業概成を迎え、本格的な維持管理に向けて、下水道台帳のシステム化をはじめ、下水道ストックマネジメント計画を策定しました。
　しかし、その際管路延長の精査によって、管路延長の修正が生じたため、「管渠老朽化率」と「管渠改善率」が低下しました。
　「管渠老朽化率」は類似団体平均値を下回っているものの、管渠改善率も下回っていることから、老朽化が進んでいる状況です。
　そのため、管渠やポンプ場などの下水道施設にかかる維持管理コストが増加しており、今後の施設維持に向けて、令和元年度からストックマネジメント計画に基づく、点検調査等を実施しています。
</t>
    <phoneticPr fontId="4"/>
  </si>
  <si>
    <t xml:space="preserve">　本市の公共下水道事業は、平成に入ってから本格的に整備を進めたことで、企業債残高が大きくなり、元利償還金を使用料収入で賄うことができないため、一般会計から多額の基準外繰入金を受けて事業運営を行ってきました。
　近年、企業債残高が順次償還終了を迎えていることから、「企業債残高対事業規模比率」は減少傾向にあります。一方、使用料単価の減少も影響し、「経費回収率」は100％をわずかに下回っていますが、汚水償還元金の減少により、運転資金は確保しています。
　「施設利用率」については、単独で処理施設を保有していないため、グラフには表れません。
　「水洗化率」は、一般住居地域を整備してきたことから、水洗便所設置済人口は緩やかに増加しており、97%前後で推移しています。
　これらのことから、「流動比率」で表れる短期的な資金面は改善している状況です。また、令和4年度からは、基準内繰入金の「分流式下水道等に要する経費」を新たに受け入れることで、基準外繰入金の受け入れはゼロ（福祉減免分等の市の施策分を除く）となるなど、段階的に安定経営に向けて進んでいるものと判断しています。
</t>
    <rPh sb="159" eb="161">
      <t>シヨウ</t>
    </rPh>
    <rPh sb="161" eb="162">
      <t>リョウ</t>
    </rPh>
    <rPh sb="162" eb="164">
      <t>タンカ</t>
    </rPh>
    <rPh sb="165" eb="167">
      <t>ゲンショウ</t>
    </rPh>
    <rPh sb="168" eb="170">
      <t>エイキョウ</t>
    </rPh>
    <rPh sb="198" eb="200">
      <t>オスイ</t>
    </rPh>
    <rPh sb="200" eb="202">
      <t>ショウカン</t>
    </rPh>
    <rPh sb="202" eb="204">
      <t>ガンキン</t>
    </rPh>
    <rPh sb="205" eb="207">
      <t>ゲンショウ</t>
    </rPh>
    <rPh sb="211" eb="213">
      <t>ウンテン</t>
    </rPh>
    <rPh sb="360" eb="362">
      <t>カイゼン</t>
    </rPh>
    <phoneticPr fontId="4"/>
  </si>
  <si>
    <t xml:space="preserve">　昭和30年代の大規模開発に伴い、下水道整備をスタートし、昭和60年度以降、人口普及率の向上を最優先課題として、汚水管渠をはじめ雨水管渠や排水ポンプ場など、多くの施設を建設しました。
　また、平成に入ってから本格的に整備を実施したことにより企業債が増加し、現在でも経営面の大きな負担となっている状況です。
　住居系地域については、平成30年度に事業概成を迎えましたが、今後は、老朽化が進む管渠等の本格的な維持管理が必要となるため、「下水道長寿命化計画」や「ストックマネジメントの考え方」に基づく更新・改築事業に取り組んでいます。
　また、平成30年度策定の「経営戦略」や令和2年度策定の「下水道整備基本計画」について、令和5年度で中間見直しを行います。経営面では、一般会計からの基準外繰入金が福祉減免等の市の施策分を除き、令和4年度以降はゼロとなることから、今後は汚水処理経費を経営によって得られる収入で賄う独立採算を原則とした企業経営へ本格的に移行します。事業面では計画性を重視しながら、経営基盤の強化を図っていきます。
</t>
    <rPh sb="358" eb="359">
      <t>ノゾ</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</si>
</sst>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0.02</c:v>
                </c:pt>
                <c:pt idx="1">
                  <c:v>0.03</c:v>
                </c:pt>
                <c:pt idx="2">
                  <c:v>0.04</c:v>
                </c:pt>
                <c:pt idx="3">
                  <c:v>0.01</c:v>
                </c:pt>
                <c:pt idx="4">
                  <c:v>0.02</c:v>
                </c:pt>
              </c:numCache>
            </c:numRef>
          </c:val>
          <c:extLst>
            <c:ext xmlns:c16="http://schemas.microsoft.com/office/drawing/2014/chart" uri="{C3380CC4-5D6E-409C-BE32-E72D297353CC}">
              <c16:uniqueId val="{00000000-A8C2-429D-BACC-8C087BF2A5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0.15</c:v>
                </c:pt>
                <c:pt idx="4">
                  <c:v>0.16</c:v>
                </c:pt>
              </c:numCache>
            </c:numRef>
          </c:val>
          <c:smooth val="0"/>
          <c:extLst>
            <c:ext xmlns:c16="http://schemas.microsoft.com/office/drawing/2014/chart" uri="{C3380CC4-5D6E-409C-BE32-E72D297353CC}">
              <c16:uniqueId val="{00000001-A8C2-429D-BACC-8C087BF2A5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FB-404D-ACF9-33C6A9568A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5FFB-404D-ACF9-33C6A9568A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96.98</c:v>
                </c:pt>
                <c:pt idx="1">
                  <c:v>97.26</c:v>
                </c:pt>
                <c:pt idx="2">
                  <c:v>97.33</c:v>
                </c:pt>
                <c:pt idx="3">
                  <c:v>97.52</c:v>
                </c:pt>
                <c:pt idx="4">
                  <c:v>97.73</c:v>
                </c:pt>
              </c:numCache>
            </c:numRef>
          </c:val>
          <c:extLst>
            <c:ext xmlns:c16="http://schemas.microsoft.com/office/drawing/2014/chart" uri="{C3380CC4-5D6E-409C-BE32-E72D297353CC}">
              <c16:uniqueId val="{00000000-7239-4781-8115-FE842D3D2CE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97.59</c:v>
                </c:pt>
                <c:pt idx="4">
                  <c:v>97.53</c:v>
                </c:pt>
              </c:numCache>
            </c:numRef>
          </c:val>
          <c:smooth val="0"/>
          <c:extLst>
            <c:ext xmlns:c16="http://schemas.microsoft.com/office/drawing/2014/chart" uri="{C3380CC4-5D6E-409C-BE32-E72D297353CC}">
              <c16:uniqueId val="{00000001-7239-4781-8115-FE842D3D2CE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119.46</c:v>
                </c:pt>
                <c:pt idx="1">
                  <c:v>115.24</c:v>
                </c:pt>
                <c:pt idx="2">
                  <c:v>116.26</c:v>
                </c:pt>
                <c:pt idx="3">
                  <c:v>115.37</c:v>
                </c:pt>
                <c:pt idx="4">
                  <c:v>113.32</c:v>
                </c:pt>
              </c:numCache>
            </c:numRef>
          </c:val>
          <c:extLst>
            <c:ext xmlns:c16="http://schemas.microsoft.com/office/drawing/2014/chart" uri="{C3380CC4-5D6E-409C-BE32-E72D297353CC}">
              <c16:uniqueId val="{00000000-6959-48DA-B552-25822B7A3A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107.96</c:v>
                </c:pt>
                <c:pt idx="4">
                  <c:v>107.29</c:v>
                </c:pt>
              </c:numCache>
            </c:numRef>
          </c:val>
          <c:smooth val="0"/>
          <c:extLst>
            <c:ext xmlns:c16="http://schemas.microsoft.com/office/drawing/2014/chart" uri="{C3380CC4-5D6E-409C-BE32-E72D297353CC}">
              <c16:uniqueId val="{00000001-6959-48DA-B552-25822B7A3A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19.670000000000002</c:v>
                </c:pt>
                <c:pt idx="1">
                  <c:v>21.1</c:v>
                </c:pt>
                <c:pt idx="2">
                  <c:v>23.43</c:v>
                </c:pt>
                <c:pt idx="3">
                  <c:v>25.84</c:v>
                </c:pt>
                <c:pt idx="4">
                  <c:v>27.83</c:v>
                </c:pt>
              </c:numCache>
            </c:numRef>
          </c:val>
          <c:extLst>
            <c:ext xmlns:c16="http://schemas.microsoft.com/office/drawing/2014/chart" uri="{C3380CC4-5D6E-409C-BE32-E72D297353CC}">
              <c16:uniqueId val="{00000000-CDB2-4355-88A8-299CF1BC1A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24.59</c:v>
                </c:pt>
                <c:pt idx="4">
                  <c:v>26.87</c:v>
                </c:pt>
              </c:numCache>
            </c:numRef>
          </c:val>
          <c:smooth val="0"/>
          <c:extLst>
            <c:ext xmlns:c16="http://schemas.microsoft.com/office/drawing/2014/chart" uri="{C3380CC4-5D6E-409C-BE32-E72D297353CC}">
              <c16:uniqueId val="{00000001-CDB2-4355-88A8-299CF1BC1A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1.89</c:v>
                </c:pt>
                <c:pt idx="1">
                  <c:v>2.2000000000000002</c:v>
                </c:pt>
                <c:pt idx="2">
                  <c:v>2.62</c:v>
                </c:pt>
                <c:pt idx="3">
                  <c:v>3.05</c:v>
                </c:pt>
                <c:pt idx="4">
                  <c:v>3.9</c:v>
                </c:pt>
              </c:numCache>
            </c:numRef>
          </c:val>
          <c:extLst>
            <c:ext xmlns:c16="http://schemas.microsoft.com/office/drawing/2014/chart" uri="{C3380CC4-5D6E-409C-BE32-E72D297353CC}">
              <c16:uniqueId val="{00000000-CC17-4309-9229-8EC282CF77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9.43</c:v>
                </c:pt>
                <c:pt idx="4">
                  <c:v>12.4</c:v>
                </c:pt>
              </c:numCache>
            </c:numRef>
          </c:val>
          <c:smooth val="0"/>
          <c:extLst>
            <c:ext xmlns:c16="http://schemas.microsoft.com/office/drawing/2014/chart" uri="{C3380CC4-5D6E-409C-BE32-E72D297353CC}">
              <c16:uniqueId val="{00000001-CC17-4309-9229-8EC282CF77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D8-4BC5-9969-22646A462F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c:v>0.68</c:v>
                </c:pt>
                <c:pt idx="4">
                  <c:v>0.9</c:v>
                </c:pt>
              </c:numCache>
            </c:numRef>
          </c:val>
          <c:smooth val="0"/>
          <c:extLst>
            <c:ext xmlns:c16="http://schemas.microsoft.com/office/drawing/2014/chart" uri="{C3380CC4-5D6E-409C-BE32-E72D297353CC}">
              <c16:uniqueId val="{00000001-39D8-4BC5-9969-22646A462F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45.45</c:v>
                </c:pt>
                <c:pt idx="1">
                  <c:v>51.46</c:v>
                </c:pt>
                <c:pt idx="2">
                  <c:v>46.41</c:v>
                </c:pt>
                <c:pt idx="3">
                  <c:v>58.75</c:v>
                </c:pt>
                <c:pt idx="4">
                  <c:v>69.8</c:v>
                </c:pt>
              </c:numCache>
            </c:numRef>
          </c:val>
          <c:extLst>
            <c:ext xmlns:c16="http://schemas.microsoft.com/office/drawing/2014/chart" uri="{C3380CC4-5D6E-409C-BE32-E72D297353CC}">
              <c16:uniqueId val="{00000000-D0FE-4703-ACA7-96FF8CAFED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86.61</c:v>
                </c:pt>
                <c:pt idx="4">
                  <c:v>100.73</c:v>
                </c:pt>
              </c:numCache>
            </c:numRef>
          </c:val>
          <c:smooth val="0"/>
          <c:extLst>
            <c:ext xmlns:c16="http://schemas.microsoft.com/office/drawing/2014/chart" uri="{C3380CC4-5D6E-409C-BE32-E72D297353CC}">
              <c16:uniqueId val="{00000001-D0FE-4703-ACA7-96FF8CAFED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759.03</c:v>
                </c:pt>
                <c:pt idx="1">
                  <c:v>716.3</c:v>
                </c:pt>
                <c:pt idx="2">
                  <c:v>642.28</c:v>
                </c:pt>
                <c:pt idx="3">
                  <c:v>587.41</c:v>
                </c:pt>
                <c:pt idx="4">
                  <c:v>538.04999999999995</c:v>
                </c:pt>
              </c:numCache>
            </c:numRef>
          </c:val>
          <c:extLst>
            <c:ext xmlns:c16="http://schemas.microsoft.com/office/drawing/2014/chart" uri="{C3380CC4-5D6E-409C-BE32-E72D297353CC}">
              <c16:uniqueId val="{00000000-762F-478D-8366-DEA6193D9B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463.93</c:v>
                </c:pt>
                <c:pt idx="4">
                  <c:v>481.88</c:v>
                </c:pt>
              </c:numCache>
            </c:numRef>
          </c:val>
          <c:smooth val="0"/>
          <c:extLst>
            <c:ext xmlns:c16="http://schemas.microsoft.com/office/drawing/2014/chart" uri="{C3380CC4-5D6E-409C-BE32-E72D297353CC}">
              <c16:uniqueId val="{00000001-762F-478D-8366-DEA6193D9B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99.11</c:v>
                </c:pt>
                <c:pt idx="3">
                  <c:v>98.83</c:v>
                </c:pt>
                <c:pt idx="4">
                  <c:v>97.95</c:v>
                </c:pt>
              </c:numCache>
            </c:numRef>
          </c:val>
          <c:extLst>
            <c:ext xmlns:c16="http://schemas.microsoft.com/office/drawing/2014/chart" uri="{C3380CC4-5D6E-409C-BE32-E72D297353CC}">
              <c16:uniqueId val="{00000000-C6C8-421C-9C04-AF4D80C975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103.4</c:v>
                </c:pt>
                <c:pt idx="4">
                  <c:v>101.87</c:v>
                </c:pt>
              </c:numCache>
            </c:numRef>
          </c:val>
          <c:smooth val="0"/>
          <c:extLst>
            <c:ext xmlns:c16="http://schemas.microsoft.com/office/drawing/2014/chart" uri="{C3380CC4-5D6E-409C-BE32-E72D297353CC}">
              <c16:uniqueId val="{00000001-C6C8-421C-9C04-AF4D80C975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151.57</c:v>
                </c:pt>
                <c:pt idx="1">
                  <c:v>150.91</c:v>
                </c:pt>
                <c:pt idx="2">
                  <c:v>150</c:v>
                </c:pt>
                <c:pt idx="3">
                  <c:v>150.35</c:v>
                </c:pt>
                <c:pt idx="4">
                  <c:v>152.02000000000001</c:v>
                </c:pt>
              </c:numCache>
            </c:numRef>
          </c:val>
          <c:extLst>
            <c:ext xmlns:c16="http://schemas.microsoft.com/office/drawing/2014/chart" uri="{C3380CC4-5D6E-409C-BE32-E72D297353CC}">
              <c16:uniqueId val="{00000000-2B53-4DDE-85EF-989A7C521F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110.26</c:v>
                </c:pt>
                <c:pt idx="4">
                  <c:v>111.88</c:v>
                </c:pt>
              </c:numCache>
            </c:numRef>
          </c:val>
          <c:smooth val="0"/>
          <c:extLst>
            <c:ext xmlns:c16="http://schemas.microsoft.com/office/drawing/2014/chart" uri="{C3380CC4-5D6E-409C-BE32-E72D297353CC}">
              <c16:uniqueId val="{00000001-2B53-4DDE-85EF-989A7C521F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M86" sqref="BM8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2" t="str">
        <f>データ!H6</f>
        <v>大阪府　枚方市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2">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Aa</v>
      </c>
      <c r="X8" s="59"/>
      <c r="Y8" s="59"/>
      <c r="Z8" s="59"/>
      <c r="AA8" s="59"/>
      <c r="AB8" s="59"/>
      <c r="AC8" s="59"/>
      <c r="AD8" s="60" t="str">
        <f>データ!$M$6</f>
        <v>自治体職員</v>
      </c>
      <c r="AE8" s="60"/>
      <c r="AF8" s="60"/>
      <c r="AG8" s="60"/>
      <c r="AH8" s="60"/>
      <c r="AI8" s="60"/>
      <c r="AJ8" s="60"/>
      <c r="AK8" s="3"/>
      <c r="AL8" s="39">
        <f>データ!S6</f>
        <v>396252</v>
      </c>
      <c r="AM8" s="39"/>
      <c r="AN8" s="39"/>
      <c r="AO8" s="39"/>
      <c r="AP8" s="39"/>
      <c r="AQ8" s="39"/>
      <c r="AR8" s="39"/>
      <c r="AS8" s="39"/>
      <c r="AT8" s="40">
        <f>データ!T6</f>
        <v>65.12</v>
      </c>
      <c r="AU8" s="40"/>
      <c r="AV8" s="40"/>
      <c r="AW8" s="40"/>
      <c r="AX8" s="40"/>
      <c r="AY8" s="40"/>
      <c r="AZ8" s="40"/>
      <c r="BA8" s="40"/>
      <c r="BB8" s="40">
        <f>データ!U6</f>
        <v>6084.95</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2">
      <c r="A10" s="2"/>
      <c r="B10" s="40" t="str">
        <f>データ!N6</f>
        <v>-</v>
      </c>
      <c r="C10" s="40"/>
      <c r="D10" s="40"/>
      <c r="E10" s="40"/>
      <c r="F10" s="40"/>
      <c r="G10" s="40"/>
      <c r="H10" s="40"/>
      <c r="I10" s="40">
        <f>データ!O6</f>
        <v>74.510000000000005</v>
      </c>
      <c r="J10" s="40"/>
      <c r="K10" s="40"/>
      <c r="L10" s="40"/>
      <c r="M10" s="40"/>
      <c r="N10" s="40"/>
      <c r="O10" s="40"/>
      <c r="P10" s="40">
        <f>データ!P6</f>
        <v>97.6</v>
      </c>
      <c r="Q10" s="40"/>
      <c r="R10" s="40"/>
      <c r="S10" s="40"/>
      <c r="T10" s="40"/>
      <c r="U10" s="40"/>
      <c r="V10" s="40"/>
      <c r="W10" s="40">
        <f>データ!Q6</f>
        <v>89.14</v>
      </c>
      <c r="X10" s="40"/>
      <c r="Y10" s="40"/>
      <c r="Z10" s="40"/>
      <c r="AA10" s="40"/>
      <c r="AB10" s="40"/>
      <c r="AC10" s="40"/>
      <c r="AD10" s="39">
        <f>データ!R6</f>
        <v>2618</v>
      </c>
      <c r="AE10" s="39"/>
      <c r="AF10" s="39"/>
      <c r="AG10" s="39"/>
      <c r="AH10" s="39"/>
      <c r="AI10" s="39"/>
      <c r="AJ10" s="39"/>
      <c r="AK10" s="2"/>
      <c r="AL10" s="39">
        <f>データ!V6</f>
        <v>385795</v>
      </c>
      <c r="AM10" s="39"/>
      <c r="AN10" s="39"/>
      <c r="AO10" s="39"/>
      <c r="AP10" s="39"/>
      <c r="AQ10" s="39"/>
      <c r="AR10" s="39"/>
      <c r="AS10" s="39"/>
      <c r="AT10" s="40">
        <f>データ!W6</f>
        <v>34.72</v>
      </c>
      <c r="AU10" s="40"/>
      <c r="AV10" s="40"/>
      <c r="AW10" s="40"/>
      <c r="AX10" s="40"/>
      <c r="AY10" s="40"/>
      <c r="AZ10" s="40"/>
      <c r="BA10" s="40"/>
      <c r="BB10" s="40">
        <f>データ!X6</f>
        <v>11111.61</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117</v>
      </c>
      <c r="BM66" s="87"/>
      <c r="BN66" s="87"/>
      <c r="BO66" s="87"/>
      <c r="BP66" s="87"/>
      <c r="BQ66" s="87"/>
      <c r="BR66" s="87"/>
      <c r="BS66" s="87"/>
      <c r="BT66" s="87"/>
      <c r="BU66" s="87"/>
      <c r="BV66" s="87"/>
      <c r="BW66" s="87"/>
      <c r="BX66" s="87"/>
      <c r="BY66" s="87"/>
      <c r="BZ66" s="8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jSs7aGHGvq+WEJ6rql0NSsGn5/o97ZP1vqYa9cy+IpXDECFA7seA3mXmB2tk7uheTA2tyshjg1vXYPzyc+KYQ==" saltValue="0ZOW4WSf8p2eFhgeXaHw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2">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272108</v>
      </c>
      <c r="D6" s="19">
        <f t="shared" si="3"/>
        <v>46</v>
      </c>
      <c r="E6" s="19">
        <f t="shared" si="3"/>
        <v>17</v>
      </c>
      <c r="F6" s="19">
        <f t="shared" si="3"/>
        <v>1</v>
      </c>
      <c r="G6" s="19">
        <f t="shared" si="3"/>
        <v>0</v>
      </c>
      <c r="H6" s="19" t="str">
        <f t="shared" si="3"/>
        <v>大阪府　枚方市</v>
      </c>
      <c r="I6" s="19" t="str">
        <f t="shared" si="3"/>
        <v>法適用</v>
      </c>
      <c r="J6" s="19" t="str">
        <f t="shared" si="3"/>
        <v>下水道事業</v>
      </c>
      <c r="K6" s="19" t="str">
        <f t="shared" si="3"/>
        <v>公共下水道</v>
      </c>
      <c r="L6" s="19" t="str">
        <f t="shared" si="3"/>
        <v>Aa</v>
      </c>
      <c r="M6" s="19" t="str">
        <f t="shared" si="3"/>
        <v>自治体職員</v>
      </c>
      <c r="N6" s="20" t="str">
        <f t="shared" si="3"/>
        <v>-</v>
      </c>
      <c r="O6" s="20">
        <f t="shared" si="3"/>
        <v>74.510000000000005</v>
      </c>
      <c r="P6" s="20">
        <f t="shared" si="3"/>
        <v>97.6</v>
      </c>
      <c r="Q6" s="20">
        <f t="shared" si="3"/>
        <v>89.14</v>
      </c>
      <c r="R6" s="20">
        <f t="shared" si="3"/>
        <v>2618</v>
      </c>
      <c r="S6" s="20">
        <f t="shared" si="3"/>
        <v>396252</v>
      </c>
      <c r="T6" s="20">
        <f t="shared" si="3"/>
        <v>65.12</v>
      </c>
      <c r="U6" s="20">
        <f t="shared" si="3"/>
        <v>6084.95</v>
      </c>
      <c r="V6" s="20">
        <f t="shared" si="3"/>
        <v>385795</v>
      </c>
      <c r="W6" s="20">
        <f t="shared" si="3"/>
        <v>34.72</v>
      </c>
      <c r="X6" s="20">
        <f t="shared" si="3"/>
        <v>11111.61</v>
      </c>
      <c r="Y6" s="21">
        <f>IF(Y7="",NA(),Y7)</f>
        <v>119.46</v>
      </c>
      <c r="Z6" s="21">
        <f t="shared" ref="Z6:AH6" si="4">IF(Z7="",NA(),Z7)</f>
        <v>115.24</v>
      </c>
      <c r="AA6" s="21">
        <f t="shared" si="4"/>
        <v>116.26</v>
      </c>
      <c r="AB6" s="21">
        <f t="shared" si="4"/>
        <v>115.37</v>
      </c>
      <c r="AC6" s="21">
        <f t="shared" si="4"/>
        <v>113.32</v>
      </c>
      <c r="AD6" s="21">
        <f t="shared" si="4"/>
        <v>108.87</v>
      </c>
      <c r="AE6" s="21">
        <f t="shared" si="4"/>
        <v>109</v>
      </c>
      <c r="AF6" s="21">
        <f t="shared" si="4"/>
        <v>107.09</v>
      </c>
      <c r="AG6" s="21">
        <f t="shared" si="4"/>
        <v>107.96</v>
      </c>
      <c r="AH6" s="21">
        <f t="shared" si="4"/>
        <v>107.29</v>
      </c>
      <c r="AI6" s="20" t="str">
        <f>IF(AI7="","",IF(AI7="-","【-】","【"&amp;SUBSTITUTE(TEXT(AI7,"#,##0.00"),"-","△")&amp;"】"))</f>
        <v>【106.11】</v>
      </c>
      <c r="AJ6" s="20">
        <f>IF(AJ7="",NA(),AJ7)</f>
        <v>0</v>
      </c>
      <c r="AK6" s="20">
        <f t="shared" ref="AK6:AS6" si="5">IF(AK7="",NA(),AK7)</f>
        <v>0</v>
      </c>
      <c r="AL6" s="20">
        <f t="shared" si="5"/>
        <v>0</v>
      </c>
      <c r="AM6" s="20">
        <f t="shared" si="5"/>
        <v>0</v>
      </c>
      <c r="AN6" s="20">
        <f t="shared" si="5"/>
        <v>0</v>
      </c>
      <c r="AO6" s="21">
        <f t="shared" si="5"/>
        <v>0.39</v>
      </c>
      <c r="AP6" s="21">
        <f t="shared" si="5"/>
        <v>0.28000000000000003</v>
      </c>
      <c r="AQ6" s="21">
        <f t="shared" si="5"/>
        <v>0.59</v>
      </c>
      <c r="AR6" s="21">
        <f t="shared" si="5"/>
        <v>0.68</v>
      </c>
      <c r="AS6" s="21">
        <f t="shared" si="5"/>
        <v>0.9</v>
      </c>
      <c r="AT6" s="20" t="str">
        <f>IF(AT7="","",IF(AT7="-","【-】","【"&amp;SUBSTITUTE(TEXT(AT7,"#,##0.00"),"-","△")&amp;"】"))</f>
        <v>【3.15】</v>
      </c>
      <c r="AU6" s="21">
        <f>IF(AU7="",NA(),AU7)</f>
        <v>45.45</v>
      </c>
      <c r="AV6" s="21">
        <f t="shared" ref="AV6:BD6" si="6">IF(AV7="",NA(),AV7)</f>
        <v>51.46</v>
      </c>
      <c r="AW6" s="21">
        <f t="shared" si="6"/>
        <v>46.41</v>
      </c>
      <c r="AX6" s="21">
        <f t="shared" si="6"/>
        <v>58.75</v>
      </c>
      <c r="AY6" s="21">
        <f t="shared" si="6"/>
        <v>69.8</v>
      </c>
      <c r="AZ6" s="21">
        <f t="shared" si="6"/>
        <v>73.55</v>
      </c>
      <c r="BA6" s="21">
        <f t="shared" si="6"/>
        <v>71.19</v>
      </c>
      <c r="BB6" s="21">
        <f t="shared" si="6"/>
        <v>77.72</v>
      </c>
      <c r="BC6" s="21">
        <f t="shared" si="6"/>
        <v>86.61</v>
      </c>
      <c r="BD6" s="21">
        <f t="shared" si="6"/>
        <v>100.73</v>
      </c>
      <c r="BE6" s="20" t="str">
        <f>IF(BE7="","",IF(BE7="-","【-】","【"&amp;SUBSTITUTE(TEXT(BE7,"#,##0.00"),"-","△")&amp;"】"))</f>
        <v>【73.44】</v>
      </c>
      <c r="BF6" s="21">
        <f>IF(BF7="",NA(),BF7)</f>
        <v>759.03</v>
      </c>
      <c r="BG6" s="21">
        <f t="shared" ref="BG6:BO6" si="7">IF(BG7="",NA(),BG7)</f>
        <v>716.3</v>
      </c>
      <c r="BH6" s="21">
        <f t="shared" si="7"/>
        <v>642.28</v>
      </c>
      <c r="BI6" s="21">
        <f t="shared" si="7"/>
        <v>587.41</v>
      </c>
      <c r="BJ6" s="21">
        <f t="shared" si="7"/>
        <v>538.04999999999995</v>
      </c>
      <c r="BK6" s="21">
        <f t="shared" si="7"/>
        <v>514.27</v>
      </c>
      <c r="BL6" s="21">
        <f t="shared" si="7"/>
        <v>517.34</v>
      </c>
      <c r="BM6" s="21">
        <f t="shared" si="7"/>
        <v>485.6</v>
      </c>
      <c r="BN6" s="21">
        <f t="shared" si="7"/>
        <v>463.93</v>
      </c>
      <c r="BO6" s="21">
        <f t="shared" si="7"/>
        <v>481.88</v>
      </c>
      <c r="BP6" s="20" t="str">
        <f>IF(BP7="","",IF(BP7="-","【-】","【"&amp;SUBSTITUTE(TEXT(BP7,"#,##0.00"),"-","△")&amp;"】"))</f>
        <v>【652.82】</v>
      </c>
      <c r="BQ6" s="21">
        <f>IF(BQ7="",NA(),BQ7)</f>
        <v>100</v>
      </c>
      <c r="BR6" s="21">
        <f t="shared" ref="BR6:BZ6" si="8">IF(BR7="",NA(),BR7)</f>
        <v>100</v>
      </c>
      <c r="BS6" s="21">
        <f t="shared" si="8"/>
        <v>99.11</v>
      </c>
      <c r="BT6" s="21">
        <f t="shared" si="8"/>
        <v>98.83</v>
      </c>
      <c r="BU6" s="21">
        <f t="shared" si="8"/>
        <v>97.95</v>
      </c>
      <c r="BV6" s="21">
        <f t="shared" si="8"/>
        <v>100.34</v>
      </c>
      <c r="BW6" s="21">
        <f t="shared" si="8"/>
        <v>99.89</v>
      </c>
      <c r="BX6" s="21">
        <f t="shared" si="8"/>
        <v>99.95</v>
      </c>
      <c r="BY6" s="21">
        <f t="shared" si="8"/>
        <v>103.4</v>
      </c>
      <c r="BZ6" s="21">
        <f t="shared" si="8"/>
        <v>101.87</v>
      </c>
      <c r="CA6" s="20" t="str">
        <f>IF(CA7="","",IF(CA7="-","【-】","【"&amp;SUBSTITUTE(TEXT(CA7,"#,##0.00"),"-","△")&amp;"】"))</f>
        <v>【97.61】</v>
      </c>
      <c r="CB6" s="21">
        <f>IF(CB7="",NA(),CB7)</f>
        <v>151.57</v>
      </c>
      <c r="CC6" s="21">
        <f t="shared" ref="CC6:CK6" si="9">IF(CC7="",NA(),CC7)</f>
        <v>150.91</v>
      </c>
      <c r="CD6" s="21">
        <f t="shared" si="9"/>
        <v>150</v>
      </c>
      <c r="CE6" s="21">
        <f t="shared" si="9"/>
        <v>150.35</v>
      </c>
      <c r="CF6" s="21">
        <f t="shared" si="9"/>
        <v>152.02000000000001</v>
      </c>
      <c r="CG6" s="21">
        <f t="shared" si="9"/>
        <v>113.49</v>
      </c>
      <c r="CH6" s="21">
        <f t="shared" si="9"/>
        <v>112.4</v>
      </c>
      <c r="CI6" s="21">
        <f t="shared" si="9"/>
        <v>110.21</v>
      </c>
      <c r="CJ6" s="21">
        <f t="shared" si="9"/>
        <v>110.26</v>
      </c>
      <c r="CK6" s="21">
        <f t="shared" si="9"/>
        <v>111.88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62.96</v>
      </c>
      <c r="CS6" s="21">
        <f t="shared" si="10"/>
        <v>62.97</v>
      </c>
      <c r="CT6" s="21">
        <f t="shared" si="10"/>
        <v>64.930000000000007</v>
      </c>
      <c r="CU6" s="21">
        <f t="shared" si="10"/>
        <v>65.680000000000007</v>
      </c>
      <c r="CV6" s="21">
        <f t="shared" si="10"/>
        <v>63.62</v>
      </c>
      <c r="CW6" s="20" t="str">
        <f>IF(CW7="","",IF(CW7="-","【-】","【"&amp;SUBSTITUTE(TEXT(CW7,"#,##0.00"),"-","△")&amp;"】"))</f>
        <v>【59.10】</v>
      </c>
      <c r="CX6" s="21">
        <f>IF(CX7="",NA(),CX7)</f>
        <v>96.98</v>
      </c>
      <c r="CY6" s="21">
        <f t="shared" ref="CY6:DG6" si="11">IF(CY7="",NA(),CY7)</f>
        <v>97.26</v>
      </c>
      <c r="CZ6" s="21">
        <f t="shared" si="11"/>
        <v>97.33</v>
      </c>
      <c r="DA6" s="21">
        <f t="shared" si="11"/>
        <v>97.52</v>
      </c>
      <c r="DB6" s="21">
        <f t="shared" si="11"/>
        <v>97.73</v>
      </c>
      <c r="DC6" s="21">
        <f t="shared" si="11"/>
        <v>96.96</v>
      </c>
      <c r="DD6" s="21">
        <f t="shared" si="11"/>
        <v>96.97</v>
      </c>
      <c r="DE6" s="21">
        <f t="shared" si="11"/>
        <v>97.7</v>
      </c>
      <c r="DF6" s="21">
        <f t="shared" si="11"/>
        <v>97.59</v>
      </c>
      <c r="DG6" s="21">
        <f t="shared" si="11"/>
        <v>97.53</v>
      </c>
      <c r="DH6" s="20" t="str">
        <f>IF(DH7="","",IF(DH7="-","【-】","【"&amp;SUBSTITUTE(TEXT(DH7,"#,##0.00"),"-","△")&amp;"】"))</f>
        <v>【95.82】</v>
      </c>
      <c r="DI6" s="21">
        <f>IF(DI7="",NA(),DI7)</f>
        <v>19.670000000000002</v>
      </c>
      <c r="DJ6" s="21">
        <f t="shared" ref="DJ6:DR6" si="12">IF(DJ7="",NA(),DJ7)</f>
        <v>21.1</v>
      </c>
      <c r="DK6" s="21">
        <f t="shared" si="12"/>
        <v>23.43</v>
      </c>
      <c r="DL6" s="21">
        <f t="shared" si="12"/>
        <v>25.84</v>
      </c>
      <c r="DM6" s="21">
        <f t="shared" si="12"/>
        <v>27.83</v>
      </c>
      <c r="DN6" s="21">
        <f t="shared" si="12"/>
        <v>25.13</v>
      </c>
      <c r="DO6" s="21">
        <f t="shared" si="12"/>
        <v>24.54</v>
      </c>
      <c r="DP6" s="21">
        <f t="shared" si="12"/>
        <v>23.38</v>
      </c>
      <c r="DQ6" s="21">
        <f t="shared" si="12"/>
        <v>24.59</v>
      </c>
      <c r="DR6" s="21">
        <f t="shared" si="12"/>
        <v>26.87</v>
      </c>
      <c r="DS6" s="20" t="str">
        <f>IF(DS7="","",IF(DS7="-","【-】","【"&amp;SUBSTITUTE(TEXT(DS7,"#,##0.00"),"-","△")&amp;"】"))</f>
        <v>【39.74】</v>
      </c>
      <c r="DT6" s="21">
        <f>IF(DT7="",NA(),DT7)</f>
        <v>1.89</v>
      </c>
      <c r="DU6" s="21">
        <f t="shared" ref="DU6:EC6" si="13">IF(DU7="",NA(),DU7)</f>
        <v>2.2000000000000002</v>
      </c>
      <c r="DV6" s="21">
        <f t="shared" si="13"/>
        <v>2.62</v>
      </c>
      <c r="DW6" s="21">
        <f t="shared" si="13"/>
        <v>3.05</v>
      </c>
      <c r="DX6" s="21">
        <f t="shared" si="13"/>
        <v>3.9</v>
      </c>
      <c r="DY6" s="21">
        <f t="shared" si="13"/>
        <v>6.4</v>
      </c>
      <c r="DZ6" s="21">
        <f t="shared" si="13"/>
        <v>7.66</v>
      </c>
      <c r="EA6" s="21">
        <f t="shared" si="13"/>
        <v>8.1999999999999993</v>
      </c>
      <c r="EB6" s="21">
        <f t="shared" si="13"/>
        <v>9.43</v>
      </c>
      <c r="EC6" s="21">
        <f t="shared" si="13"/>
        <v>12.4</v>
      </c>
      <c r="ED6" s="20" t="str">
        <f>IF(ED7="","",IF(ED7="-","【-】","【"&amp;SUBSTITUTE(TEXT(ED7,"#,##0.00"),"-","△")&amp;"】"))</f>
        <v>【7.62】</v>
      </c>
      <c r="EE6" s="21">
        <f>IF(EE7="",NA(),EE7)</f>
        <v>0.02</v>
      </c>
      <c r="EF6" s="21">
        <f t="shared" ref="EF6:EN6" si="14">IF(EF7="",NA(),EF7)</f>
        <v>0.03</v>
      </c>
      <c r="EG6" s="21">
        <f t="shared" si="14"/>
        <v>0.04</v>
      </c>
      <c r="EH6" s="21">
        <f t="shared" si="14"/>
        <v>0.01</v>
      </c>
      <c r="EI6" s="21">
        <f t="shared" si="14"/>
        <v>0.02</v>
      </c>
      <c r="EJ6" s="21">
        <f t="shared" si="14"/>
        <v>0.16</v>
      </c>
      <c r="EK6" s="21">
        <f t="shared" si="14"/>
        <v>0.16</v>
      </c>
      <c r="EL6" s="21">
        <f t="shared" si="14"/>
        <v>0.14000000000000001</v>
      </c>
      <c r="EM6" s="21">
        <f t="shared" si="14"/>
        <v>0.15</v>
      </c>
      <c r="EN6" s="21">
        <f t="shared" si="14"/>
        <v>0.16</v>
      </c>
      <c r="EO6" s="20" t="str">
        <f>IF(EO7="","",IF(EO7="-","【-】","【"&amp;SUBSTITUTE(TEXT(EO7,"#,##0.00"),"-","△")&amp;"】"))</f>
        <v>【0.23】</v>
      </c>
    </row>
    <row r="7" spans="1:148" s="22" customFormat="1" x14ac:dyDescent="0.2">
      <c r="A7" s="14"/>
      <c r="B7" s="23">
        <v>2022</v>
      </c>
      <c r="C7" s="23">
        <v>272108</v>
      </c>
      <c r="D7" s="23">
        <v>46</v>
      </c>
      <c r="E7" s="23">
        <v>17</v>
      </c>
      <c r="F7" s="23">
        <v>1</v>
      </c>
      <c r="G7" s="23">
        <v>0</v>
      </c>
      <c r="H7" s="23" t="s">
        <v>96</v>
      </c>
      <c r="I7" s="23" t="s">
        <v>97</v>
      </c>
      <c r="J7" s="23" t="s">
        <v>98</v>
      </c>
      <c r="K7" s="23" t="s">
        <v>99</v>
      </c>
      <c r="L7" s="23" t="s">
        <v>100</v>
      </c>
      <c r="M7" s="23" t="s">
        <v>101</v>
      </c>
      <c r="N7" s="24" t="s">
        <v>102</v>
      </c>
      <c r="O7" s="24">
        <v>74.510000000000005</v>
      </c>
      <c r="P7" s="24">
        <v>97.6</v>
      </c>
      <c r="Q7" s="24">
        <v>89.14</v>
      </c>
      <c r="R7" s="24">
        <v>2618</v>
      </c>
      <c r="S7" s="24">
        <v>396252</v>
      </c>
      <c r="T7" s="24">
        <v>65.12</v>
      </c>
      <c r="U7" s="24">
        <v>6084.95</v>
      </c>
      <c r="V7" s="24">
        <v>385795</v>
      </c>
      <c r="W7" s="24">
        <v>34.72</v>
      </c>
      <c r="X7" s="24">
        <v>11111.61</v>
      </c>
      <c r="Y7" s="24">
        <v>119.46</v>
      </c>
      <c r="Z7" s="24">
        <v>115.24</v>
      </c>
      <c r="AA7" s="24">
        <v>116.26</v>
      </c>
      <c r="AB7" s="24">
        <v>115.37</v>
      </c>
      <c r="AC7" s="24">
        <v>113.32</v>
      </c>
      <c r="AD7" s="24">
        <v>108.87</v>
      </c>
      <c r="AE7" s="24">
        <v>109</v>
      </c>
      <c r="AF7" s="24">
        <v>107.09</v>
      </c>
      <c r="AG7" s="24">
        <v>107.96</v>
      </c>
      <c r="AH7" s="24">
        <v>107.29</v>
      </c>
      <c r="AI7" s="24">
        <v>106.11</v>
      </c>
      <c r="AJ7" s="24">
        <v>0</v>
      </c>
      <c r="AK7" s="24">
        <v>0</v>
      </c>
      <c r="AL7" s="24">
        <v>0</v>
      </c>
      <c r="AM7" s="24">
        <v>0</v>
      </c>
      <c r="AN7" s="24">
        <v>0</v>
      </c>
      <c r="AO7" s="24">
        <v>0.39</v>
      </c>
      <c r="AP7" s="24">
        <v>0.28000000000000003</v>
      </c>
      <c r="AQ7" s="24">
        <v>0.59</v>
      </c>
      <c r="AR7" s="24">
        <v>0.68</v>
      </c>
      <c r="AS7" s="24">
        <v>0.9</v>
      </c>
      <c r="AT7" s="24">
        <v>3.15</v>
      </c>
      <c r="AU7" s="24">
        <v>45.45</v>
      </c>
      <c r="AV7" s="24">
        <v>51.46</v>
      </c>
      <c r="AW7" s="24">
        <v>46.41</v>
      </c>
      <c r="AX7" s="24">
        <v>58.75</v>
      </c>
      <c r="AY7" s="24">
        <v>69.8</v>
      </c>
      <c r="AZ7" s="24">
        <v>73.55</v>
      </c>
      <c r="BA7" s="24">
        <v>71.19</v>
      </c>
      <c r="BB7" s="24">
        <v>77.72</v>
      </c>
      <c r="BC7" s="24">
        <v>86.61</v>
      </c>
      <c r="BD7" s="24">
        <v>100.73</v>
      </c>
      <c r="BE7" s="24">
        <v>73.44</v>
      </c>
      <c r="BF7" s="24">
        <v>759.03</v>
      </c>
      <c r="BG7" s="24">
        <v>716.3</v>
      </c>
      <c r="BH7" s="24">
        <v>642.28</v>
      </c>
      <c r="BI7" s="24">
        <v>587.41</v>
      </c>
      <c r="BJ7" s="24">
        <v>538.04999999999995</v>
      </c>
      <c r="BK7" s="24">
        <v>514.27</v>
      </c>
      <c r="BL7" s="24">
        <v>517.34</v>
      </c>
      <c r="BM7" s="24">
        <v>485.6</v>
      </c>
      <c r="BN7" s="24">
        <v>463.93</v>
      </c>
      <c r="BO7" s="24">
        <v>481.88</v>
      </c>
      <c r="BP7" s="24">
        <v>652.82000000000005</v>
      </c>
      <c r="BQ7" s="24">
        <v>100</v>
      </c>
      <c r="BR7" s="24">
        <v>100</v>
      </c>
      <c r="BS7" s="24">
        <v>99.11</v>
      </c>
      <c r="BT7" s="24">
        <v>98.83</v>
      </c>
      <c r="BU7" s="24">
        <v>97.95</v>
      </c>
      <c r="BV7" s="24">
        <v>100.34</v>
      </c>
      <c r="BW7" s="24">
        <v>99.89</v>
      </c>
      <c r="BX7" s="24">
        <v>99.95</v>
      </c>
      <c r="BY7" s="24">
        <v>103.4</v>
      </c>
      <c r="BZ7" s="24">
        <v>101.87</v>
      </c>
      <c r="CA7" s="24">
        <v>97.61</v>
      </c>
      <c r="CB7" s="24">
        <v>151.57</v>
      </c>
      <c r="CC7" s="24">
        <v>150.91</v>
      </c>
      <c r="CD7" s="24">
        <v>150</v>
      </c>
      <c r="CE7" s="24">
        <v>150.35</v>
      </c>
      <c r="CF7" s="24">
        <v>152.02000000000001</v>
      </c>
      <c r="CG7" s="24">
        <v>113.49</v>
      </c>
      <c r="CH7" s="24">
        <v>112.4</v>
      </c>
      <c r="CI7" s="24">
        <v>110.21</v>
      </c>
      <c r="CJ7" s="24">
        <v>110.26</v>
      </c>
      <c r="CK7" s="24">
        <v>111.88</v>
      </c>
      <c r="CL7" s="24">
        <v>138.29</v>
      </c>
      <c r="CM7" s="24" t="s">
        <v>102</v>
      </c>
      <c r="CN7" s="24" t="s">
        <v>102</v>
      </c>
      <c r="CO7" s="24" t="s">
        <v>102</v>
      </c>
      <c r="CP7" s="24" t="s">
        <v>102</v>
      </c>
      <c r="CQ7" s="24" t="s">
        <v>102</v>
      </c>
      <c r="CR7" s="24">
        <v>62.96</v>
      </c>
      <c r="CS7" s="24">
        <v>62.97</v>
      </c>
      <c r="CT7" s="24">
        <v>64.930000000000007</v>
      </c>
      <c r="CU7" s="24">
        <v>65.680000000000007</v>
      </c>
      <c r="CV7" s="24">
        <v>63.62</v>
      </c>
      <c r="CW7" s="24">
        <v>59.1</v>
      </c>
      <c r="CX7" s="24">
        <v>96.98</v>
      </c>
      <c r="CY7" s="24">
        <v>97.26</v>
      </c>
      <c r="CZ7" s="24">
        <v>97.33</v>
      </c>
      <c r="DA7" s="24">
        <v>97.52</v>
      </c>
      <c r="DB7" s="24">
        <v>97.73</v>
      </c>
      <c r="DC7" s="24">
        <v>96.96</v>
      </c>
      <c r="DD7" s="24">
        <v>96.97</v>
      </c>
      <c r="DE7" s="24">
        <v>97.7</v>
      </c>
      <c r="DF7" s="24">
        <v>97.59</v>
      </c>
      <c r="DG7" s="24">
        <v>97.53</v>
      </c>
      <c r="DH7" s="24">
        <v>95.82</v>
      </c>
      <c r="DI7" s="24">
        <v>19.670000000000002</v>
      </c>
      <c r="DJ7" s="24">
        <v>21.1</v>
      </c>
      <c r="DK7" s="24">
        <v>23.43</v>
      </c>
      <c r="DL7" s="24">
        <v>25.84</v>
      </c>
      <c r="DM7" s="24">
        <v>27.83</v>
      </c>
      <c r="DN7" s="24">
        <v>25.13</v>
      </c>
      <c r="DO7" s="24">
        <v>24.54</v>
      </c>
      <c r="DP7" s="24">
        <v>23.38</v>
      </c>
      <c r="DQ7" s="24">
        <v>24.59</v>
      </c>
      <c r="DR7" s="24">
        <v>26.87</v>
      </c>
      <c r="DS7" s="24">
        <v>39.74</v>
      </c>
      <c r="DT7" s="24">
        <v>1.89</v>
      </c>
      <c r="DU7" s="24">
        <v>2.2000000000000002</v>
      </c>
      <c r="DV7" s="24">
        <v>2.62</v>
      </c>
      <c r="DW7" s="24">
        <v>3.05</v>
      </c>
      <c r="DX7" s="24">
        <v>3.9</v>
      </c>
      <c r="DY7" s="24">
        <v>6.4</v>
      </c>
      <c r="DZ7" s="24">
        <v>7.66</v>
      </c>
      <c r="EA7" s="24">
        <v>8.1999999999999993</v>
      </c>
      <c r="EB7" s="24">
        <v>9.43</v>
      </c>
      <c r="EC7" s="24">
        <v>12.4</v>
      </c>
      <c r="ED7" s="24">
        <v>7.62</v>
      </c>
      <c r="EE7" s="24">
        <v>0.02</v>
      </c>
      <c r="EF7" s="24">
        <v>0.03</v>
      </c>
      <c r="EG7" s="24">
        <v>0.04</v>
      </c>
      <c r="EH7" s="24">
        <v>0.01</v>
      </c>
      <c r="EI7" s="24">
        <v>0.02</v>
      </c>
      <c r="EJ7" s="24">
        <v>0.16</v>
      </c>
      <c r="EK7" s="24">
        <v>0.16</v>
      </c>
      <c r="EL7" s="24">
        <v>0.14000000000000001</v>
      </c>
      <c r="EM7" s="24">
        <v>0.15</v>
      </c>
      <c r="EN7" s="24">
        <v>0.16</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2024-02-07T08:42:59Z</cp:lastPrinted>
  <dcterms:created xsi:type="dcterms:W3CDTF">2023-12-12T00:48:49Z</dcterms:created>
  <dcterms:modified xsi:type="dcterms:W3CDTF">2024-02-14T01:12:45Z</dcterms:modified>
  <cp:category/>
</cp:coreProperties>
</file>