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02_アップロードデータ（分析表）\01-2_アップ前準備\"/>
    </mc:Choice>
  </mc:AlternateContent>
  <xr:revisionPtr revIDLastSave="0" documentId="13_ncr:1_{AE32481E-4E91-4732-B90E-4EFED3FECEEB}" xr6:coauthVersionLast="47" xr6:coauthVersionMax="47" xr10:uidLastSave="{00000000-0000-0000-0000-000000000000}"/>
  <workbookProtection workbookAlgorithmName="SHA-512" workbookHashValue="1ruNkoV8Y9A1C76GjWpED8lTawaFPEaRifDi5gBC+8/hqw4JwkcODVRncfFmnmj3pNuTRS1QA8uQa0vH9w4c8g==" workbookSaltValue="EavtGET5yKbaXSanPPlcO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<sst xmlns="http://schemas.openxmlformats.org/spreadsheetml/2006/main" count="228" uniqueCount="113">
  <si>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</si>
  <si>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</si>
  <si>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</si>
  <si>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</si>
  <si>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</si>
  <si>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</si>
  <si>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</si>
  <si>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</si>
  <si>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</si>
  <si>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</si>
  <si>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</si>
  <si>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</si>
  <si>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</si>
  <si>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</si>
  <si>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</si>
  <si>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</si>
  <si>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</si>
  <si>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</si>
  <si>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</si>
  <si>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</si>
  <si>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</si>
  <si>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</si>
  <si>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</si>
  <si>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</si>
  <si>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</si>
  <si>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</si>
  <si>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</si>
  <si>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</si>
  <si>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</si>
  <si>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</si>
  <si>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</si>
  <si>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</si>
  <si>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</si>
  <si>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</si>
  <si>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</si>
  <si>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</si>
  <si>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</si>
  <si>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</si>
  <si>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</si>
  <si>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</si>
  <si>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</si>
  <si>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</si>
  <si>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</si>
  <si>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</si>
  <si>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</si>
  <si>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</si>
  <si>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</si>
  <si>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</si>
  <si>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</si>
  <si>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</si>
  <si>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</si>
  <si>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</si>
  <si>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</si>
  <si>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</si>
  <si>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</si>
  <si>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</si>
  <si>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</si>
  <si>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</si>
  <si>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</si>
  <si>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</si>
  <si>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</si>
  <si>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</si>
  <si>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</si>
  <si>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</si>
  <si>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</si>
  <si>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</si>
  <si>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</si>
  <si>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</si>
  <si>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</si>
  <si>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</si>
  <si>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</si>
  <si>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</si>
  <si>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</si>
  <si>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</si>
  <si>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</si>
  <si>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</si>
  <si>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</si>
  <si>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</si>
  <si>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</si>
  <si>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</si>
  <si>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</si>
  <si>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</si>
  <si>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</si>
  <si>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</si>
  <si>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</si>
  <si>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</si>
  <si>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</si>
  <si>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</si>
  <si>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</si>
  <si>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</si>
  <si>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</si>
  <si>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</si>
  <si>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</si>
  <si>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</si>
  <si>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</si>
  <si>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</si>
  <si>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</si>
  <si>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</si>
  <si>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</si>
  <si>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</si>
  <si>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</si>
  <si>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</si>
  <si>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</si>
  <si>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</si>
  <si>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</si>
  <si>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</si>
  <si>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</si>
  <si>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</si>
  <si>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</si>
  <si>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</si>
  <si>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枚方市では、給水人口が年々減少しています。
　また、節水型機器の普及や大口利用者の地下水転換が進み、有収水量、給水収益ともに減少傾向となっています。
　令和4年度では、概ね健全経営を維持していますが、円安やエネルギー資源の高騰による動力費などの経費の増加については見通しが立てにくい状況です。
　また、老朽化した施設や管路の更新に取り組みながら、これに対応するための経営基盤の強化に向けた取組も合わせて進めていく必要があります。
　これらを踏まえ、平成30年度に策定した「水道施設整備基本計画」と「経営戦略」について、令和5年度に中間見直しを実施し、その内容に基づき料金改定の必要性を定期的に判断していきます。</t>
    <rPh sb="157" eb="159">
      <t>シセツ</t>
    </rPh>
    <rPh sb="278" eb="280">
      <t>ナイヨウ</t>
    </rPh>
    <rPh sb="281" eb="282">
      <t>モト</t>
    </rPh>
    <rPh sb="284" eb="286">
      <t>リョウキン</t>
    </rPh>
    <rPh sb="286" eb="288">
      <t>カイテイ</t>
    </rPh>
    <rPh sb="289" eb="292">
      <t>ヒツヨウセイ</t>
    </rPh>
    <rPh sb="293" eb="296">
      <t>テイキテキ</t>
    </rPh>
    <rPh sb="297" eb="299">
      <t>ハンダン</t>
    </rPh>
    <phoneticPr fontId="4"/>
  </si>
  <si>
    <t xml:space="preserve">　経営状況については、これまでから、給水人口の減少や節水機器の普及などにより、有収水量は引き続き減少傾向となっております。また物価高騰などによる経費増加がみられたことから、「経常収支比率」は、前年度に比べ8.26ポイント減少しています。
　「流動比率」は、過去5年間で200％以上を維持しており、短期的な債務に対する支払能力は確保できています。
　令和4年度は基本料金等の減免を行ったことから、「企業債残高対給水収益比率」は、類似団体平均値より高くなっています。
　また、「料金回収率」は100％をわずかに下回りましたが、減免額を給水収益として再計算した場合の料金回収率は116.09％であり、事業に必要な費用は概ね給水収益でまかなえているといえます。
　以上のことから、今後の物価の推移については不鮮明ですが、本決算においては、経営の健全性や効率性を維持できているものと考えます。
</t>
    <rPh sb="44" eb="45">
      <t>ヒ</t>
    </rPh>
    <rPh sb="46" eb="47">
      <t>ツヅ</t>
    </rPh>
    <rPh sb="63" eb="65">
      <t>ブッカ</t>
    </rPh>
    <rPh sb="65" eb="67">
      <t>コウトウ</t>
    </rPh>
    <rPh sb="72" eb="74">
      <t>ケイヒ</t>
    </rPh>
    <rPh sb="74" eb="76">
      <t>ゾウカ</t>
    </rPh>
    <rPh sb="96" eb="99">
      <t>ゼンネンド</t>
    </rPh>
    <rPh sb="100" eb="101">
      <t>クラ</t>
    </rPh>
    <rPh sb="110" eb="112">
      <t>ゲンショウ</t>
    </rPh>
    <rPh sb="237" eb="242">
      <t>リョウキンカイシュウリツ</t>
    </rPh>
    <rPh sb="253" eb="255">
      <t>シタマワ</t>
    </rPh>
    <rPh sb="261" eb="263">
      <t>ゲンメン</t>
    </rPh>
    <rPh sb="263" eb="264">
      <t>ガク</t>
    </rPh>
    <rPh sb="265" eb="267">
      <t>キュウスイ</t>
    </rPh>
    <rPh sb="267" eb="269">
      <t>シュウエキ</t>
    </rPh>
    <rPh sb="272" eb="275">
      <t>サイケイサン</t>
    </rPh>
    <rPh sb="277" eb="279">
      <t>バアイ</t>
    </rPh>
    <rPh sb="280" eb="285">
      <t>リョウキンカイシュウリツ</t>
    </rPh>
    <rPh sb="297" eb="299">
      <t>ジギョウ</t>
    </rPh>
    <rPh sb="300" eb="302">
      <t>ヒツヨウ</t>
    </rPh>
    <rPh sb="303" eb="305">
      <t>ヒヨウ</t>
    </rPh>
    <rPh sb="306" eb="307">
      <t>オオム</t>
    </rPh>
    <rPh sb="308" eb="312">
      <t>キュウスイシュウエキ</t>
    </rPh>
    <rPh sb="336" eb="338">
      <t>コンゴ</t>
    </rPh>
    <rPh sb="342" eb="344">
      <t>スイイ</t>
    </rPh>
    <rPh sb="349" eb="352">
      <t>フセンメイ</t>
    </rPh>
    <phoneticPr fontId="4"/>
  </si>
  <si>
    <t xml:space="preserve">  中宮浄水場をはじめ、浄水施設・配水施設については、半数以上が開設後30年以上経過していますが、施設能力の低下を招くことのないよう、適切な維持管理を行っています。
　特に、昭和40年竣工から50年以上経過した第一浄水施設は、安定した水の供給を継続するために、更新事業に着手しています。
　また、「有形固定資産減価償却率」は、施設の老朽化が更新投資を上回っているため、上昇傾向にあります。
　一方、「管路の更新」については、これまで浄水施設等設備投資の比重が大きかったことや、耐震化のため主要な配水本管等を優先していることで、投資額に比べ延長が伸びず、「管路経年化率」は、類似団体平均値に比べて高くなっています。
　これらにより、各施設は老朽化が進んでいるため、計画的な更新改良を進めます。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</si>
</sst>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0.95</c:v>
                </c:pt>
                <c:pt idx="2">
                  <c:v>0.59</c:v>
                </c:pt>
                <c:pt idx="3">
                  <c:v>0.67</c:v>
                </c:pt>
                <c:pt idx="4">
                  <c:v>0.49</c:v>
                </c:pt>
              </c:numCache>
            </c:numRef>
          </c:val>
          <c:extLst>
            <c:ext xmlns:c16="http://schemas.microsoft.com/office/drawing/2014/chart" uri="{C3380CC4-5D6E-409C-BE32-E72D297353CC}">
              <c16:uniqueId val="{00000000-3A72-4F35-ACF1-5AB1723769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3A72-4F35-ACF1-5AB1723769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60.23</c:v>
                </c:pt>
                <c:pt idx="1">
                  <c:v>59.71</c:v>
                </c:pt>
                <c:pt idx="2">
                  <c:v>60.32</c:v>
                </c:pt>
                <c:pt idx="3">
                  <c:v>59.27</c:v>
                </c:pt>
                <c:pt idx="4">
                  <c:v>57.94</c:v>
                </c:pt>
              </c:numCache>
            </c:numRef>
          </c:val>
          <c:extLst>
            <c:ext xmlns:c16="http://schemas.microsoft.com/office/drawing/2014/chart" uri="{C3380CC4-5D6E-409C-BE32-E72D297353CC}">
              <c16:uniqueId val="{00000000-F73D-46A4-94AA-9E0C857C60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F73D-46A4-94AA-9E0C857C60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92.67</c:v>
                </c:pt>
                <c:pt idx="1">
                  <c:v>92.37</c:v>
                </c:pt>
                <c:pt idx="2">
                  <c:v>92.81</c:v>
                </c:pt>
                <c:pt idx="3">
                  <c:v>93.49</c:v>
                </c:pt>
                <c:pt idx="4">
                  <c:v>93.6</c:v>
                </c:pt>
              </c:numCache>
            </c:numRef>
          </c:val>
          <c:extLst>
            <c:ext xmlns:c16="http://schemas.microsoft.com/office/drawing/2014/chart" uri="{C3380CC4-5D6E-409C-BE32-E72D297353CC}">
              <c16:uniqueId val="{00000000-08DB-4569-9032-D6F75116A9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08DB-4569-9032-D6F75116A9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125.37</c:v>
                </c:pt>
                <c:pt idx="1">
                  <c:v>126.97</c:v>
                </c:pt>
                <c:pt idx="2">
                  <c:v>125.83</c:v>
                </c:pt>
                <c:pt idx="3">
                  <c:v>131.97</c:v>
                </c:pt>
                <c:pt idx="4">
                  <c:v>123.71</c:v>
                </c:pt>
              </c:numCache>
            </c:numRef>
          </c:val>
          <c:extLst>
            <c:ext xmlns:c16="http://schemas.microsoft.com/office/drawing/2014/chart" uri="{C3380CC4-5D6E-409C-BE32-E72D297353CC}">
              <c16:uniqueId val="{00000000-834B-46D3-B3EC-667E64A32E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834B-46D3-B3EC-667E64A32E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47.88</c:v>
                </c:pt>
                <c:pt idx="1">
                  <c:v>48.34</c:v>
                </c:pt>
                <c:pt idx="2">
                  <c:v>49.61</c:v>
                </c:pt>
                <c:pt idx="3">
                  <c:v>50.19</c:v>
                </c:pt>
                <c:pt idx="4">
                  <c:v>51.07</c:v>
                </c:pt>
              </c:numCache>
            </c:numRef>
          </c:val>
          <c:extLst>
            <c:ext xmlns:c16="http://schemas.microsoft.com/office/drawing/2014/chart" uri="{C3380CC4-5D6E-409C-BE32-E72D297353CC}">
              <c16:uniqueId val="{00000000-44B3-4F25-BBDD-9666876991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44B3-4F25-BBDD-9666876991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24.99</c:v>
                </c:pt>
                <c:pt idx="1">
                  <c:v>25.98</c:v>
                </c:pt>
                <c:pt idx="2">
                  <c:v>26.76</c:v>
                </c:pt>
                <c:pt idx="3">
                  <c:v>27.98</c:v>
                </c:pt>
                <c:pt idx="4">
                  <c:v>28.43</c:v>
                </c:pt>
              </c:numCache>
            </c:numRef>
          </c:val>
          <c:extLst>
            <c:ext xmlns:c16="http://schemas.microsoft.com/office/drawing/2014/chart" uri="{C3380CC4-5D6E-409C-BE32-E72D297353CC}">
              <c16:uniqueId val="{00000000-E964-4316-B216-C1DCBF9362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E964-4316-B216-C1DCBF9362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CE-4B8C-9E67-52DAA172A4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8CE-4B8C-9E67-52DAA172A4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247.47</c:v>
                </c:pt>
                <c:pt idx="1">
                  <c:v>252.17</c:v>
                </c:pt>
                <c:pt idx="2">
                  <c:v>277.22000000000003</c:v>
                </c:pt>
                <c:pt idx="3">
                  <c:v>347.16</c:v>
                </c:pt>
                <c:pt idx="4">
                  <c:v>340.83</c:v>
                </c:pt>
              </c:numCache>
            </c:numRef>
          </c:val>
          <c:extLst>
            <c:ext xmlns:c16="http://schemas.microsoft.com/office/drawing/2014/chart" uri="{C3380CC4-5D6E-409C-BE32-E72D297353CC}">
              <c16:uniqueId val="{00000000-E0CD-436B-855C-93CC0A7A424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E0CD-436B-855C-93CC0A7A424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347.2</c:v>
                </c:pt>
                <c:pt idx="1">
                  <c:v>348.31</c:v>
                </c:pt>
                <c:pt idx="2">
                  <c:v>352.66</c:v>
                </c:pt>
                <c:pt idx="3">
                  <c:v>338.34</c:v>
                </c:pt>
                <c:pt idx="4">
                  <c:v>402.77</c:v>
                </c:pt>
              </c:numCache>
            </c:numRef>
          </c:val>
          <c:extLst>
            <c:ext xmlns:c16="http://schemas.microsoft.com/office/drawing/2014/chart" uri="{C3380CC4-5D6E-409C-BE32-E72D297353CC}">
              <c16:uniqueId val="{00000000-0F36-494B-BFE9-FE1CF3080A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0F36-494B-BFE9-FE1CF3080A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119.23</c:v>
                </c:pt>
                <c:pt idx="1">
                  <c:v>121.94</c:v>
                </c:pt>
                <c:pt idx="2">
                  <c:v>115.43</c:v>
                </c:pt>
                <c:pt idx="3">
                  <c:v>127.5</c:v>
                </c:pt>
                <c:pt idx="4">
                  <c:v>98.75</c:v>
                </c:pt>
              </c:numCache>
            </c:numRef>
          </c:val>
          <c:extLst>
            <c:ext xmlns:c16="http://schemas.microsoft.com/office/drawing/2014/chart" uri="{C3380CC4-5D6E-409C-BE32-E72D297353CC}">
              <c16:uniqueId val="{00000000-BB26-4C21-97BF-A4CDDED30B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BB26-4C21-97BF-A4CDDED30B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114.79</c:v>
                </c:pt>
                <c:pt idx="1">
                  <c:v>111.64</c:v>
                </c:pt>
                <c:pt idx="2">
                  <c:v>110.73</c:v>
                </c:pt>
                <c:pt idx="3">
                  <c:v>106.97</c:v>
                </c:pt>
                <c:pt idx="4">
                  <c:v>117.21</c:v>
                </c:pt>
              </c:numCache>
            </c:numRef>
          </c:val>
          <c:extLst>
            <c:ext xmlns:c16="http://schemas.microsoft.com/office/drawing/2014/chart" uri="{C3380CC4-5D6E-409C-BE32-E72D297353CC}">
              <c16:uniqueId val="{00000000-1B8A-4641-8F5C-BDBA8F3B83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1B8A-4641-8F5C-BDBA8F3B83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396252</v>
      </c>
      <c r="AM8" s="45"/>
      <c r="AN8" s="45"/>
      <c r="AO8" s="45"/>
      <c r="AP8" s="45"/>
      <c r="AQ8" s="45"/>
      <c r="AR8" s="45"/>
      <c r="AS8" s="45"/>
      <c r="AT8" s="46">
        <f>データ!$S$6</f>
        <v>65.12</v>
      </c>
      <c r="AU8" s="47"/>
      <c r="AV8" s="47"/>
      <c r="AW8" s="47"/>
      <c r="AX8" s="47"/>
      <c r="AY8" s="47"/>
      <c r="AZ8" s="47"/>
      <c r="BA8" s="47"/>
      <c r="BB8" s="48">
        <f>データ!$T$6</f>
        <v>6084.95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72.69</v>
      </c>
      <c r="J10" s="47"/>
      <c r="K10" s="47"/>
      <c r="L10" s="47"/>
      <c r="M10" s="47"/>
      <c r="N10" s="47"/>
      <c r="O10" s="81"/>
      <c r="P10" s="48">
        <f>データ!$P$6</f>
        <v>99.99</v>
      </c>
      <c r="Q10" s="48"/>
      <c r="R10" s="48"/>
      <c r="S10" s="48"/>
      <c r="T10" s="48"/>
      <c r="U10" s="48"/>
      <c r="V10" s="48"/>
      <c r="W10" s="45">
        <f>データ!$Q$6</f>
        <v>2290</v>
      </c>
      <c r="X10" s="45"/>
      <c r="Y10" s="45"/>
      <c r="Z10" s="45"/>
      <c r="AA10" s="45"/>
      <c r="AB10" s="45"/>
      <c r="AC10" s="45"/>
      <c r="AD10" s="2"/>
      <c r="AE10" s="2"/>
      <c r="AF10" s="2"/>
      <c r="AG10" s="2"/>
      <c r="AH10" s="2"/>
      <c r="AI10" s="2"/>
      <c r="AJ10" s="2"/>
      <c r="AK10" s="2"/>
      <c r="AL10" s="45">
        <f>データ!$U$6</f>
        <v>395280</v>
      </c>
      <c r="AM10" s="45"/>
      <c r="AN10" s="45"/>
      <c r="AO10" s="45"/>
      <c r="AP10" s="45"/>
      <c r="AQ10" s="45"/>
      <c r="AR10" s="45"/>
      <c r="AS10" s="45"/>
      <c r="AT10" s="46">
        <f>データ!$V$6</f>
        <v>65.12</v>
      </c>
      <c r="AU10" s="47"/>
      <c r="AV10" s="47"/>
      <c r="AW10" s="47"/>
      <c r="AX10" s="47"/>
      <c r="AY10" s="47"/>
      <c r="AZ10" s="47"/>
      <c r="BA10" s="47"/>
      <c r="BB10" s="48">
        <f>データ!$W$6</f>
        <v>6070.02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pX5PaQqZtdXePL1XpHn9q8j8GLxJH9lXzn+ODLkiLiCII+m2FqgkTLUQYeNYb4+uTkw2ITngvn0XkY/VcK37g==" saltValue="ruxQgMU5sdzZfAwP+9rS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272108</v>
      </c>
      <c r="D6" s="20">
        <f t="shared" si="3"/>
        <v>46</v>
      </c>
      <c r="E6" s="20">
        <f t="shared" si="3"/>
        <v>1</v>
      </c>
      <c r="F6" s="20">
        <f t="shared" si="3"/>
        <v>0</v>
      </c>
      <c r="G6" s="20">
        <f t="shared" si="3"/>
        <v>1</v>
      </c>
      <c r="H6" s="20" t="str">
        <f t="shared" si="3"/>
        <v>大阪府　枚方市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72.69</v>
      </c>
      <c r="P6" s="21">
        <f t="shared" si="3"/>
        <v>99.99</v>
      </c>
      <c r="Q6" s="21">
        <f t="shared" si="3"/>
        <v>2290</v>
      </c>
      <c r="R6" s="21">
        <f t="shared" si="3"/>
        <v>396252</v>
      </c>
      <c r="S6" s="21">
        <f t="shared" si="3"/>
        <v>65.12</v>
      </c>
      <c r="T6" s="21">
        <f t="shared" si="3"/>
        <v>6084.95</v>
      </c>
      <c r="U6" s="21">
        <f t="shared" si="3"/>
        <v>395280</v>
      </c>
      <c r="V6" s="21">
        <f t="shared" si="3"/>
        <v>65.12</v>
      </c>
      <c r="W6" s="21">
        <f t="shared" si="3"/>
        <v>6070.02</v>
      </c>
      <c r="X6" s="22">
        <f>IF(X7="",NA(),X7)</f>
        <v>125.37</v>
      </c>
      <c r="Y6" s="22">
        <f t="shared" ref="Y6:AG6" si="4">IF(Y7="",NA(),Y7)</f>
        <v>126.97</v>
      </c>
      <c r="Z6" s="22">
        <f t="shared" si="4"/>
        <v>125.83</v>
      </c>
      <c r="AA6" s="22">
        <f t="shared" si="4"/>
        <v>131.97</v>
      </c>
      <c r="AB6" s="22">
        <f t="shared" si="4"/>
        <v>123.71</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247.47</v>
      </c>
      <c r="AU6" s="22">
        <f t="shared" ref="AU6:BC6" si="6">IF(AU7="",NA(),AU7)</f>
        <v>252.17</v>
      </c>
      <c r="AV6" s="22">
        <f t="shared" si="6"/>
        <v>277.22000000000003</v>
      </c>
      <c r="AW6" s="22">
        <f t="shared" si="6"/>
        <v>347.16</v>
      </c>
      <c r="AX6" s="22">
        <f t="shared" si="6"/>
        <v>340.83</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347.2</v>
      </c>
      <c r="BF6" s="22">
        <f t="shared" ref="BF6:BN6" si="7">IF(BF7="",NA(),BF7)</f>
        <v>348.31</v>
      </c>
      <c r="BG6" s="22">
        <f t="shared" si="7"/>
        <v>352.66</v>
      </c>
      <c r="BH6" s="22">
        <f t="shared" si="7"/>
        <v>338.34</v>
      </c>
      <c r="BI6" s="22">
        <f t="shared" si="7"/>
        <v>402.77</v>
      </c>
      <c r="BJ6" s="22">
        <f t="shared" si="7"/>
        <v>255.12</v>
      </c>
      <c r="BK6" s="22">
        <f t="shared" si="7"/>
        <v>254.19</v>
      </c>
      <c r="BL6" s="22">
        <f t="shared" si="7"/>
        <v>259.56</v>
      </c>
      <c r="BM6" s="22">
        <f t="shared" si="7"/>
        <v>248.92</v>
      </c>
      <c r="BN6" s="22">
        <f t="shared" si="7"/>
        <v>251.26</v>
      </c>
      <c r="BO6" s="21" t="str">
        <f>IF(BO7="","",IF(BO7="-","【-】","【"&amp;SUBSTITUTE(TEXT(BO7,"#,##0.00"),"-","△")&amp;"】"))</f>
        <v>【268.07】</v>
      </c>
      <c r="BP6" s="22">
        <f>IF(BP7="",NA(),BP7)</f>
        <v>119.23</v>
      </c>
      <c r="BQ6" s="22">
        <f t="shared" ref="BQ6:BY6" si="8">IF(BQ7="",NA(),BQ7)</f>
        <v>121.94</v>
      </c>
      <c r="BR6" s="22">
        <f t="shared" si="8"/>
        <v>115.43</v>
      </c>
      <c r="BS6" s="22">
        <f t="shared" si="8"/>
        <v>127.5</v>
      </c>
      <c r="BT6" s="22">
        <f t="shared" si="8"/>
        <v>98.75</v>
      </c>
      <c r="BU6" s="22">
        <f t="shared" si="8"/>
        <v>109.12</v>
      </c>
      <c r="BV6" s="22">
        <f t="shared" si="8"/>
        <v>107.42</v>
      </c>
      <c r="BW6" s="22">
        <f t="shared" si="8"/>
        <v>105.07</v>
      </c>
      <c r="BX6" s="22">
        <f t="shared" si="8"/>
        <v>107.54</v>
      </c>
      <c r="BY6" s="22">
        <f t="shared" si="8"/>
        <v>101.93</v>
      </c>
      <c r="BZ6" s="21" t="str">
        <f>IF(BZ7="","",IF(BZ7="-","【-】","【"&amp;SUBSTITUTE(TEXT(BZ7,"#,##0.00"),"-","△")&amp;"】"))</f>
        <v>【97.47】</v>
      </c>
      <c r="CA6" s="22">
        <f>IF(CA7="",NA(),CA7)</f>
        <v>114.79</v>
      </c>
      <c r="CB6" s="22">
        <f t="shared" ref="CB6:CJ6" si="9">IF(CB7="",NA(),CB7)</f>
        <v>111.64</v>
      </c>
      <c r="CC6" s="22">
        <f t="shared" si="9"/>
        <v>110.73</v>
      </c>
      <c r="CD6" s="22">
        <f t="shared" si="9"/>
        <v>106.97</v>
      </c>
      <c r="CE6" s="22">
        <f t="shared" si="9"/>
        <v>117.21</v>
      </c>
      <c r="CF6" s="22">
        <f t="shared" si="9"/>
        <v>153.88</v>
      </c>
      <c r="CG6" s="22">
        <f t="shared" si="9"/>
        <v>157.19</v>
      </c>
      <c r="CH6" s="22">
        <f t="shared" si="9"/>
        <v>153.71</v>
      </c>
      <c r="CI6" s="22">
        <f t="shared" si="9"/>
        <v>155.9</v>
      </c>
      <c r="CJ6" s="22">
        <f t="shared" si="9"/>
        <v>162.47</v>
      </c>
      <c r="CK6" s="21" t="str">
        <f>IF(CK7="","",IF(CK7="-","【-】","【"&amp;SUBSTITUTE(TEXT(CK7,"#,##0.00"),"-","△")&amp;"】"))</f>
        <v>【174.75】</v>
      </c>
      <c r="CL6" s="22">
        <f>IF(CL7="",NA(),CL7)</f>
        <v>60.23</v>
      </c>
      <c r="CM6" s="22">
        <f t="shared" ref="CM6:CU6" si="10">IF(CM7="",NA(),CM7)</f>
        <v>59.71</v>
      </c>
      <c r="CN6" s="22">
        <f t="shared" si="10"/>
        <v>60.32</v>
      </c>
      <c r="CO6" s="22">
        <f t="shared" si="10"/>
        <v>59.27</v>
      </c>
      <c r="CP6" s="22">
        <f t="shared" si="10"/>
        <v>57.94</v>
      </c>
      <c r="CQ6" s="22">
        <f t="shared" si="10"/>
        <v>63.53</v>
      </c>
      <c r="CR6" s="22">
        <f t="shared" si="10"/>
        <v>63.16</v>
      </c>
      <c r="CS6" s="22">
        <f t="shared" si="10"/>
        <v>64.41</v>
      </c>
      <c r="CT6" s="22">
        <f t="shared" si="10"/>
        <v>64.11</v>
      </c>
      <c r="CU6" s="22">
        <f t="shared" si="10"/>
        <v>63.81</v>
      </c>
      <c r="CV6" s="21" t="str">
        <f>IF(CV7="","",IF(CV7="-","【-】","【"&amp;SUBSTITUTE(TEXT(CV7,"#,##0.00"),"-","△")&amp;"】"))</f>
        <v>【59.97】</v>
      </c>
      <c r="CW6" s="22">
        <f>IF(CW7="",NA(),CW7)</f>
        <v>92.67</v>
      </c>
      <c r="CX6" s="22">
        <f t="shared" ref="CX6:DF6" si="11">IF(CX7="",NA(),CX7)</f>
        <v>92.37</v>
      </c>
      <c r="CY6" s="22">
        <f t="shared" si="11"/>
        <v>92.81</v>
      </c>
      <c r="CZ6" s="22">
        <f t="shared" si="11"/>
        <v>93.49</v>
      </c>
      <c r="DA6" s="22">
        <f t="shared" si="11"/>
        <v>93.6</v>
      </c>
      <c r="DB6" s="22">
        <f t="shared" si="11"/>
        <v>91.58</v>
      </c>
      <c r="DC6" s="22">
        <f t="shared" si="11"/>
        <v>91.48</v>
      </c>
      <c r="DD6" s="22">
        <f t="shared" si="11"/>
        <v>91.64</v>
      </c>
      <c r="DE6" s="22">
        <f t="shared" si="11"/>
        <v>92.09</v>
      </c>
      <c r="DF6" s="22">
        <f t="shared" si="11"/>
        <v>91.76</v>
      </c>
      <c r="DG6" s="21" t="str">
        <f>IF(DG7="","",IF(DG7="-","【-】","【"&amp;SUBSTITUTE(TEXT(DG7,"#,##0.00"),"-","△")&amp;"】"))</f>
        <v>【89.76】</v>
      </c>
      <c r="DH6" s="22">
        <f>IF(DH7="",NA(),DH7)</f>
        <v>47.88</v>
      </c>
      <c r="DI6" s="22">
        <f t="shared" ref="DI6:DQ6" si="12">IF(DI7="",NA(),DI7)</f>
        <v>48.34</v>
      </c>
      <c r="DJ6" s="22">
        <f t="shared" si="12"/>
        <v>49.61</v>
      </c>
      <c r="DK6" s="22">
        <f t="shared" si="12"/>
        <v>50.19</v>
      </c>
      <c r="DL6" s="22">
        <f t="shared" si="12"/>
        <v>51.07</v>
      </c>
      <c r="DM6" s="22">
        <f t="shared" si="12"/>
        <v>50.41</v>
      </c>
      <c r="DN6" s="22">
        <f t="shared" si="12"/>
        <v>51.13</v>
      </c>
      <c r="DO6" s="22">
        <f t="shared" si="12"/>
        <v>51.62</v>
      </c>
      <c r="DP6" s="22">
        <f t="shared" si="12"/>
        <v>52.16</v>
      </c>
      <c r="DQ6" s="22">
        <f t="shared" si="12"/>
        <v>52.59</v>
      </c>
      <c r="DR6" s="21" t="str">
        <f>IF(DR7="","",IF(DR7="-","【-】","【"&amp;SUBSTITUTE(TEXT(DR7,"#,##0.00"),"-","△")&amp;"】"))</f>
        <v>【51.51】</v>
      </c>
      <c r="DS6" s="22">
        <f>IF(DS7="",NA(),DS7)</f>
        <v>24.99</v>
      </c>
      <c r="DT6" s="22">
        <f t="shared" ref="DT6:EB6" si="13">IF(DT7="",NA(),DT7)</f>
        <v>25.98</v>
      </c>
      <c r="DU6" s="22">
        <f t="shared" si="13"/>
        <v>26.76</v>
      </c>
      <c r="DV6" s="22">
        <f t="shared" si="13"/>
        <v>27.98</v>
      </c>
      <c r="DW6" s="22">
        <f t="shared" si="13"/>
        <v>28.43</v>
      </c>
      <c r="DX6" s="22">
        <f t="shared" si="13"/>
        <v>20.36</v>
      </c>
      <c r="DY6" s="22">
        <f t="shared" si="13"/>
        <v>22.41</v>
      </c>
      <c r="DZ6" s="22">
        <f t="shared" si="13"/>
        <v>23.68</v>
      </c>
      <c r="EA6" s="22">
        <f t="shared" si="13"/>
        <v>25.76</v>
      </c>
      <c r="EB6" s="22">
        <f t="shared" si="13"/>
        <v>27.51</v>
      </c>
      <c r="EC6" s="21" t="str">
        <f>IF(EC7="","",IF(EC7="-","【-】","【"&amp;SUBSTITUTE(TEXT(EC7,"#,##0.00"),"-","△")&amp;"】"))</f>
        <v>【23.75】</v>
      </c>
      <c r="ED6" s="22">
        <f>IF(ED7="",NA(),ED7)</f>
        <v>0.65</v>
      </c>
      <c r="EE6" s="22">
        <f t="shared" ref="EE6:EM6" si="14">IF(EE7="",NA(),EE7)</f>
        <v>0.95</v>
      </c>
      <c r="EF6" s="22">
        <f t="shared" si="14"/>
        <v>0.59</v>
      </c>
      <c r="EG6" s="22">
        <f t="shared" si="14"/>
        <v>0.67</v>
      </c>
      <c r="EH6" s="22">
        <f t="shared" si="14"/>
        <v>0.49</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272108</v>
      </c>
      <c r="D7" s="24">
        <v>46</v>
      </c>
      <c r="E7" s="24">
        <v>1</v>
      </c>
      <c r="F7" s="24">
        <v>0</v>
      </c>
      <c r="G7" s="24">
        <v>1</v>
      </c>
      <c r="H7" s="24" t="s">
        <v>92</v>
      </c>
      <c r="I7" s="24" t="s">
        <v>93</v>
      </c>
      <c r="J7" s="24" t="s">
        <v>94</v>
      </c>
      <c r="K7" s="24" t="s">
        <v>95</v>
      </c>
      <c r="L7" s="24" t="s">
        <v>96</v>
      </c>
      <c r="M7" s="24" t="s">
        <v>97</v>
      </c>
      <c r="N7" s="25" t="s">
        <v>98</v>
      </c>
      <c r="O7" s="25">
        <v>72.69</v>
      </c>
      <c r="P7" s="25">
        <v>99.99</v>
      </c>
      <c r="Q7" s="25">
        <v>2290</v>
      </c>
      <c r="R7" s="25">
        <v>396252</v>
      </c>
      <c r="S7" s="25">
        <v>65.12</v>
      </c>
      <c r="T7" s="25">
        <v>6084.95</v>
      </c>
      <c r="U7" s="25">
        <v>395280</v>
      </c>
      <c r="V7" s="25">
        <v>65.12</v>
      </c>
      <c r="W7" s="25">
        <v>6070.02</v>
      </c>
      <c r="X7" s="25">
        <v>125.37</v>
      </c>
      <c r="Y7" s="25">
        <v>126.97</v>
      </c>
      <c r="Z7" s="25">
        <v>125.83</v>
      </c>
      <c r="AA7" s="25">
        <v>131.97</v>
      </c>
      <c r="AB7" s="25">
        <v>123.71</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247.47</v>
      </c>
      <c r="AU7" s="25">
        <v>252.17</v>
      </c>
      <c r="AV7" s="25">
        <v>277.22000000000003</v>
      </c>
      <c r="AW7" s="25">
        <v>347.16</v>
      </c>
      <c r="AX7" s="25">
        <v>340.83</v>
      </c>
      <c r="AY7" s="25">
        <v>258.22000000000003</v>
      </c>
      <c r="AZ7" s="25">
        <v>250.03</v>
      </c>
      <c r="BA7" s="25">
        <v>239.45</v>
      </c>
      <c r="BB7" s="25">
        <v>246.01</v>
      </c>
      <c r="BC7" s="25">
        <v>228.89</v>
      </c>
      <c r="BD7" s="25">
        <v>252.29</v>
      </c>
      <c r="BE7" s="25">
        <v>347.2</v>
      </c>
      <c r="BF7" s="25">
        <v>348.31</v>
      </c>
      <c r="BG7" s="25">
        <v>352.66</v>
      </c>
      <c r="BH7" s="25">
        <v>338.34</v>
      </c>
      <c r="BI7" s="25">
        <v>402.77</v>
      </c>
      <c r="BJ7" s="25">
        <v>255.12</v>
      </c>
      <c r="BK7" s="25">
        <v>254.19</v>
      </c>
      <c r="BL7" s="25">
        <v>259.56</v>
      </c>
      <c r="BM7" s="25">
        <v>248.92</v>
      </c>
      <c r="BN7" s="25">
        <v>251.26</v>
      </c>
      <c r="BO7" s="25">
        <v>268.07</v>
      </c>
      <c r="BP7" s="25">
        <v>119.23</v>
      </c>
      <c r="BQ7" s="25">
        <v>121.94</v>
      </c>
      <c r="BR7" s="25">
        <v>115.43</v>
      </c>
      <c r="BS7" s="25">
        <v>127.5</v>
      </c>
      <c r="BT7" s="25">
        <v>98.75</v>
      </c>
      <c r="BU7" s="25">
        <v>109.12</v>
      </c>
      <c r="BV7" s="25">
        <v>107.42</v>
      </c>
      <c r="BW7" s="25">
        <v>105.07</v>
      </c>
      <c r="BX7" s="25">
        <v>107.54</v>
      </c>
      <c r="BY7" s="25">
        <v>101.93</v>
      </c>
      <c r="BZ7" s="25">
        <v>97.47</v>
      </c>
      <c r="CA7" s="25">
        <v>114.79</v>
      </c>
      <c r="CB7" s="25">
        <v>111.64</v>
      </c>
      <c r="CC7" s="25">
        <v>110.73</v>
      </c>
      <c r="CD7" s="25">
        <v>106.97</v>
      </c>
      <c r="CE7" s="25">
        <v>117.21</v>
      </c>
      <c r="CF7" s="25">
        <v>153.88</v>
      </c>
      <c r="CG7" s="25">
        <v>157.19</v>
      </c>
      <c r="CH7" s="25">
        <v>153.71</v>
      </c>
      <c r="CI7" s="25">
        <v>155.9</v>
      </c>
      <c r="CJ7" s="25">
        <v>162.47</v>
      </c>
      <c r="CK7" s="25">
        <v>174.75</v>
      </c>
      <c r="CL7" s="25">
        <v>60.23</v>
      </c>
      <c r="CM7" s="25">
        <v>59.71</v>
      </c>
      <c r="CN7" s="25">
        <v>60.32</v>
      </c>
      <c r="CO7" s="25">
        <v>59.27</v>
      </c>
      <c r="CP7" s="25">
        <v>57.94</v>
      </c>
      <c r="CQ7" s="25">
        <v>63.53</v>
      </c>
      <c r="CR7" s="25">
        <v>63.16</v>
      </c>
      <c r="CS7" s="25">
        <v>64.41</v>
      </c>
      <c r="CT7" s="25">
        <v>64.11</v>
      </c>
      <c r="CU7" s="25">
        <v>63.81</v>
      </c>
      <c r="CV7" s="25">
        <v>59.97</v>
      </c>
      <c r="CW7" s="25">
        <v>92.67</v>
      </c>
      <c r="CX7" s="25">
        <v>92.37</v>
      </c>
      <c r="CY7" s="25">
        <v>92.81</v>
      </c>
      <c r="CZ7" s="25">
        <v>93.49</v>
      </c>
      <c r="DA7" s="25">
        <v>93.6</v>
      </c>
      <c r="DB7" s="25">
        <v>91.58</v>
      </c>
      <c r="DC7" s="25">
        <v>91.48</v>
      </c>
      <c r="DD7" s="25">
        <v>91.64</v>
      </c>
      <c r="DE7" s="25">
        <v>92.09</v>
      </c>
      <c r="DF7" s="25">
        <v>91.76</v>
      </c>
      <c r="DG7" s="25">
        <v>89.76</v>
      </c>
      <c r="DH7" s="25">
        <v>47.88</v>
      </c>
      <c r="DI7" s="25">
        <v>48.34</v>
      </c>
      <c r="DJ7" s="25">
        <v>49.61</v>
      </c>
      <c r="DK7" s="25">
        <v>50.19</v>
      </c>
      <c r="DL7" s="25">
        <v>51.07</v>
      </c>
      <c r="DM7" s="25">
        <v>50.41</v>
      </c>
      <c r="DN7" s="25">
        <v>51.13</v>
      </c>
      <c r="DO7" s="25">
        <v>51.62</v>
      </c>
      <c r="DP7" s="25">
        <v>52.16</v>
      </c>
      <c r="DQ7" s="25">
        <v>52.59</v>
      </c>
      <c r="DR7" s="25">
        <v>51.51</v>
      </c>
      <c r="DS7" s="25">
        <v>24.99</v>
      </c>
      <c r="DT7" s="25">
        <v>25.98</v>
      </c>
      <c r="DU7" s="25">
        <v>26.76</v>
      </c>
      <c r="DV7" s="25">
        <v>27.98</v>
      </c>
      <c r="DW7" s="25">
        <v>28.43</v>
      </c>
      <c r="DX7" s="25">
        <v>20.36</v>
      </c>
      <c r="DY7" s="25">
        <v>22.41</v>
      </c>
      <c r="DZ7" s="25">
        <v>23.68</v>
      </c>
      <c r="EA7" s="25">
        <v>25.76</v>
      </c>
      <c r="EB7" s="25">
        <v>27.51</v>
      </c>
      <c r="EC7" s="25">
        <v>23.75</v>
      </c>
      <c r="ED7" s="25">
        <v>0.65</v>
      </c>
      <c r="EE7" s="25">
        <v>0.95</v>
      </c>
      <c r="EF7" s="25">
        <v>0.59</v>
      </c>
      <c r="EG7" s="25">
        <v>0.67</v>
      </c>
      <c r="EH7" s="25">
        <v>0.49</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2024-02-07T08:37:00Z</cp:lastPrinted>
  <dcterms:created xsi:type="dcterms:W3CDTF">2023-12-05T00:57:05Z</dcterms:created>
  <dcterms:modified xsi:type="dcterms:W3CDTF">2024-02-15T07:48:07Z</dcterms:modified>
  <cp:category/>
</cp:coreProperties>
</file>