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5年度（R4決算）\22_経営比較分析表\08_アップロード　大浦作業中\02_アップロードデータ（分析表）\01-2_アップ前準備\"/>
    </mc:Choice>
  </mc:AlternateContent>
  <xr:revisionPtr revIDLastSave="0" documentId="13_ncr:1_{F0EE8BC3-9762-47C9-963A-BFA99D990FE4}" xr6:coauthVersionLast="47" xr6:coauthVersionMax="47" xr10:uidLastSave="{00000000-0000-0000-0000-000000000000}"/>
  <workbookProtection workbookAlgorithmName="SHA-512" workbookHashValue="9qPAuvR9cw0l6ilusFUpe5Af825PRcambjvfTSLEnclxKM/k1zie570kwBzMdS0vazY/QxBbAXbtdmmcySnYtw==" workbookSaltValue="voLrGy9zyxLU1tBz/0UunA==" workbookSpinCount="100000" lockStructure="1"/>
  <bookViews>
    <workbookView xWindow="-108" yWindow="-108" windowWidth="23256" windowHeight="14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S6" i="5"/>
  <c r="R6" i="5"/>
  <c r="Q6" i="5"/>
  <c r="W10" i="4" s="1"/>
  <c r="P6" i="5"/>
  <c r="P10" i="4" s="1"/>
  <c r="O6" i="5"/>
  <c r="I10" i="4" s="1"/>
  <c r="N6" i="5"/>
  <c r="M6" i="5"/>
  <c r="AD8" i="4" s="1"/>
  <c r="L6" i="5"/>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H85" i="4"/>
  <c r="G85" i="4"/>
  <c r="F85" i="4"/>
  <c r="E85" i="4"/>
  <c r="AD10" i="4"/>
  <c r="B10" i="4"/>
  <c r="AT8" i="4"/>
  <c r="AL8" i="4"/>
  <c r="W8" i="4"/>
  <c r="I8" i="4"/>
</calcChain>
</file>

<file path=xl/sharedStrings.xml><?xml version="1.0" encoding="utf-8"?>
<sst xmlns="http://schemas.openxmlformats.org/spreadsheetml/2006/main" count="236" uniqueCount="117">
  <si>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</si>
  <si>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</si>
  <si>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</si>
  <si>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</si>
  <si>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</si>
  <si>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</si>
  <si>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</si>
  <si>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</si>
  <si>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</si>
  <si>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</si>
  <si>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</si>
  <si>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</si>
  <si>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</si>
  <si>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</si>
  <si>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</si>
  <si>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</si>
  <si>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</si>
  <si>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</si>
  <si>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</si>
  <si>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</si>
  <si>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</si>
  <si>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</si>
  <si>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</si>
  <si>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</si>
  <si>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</si>
  <si>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</si>
  <si>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</si>
  <si>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</si>
  <si>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</si>
  <si>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</si>
  <si>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</si>
  <si>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</si>
  <si>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</si>
  <si>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</si>
  <si>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</si>
  <si>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</si>
  <si>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</si>
  <si>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</si>
  <si>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</si>
  <si>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</si>
  <si>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</si>
  <si>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</si>
  <si>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</si>
  <si>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</si>
  <si>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</si>
  <si>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</si>
  <si>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</si>
  <si>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</si>
  <si>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</si>
  <si>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</si>
  <si>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</si>
  <si>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</si>
  <si>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</si>
  <si>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</si>
  <si>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</si>
  <si>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</si>
  <si>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</si>
  <si>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</si>
  <si>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</si>
  <si>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</si>
  <si>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</si>
  <si>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</si>
  <si>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</si>
  <si>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</si>
  <si>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</si>
  <si>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</si>
  <si>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</si>
  <si>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</si>
  <si>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</si>
  <si>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</si>
  <si>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</si>
  <si>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</si>
  <si>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</si>
  <si>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</si>
  <si>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</si>
  <si>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</si>
  <si>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</si>
  <si>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</si>
  <si>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</si>
  <si>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</si>
  <si>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</si>
  <si>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</si>
  <si>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</si>
  <si>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</si>
  <si>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</si>
  <si>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</si>
  <si>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</si>
  <si>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</si>
  <si>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</si>
  <si>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</si>
  <si>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</si>
  <si>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</si>
  <si>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</si>
  <si>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</si>
  <si>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</si>
  <si>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</si>
  <si>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高槻市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</si>
  <si>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</si>
  <si>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</si>
  <si>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</si>
  <si>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</si>
  <si>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</si>
  <si>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</si>
  <si>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</si>
  <si>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</si>
  <si>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</si>
  <si>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</si>
  <si>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</si>
  <si>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</si>
  <si>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</si>
  <si>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</si>
  <si>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</si>
  <si>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</si>
  <si>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</si>
  <si>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設置年数は20年程度であり、健全な状態である。なお、①有形固定資産減価償却率が上昇しているのは、新規の有形固定資産がない一方、減価償却費を計上したためである。</t>
    <phoneticPr fontId="4"/>
  </si>
  <si>
    <t>　令和3年度と比較すると①経常収支比率が2.31ポイント増加している。これは有収水量の増加により営業収益の下水道使用料が増加したためである。
　本市の特定環境保全公共下水道事業は公共下水道事業の補完事業として整備された経緯もあり、料金体系や維持管理費用についても公共下水道事業に含めて実施している。そのため、類似団体平均値と比較すると大きな乖離が見られる項目（②累積欠損金比率、③流動比率、④企業債残高対事業規模比率）もある。
　①経常収支比率については、100％未満であり単年度収支が赤字となっているが、公共下水道事業と一体としてみると106.41％となり単年度収支は黒字となる。②累積欠損金比率についても、公共下水道事業と一体とした場合、累積欠損金は発生せず特段問題はない。</t>
    <rPh sb="28" eb="30">
      <t>ゾウカ</t>
    </rPh>
    <rPh sb="38" eb="42">
      <t>ユウシュウスイリョウ</t>
    </rPh>
    <rPh sb="43" eb="45">
      <t>ゾウカ</t>
    </rPh>
    <rPh sb="48" eb="52">
      <t>エイギョウシュウエキ</t>
    </rPh>
    <rPh sb="53" eb="56">
      <t>ゲスイドウ</t>
    </rPh>
    <rPh sb="56" eb="59">
      <t>シヨウリョウ</t>
    </rPh>
    <rPh sb="60" eb="62">
      <t>ゾウカ</t>
    </rPh>
    <phoneticPr fontId="4"/>
  </si>
  <si>
    <t>　整備は完了しており、令和3年度に中間見直しを行った「高槻市下水道等事業経営計画【改訂版】」に基づき、引き続き、効率的で持続可能な下水道事業経営に取り組む。</t>
    <rPh sb="11" eb="13">
      <t>レイワ</t>
    </rPh>
    <rPh sb="14" eb="16">
      <t>ネンド</t>
    </rPh>
    <rPh sb="17" eb="21">
      <t>チュウカンミナオ</t>
    </rPh>
    <rPh sb="23" eb="24">
      <t>オコナ</t>
    </rPh>
    <rPh sb="27" eb="29">
      <t>タカツキ</t>
    </rPh>
    <rPh sb="29" eb="30">
      <t>シ</t>
    </rPh>
    <rPh sb="30" eb="33">
      <t>ゲスイドウ</t>
    </rPh>
    <rPh sb="33" eb="34">
      <t>トウ</t>
    </rPh>
    <rPh sb="34" eb="36">
      <t>ジギョウ</t>
    </rPh>
    <rPh sb="36" eb="38">
      <t>ケイエイ</t>
    </rPh>
    <rPh sb="38" eb="40">
      <t>ケイカク</t>
    </rPh>
    <rPh sb="41" eb="44">
      <t>カイテイバン</t>
    </rPh>
    <rPh sb="51" eb="52">
      <t>ヒ</t>
    </rPh>
    <rPh sb="53" eb="54">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</si>
</sst>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Alignment="1">
      <alignment horizontal="left" vertical="center"/>
    </xf>
    <xf numFmtId="0" fontId="16"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3CB-4AFD-AA61-A6EA933636F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c:ext xmlns:c16="http://schemas.microsoft.com/office/drawing/2014/chart" uri="{C3380CC4-5D6E-409C-BE32-E72D297353CC}">
              <c16:uniqueId val="{00000001-73CB-4AFD-AA61-A6EA933636F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3E4-49D9-BD8F-1CA99E59BE7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c:ext xmlns:c16="http://schemas.microsoft.com/office/drawing/2014/chart" uri="{C3380CC4-5D6E-409C-BE32-E72D297353CC}">
              <c16:uniqueId val="{00000001-43E4-49D9-BD8F-1CA99E59BE7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93.39</c:v>
                </c:pt>
                <c:pt idx="1">
                  <c:v>93.65</c:v>
                </c:pt>
                <c:pt idx="2">
                  <c:v>93.43</c:v>
                </c:pt>
                <c:pt idx="3">
                  <c:v>93.91</c:v>
                </c:pt>
                <c:pt idx="4">
                  <c:v>93.67</c:v>
                </c:pt>
              </c:numCache>
            </c:numRef>
          </c:val>
          <c:extLst>
            <c:ext xmlns:c16="http://schemas.microsoft.com/office/drawing/2014/chart" uri="{C3380CC4-5D6E-409C-BE32-E72D297353CC}">
              <c16:uniqueId val="{00000000-9A18-425C-81E7-1B43A2B562E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c:ext xmlns:c16="http://schemas.microsoft.com/office/drawing/2014/chart" uri="{C3380CC4-5D6E-409C-BE32-E72D297353CC}">
              <c16:uniqueId val="{00000001-9A18-425C-81E7-1B43A2B562E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97.83</c:v>
                </c:pt>
                <c:pt idx="1">
                  <c:v>97.57</c:v>
                </c:pt>
                <c:pt idx="2">
                  <c:v>97.34</c:v>
                </c:pt>
                <c:pt idx="3">
                  <c:v>97.29</c:v>
                </c:pt>
                <c:pt idx="4">
                  <c:v>99.6</c:v>
                </c:pt>
              </c:numCache>
            </c:numRef>
          </c:val>
          <c:extLst>
            <c:ext xmlns:c16="http://schemas.microsoft.com/office/drawing/2014/chart" uri="{C3380CC4-5D6E-409C-BE32-E72D297353CC}">
              <c16:uniqueId val="{00000000-6289-4598-81A6-4D85F6CBCD8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101.72</c:v>
                </c:pt>
                <c:pt idx="1">
                  <c:v>102.73</c:v>
                </c:pt>
                <c:pt idx="2">
                  <c:v>105.78</c:v>
                </c:pt>
                <c:pt idx="3">
                  <c:v>106.09</c:v>
                </c:pt>
                <c:pt idx="4">
                  <c:v>106.44</c:v>
                </c:pt>
              </c:numCache>
            </c:numRef>
          </c:val>
          <c:smooth val="0"/>
          <c:extLst>
            <c:ext xmlns:c16="http://schemas.microsoft.com/office/drawing/2014/chart" uri="{C3380CC4-5D6E-409C-BE32-E72D297353CC}">
              <c16:uniqueId val="{00000001-6289-4598-81A6-4D85F6CBCD8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11.64</c:v>
                </c:pt>
                <c:pt idx="1">
                  <c:v>15.15</c:v>
                </c:pt>
                <c:pt idx="2">
                  <c:v>18</c:v>
                </c:pt>
                <c:pt idx="3">
                  <c:v>20.83</c:v>
                </c:pt>
                <c:pt idx="4">
                  <c:v>23.65</c:v>
                </c:pt>
              </c:numCache>
            </c:numRef>
          </c:val>
          <c:extLst>
            <c:ext xmlns:c16="http://schemas.microsoft.com/office/drawing/2014/chart" uri="{C3380CC4-5D6E-409C-BE32-E72D297353CC}">
              <c16:uniqueId val="{00000000-D9E6-4D68-B323-6B55DE3E767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24.68</c:v>
                </c:pt>
                <c:pt idx="2">
                  <c:v>21.36</c:v>
                </c:pt>
                <c:pt idx="3">
                  <c:v>22.79</c:v>
                </c:pt>
                <c:pt idx="4">
                  <c:v>24.8</c:v>
                </c:pt>
              </c:numCache>
            </c:numRef>
          </c:val>
          <c:smooth val="0"/>
          <c:extLst>
            <c:ext xmlns:c16="http://schemas.microsoft.com/office/drawing/2014/chart" uri="{C3380CC4-5D6E-409C-BE32-E72D297353CC}">
              <c16:uniqueId val="{00000001-D9E6-4D68-B323-6B55DE3E767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8F7-4D2C-8164-43D03BBE886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8.6199999999999992</c:v>
                </c:pt>
                <c:pt idx="2">
                  <c:v>0.01</c:v>
                </c:pt>
                <c:pt idx="3">
                  <c:v>0.01</c:v>
                </c:pt>
                <c:pt idx="4">
                  <c:v>0.02</c:v>
                </c:pt>
              </c:numCache>
            </c:numRef>
          </c:val>
          <c:smooth val="0"/>
          <c:extLst>
            <c:ext xmlns:c16="http://schemas.microsoft.com/office/drawing/2014/chart" uri="{C3380CC4-5D6E-409C-BE32-E72D297353CC}">
              <c16:uniqueId val="{00000001-A8F7-4D2C-8164-43D03BBE886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745.28</c:v>
                </c:pt>
                <c:pt idx="1">
                  <c:v>829.05</c:v>
                </c:pt>
                <c:pt idx="2">
                  <c:v>798.17</c:v>
                </c:pt>
                <c:pt idx="3">
                  <c:v>815.76</c:v>
                </c:pt>
                <c:pt idx="4">
                  <c:v>661.33</c:v>
                </c:pt>
              </c:numCache>
            </c:numRef>
          </c:val>
          <c:extLst>
            <c:ext xmlns:c16="http://schemas.microsoft.com/office/drawing/2014/chart" uri="{C3380CC4-5D6E-409C-BE32-E72D297353CC}">
              <c16:uniqueId val="{00000000-0335-4D9E-972D-0DD7B5C22B8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112.88</c:v>
                </c:pt>
                <c:pt idx="1">
                  <c:v>94.97</c:v>
                </c:pt>
                <c:pt idx="2">
                  <c:v>63.96</c:v>
                </c:pt>
                <c:pt idx="3">
                  <c:v>69.42</c:v>
                </c:pt>
                <c:pt idx="4">
                  <c:v>72.86</c:v>
                </c:pt>
              </c:numCache>
            </c:numRef>
          </c:val>
          <c:smooth val="0"/>
          <c:extLst>
            <c:ext xmlns:c16="http://schemas.microsoft.com/office/drawing/2014/chart" uri="{C3380CC4-5D6E-409C-BE32-E72D297353CC}">
              <c16:uniqueId val="{00000001-0335-4D9E-972D-0DD7B5C22B8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70E-4C12-B0B0-A748BB90288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49.18</c:v>
                </c:pt>
                <c:pt idx="1">
                  <c:v>47.72</c:v>
                </c:pt>
                <c:pt idx="2">
                  <c:v>44.24</c:v>
                </c:pt>
                <c:pt idx="3">
                  <c:v>43.07</c:v>
                </c:pt>
                <c:pt idx="4">
                  <c:v>45.42</c:v>
                </c:pt>
              </c:numCache>
            </c:numRef>
          </c:val>
          <c:smooth val="0"/>
          <c:extLst>
            <c:ext xmlns:c16="http://schemas.microsoft.com/office/drawing/2014/chart" uri="{C3380CC4-5D6E-409C-BE32-E72D297353CC}">
              <c16:uniqueId val="{00000001-070E-4C12-B0B0-A748BB90288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324.98</c:v>
                </c:pt>
                <c:pt idx="1">
                  <c:v>273.95</c:v>
                </c:pt>
                <c:pt idx="2">
                  <c:v>262.74</c:v>
                </c:pt>
                <c:pt idx="3">
                  <c:v>250.81</c:v>
                </c:pt>
                <c:pt idx="4">
                  <c:v>243.58</c:v>
                </c:pt>
              </c:numCache>
            </c:numRef>
          </c:val>
          <c:extLst>
            <c:ext xmlns:c16="http://schemas.microsoft.com/office/drawing/2014/chart" uri="{C3380CC4-5D6E-409C-BE32-E72D297353CC}">
              <c16:uniqueId val="{00000000-3CC1-494A-812A-977853834D9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c:ext xmlns:c16="http://schemas.microsoft.com/office/drawing/2014/chart" uri="{C3380CC4-5D6E-409C-BE32-E72D297353CC}">
              <c16:uniqueId val="{00000001-3CC1-494A-812A-977853834D9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84.36</c:v>
                </c:pt>
                <c:pt idx="1">
                  <c:v>81.64</c:v>
                </c:pt>
                <c:pt idx="2">
                  <c:v>83.57</c:v>
                </c:pt>
                <c:pt idx="3">
                  <c:v>83.81</c:v>
                </c:pt>
                <c:pt idx="4">
                  <c:v>97.8</c:v>
                </c:pt>
              </c:numCache>
            </c:numRef>
          </c:val>
          <c:extLst>
            <c:ext xmlns:c16="http://schemas.microsoft.com/office/drawing/2014/chart" uri="{C3380CC4-5D6E-409C-BE32-E72D297353CC}">
              <c16:uniqueId val="{00000000-0A30-424A-BF9F-8CF6C30C27C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0A30-424A-BF9F-8CF6C30C27C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149.99</c:v>
                </c:pt>
                <c:pt idx="1">
                  <c:v>149.99</c:v>
                </c:pt>
                <c:pt idx="2">
                  <c:v>150.01</c:v>
                </c:pt>
                <c:pt idx="3">
                  <c:v>150.01</c:v>
                </c:pt>
                <c:pt idx="4">
                  <c:v>150</c:v>
                </c:pt>
              </c:numCache>
            </c:numRef>
          </c:val>
          <c:extLst>
            <c:ext xmlns:c16="http://schemas.microsoft.com/office/drawing/2014/chart" uri="{C3380CC4-5D6E-409C-BE32-E72D297353CC}">
              <c16:uniqueId val="{00000000-FD23-4D7D-BB72-EA7F6C334B5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c:ext xmlns:c16="http://schemas.microsoft.com/office/drawing/2014/chart" uri="{C3380CC4-5D6E-409C-BE32-E72D297353CC}">
              <c16:uniqueId val="{00000001-FD23-4D7D-BB72-EA7F6C334B5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大阪府　高槻市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2">
      <c r="A8" s="2"/>
      <c r="B8" s="71" t="str">
        <f>データ!I6</f>
        <v>法適用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45">
        <f>データ!S6</f>
        <v>348530</v>
      </c>
      <c r="AM8" s="45"/>
      <c r="AN8" s="45"/>
      <c r="AO8" s="45"/>
      <c r="AP8" s="45"/>
      <c r="AQ8" s="45"/>
      <c r="AR8" s="45"/>
      <c r="AS8" s="45"/>
      <c r="AT8" s="46">
        <f>データ!T6</f>
        <v>105.29</v>
      </c>
      <c r="AU8" s="46"/>
      <c r="AV8" s="46"/>
      <c r="AW8" s="46"/>
      <c r="AX8" s="46"/>
      <c r="AY8" s="46"/>
      <c r="AZ8" s="46"/>
      <c r="BA8" s="46"/>
      <c r="BB8" s="46">
        <f>データ!U6</f>
        <v>3310.19</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f>データ!O6</f>
        <v>71.95</v>
      </c>
      <c r="J10" s="46"/>
      <c r="K10" s="46"/>
      <c r="L10" s="46"/>
      <c r="M10" s="46"/>
      <c r="N10" s="46"/>
      <c r="O10" s="46"/>
      <c r="P10" s="46">
        <f>データ!P6</f>
        <v>0.12</v>
      </c>
      <c r="Q10" s="46"/>
      <c r="R10" s="46"/>
      <c r="S10" s="46"/>
      <c r="T10" s="46"/>
      <c r="U10" s="46"/>
      <c r="V10" s="46"/>
      <c r="W10" s="46">
        <f>データ!Q6</f>
        <v>100</v>
      </c>
      <c r="X10" s="46"/>
      <c r="Y10" s="46"/>
      <c r="Z10" s="46"/>
      <c r="AA10" s="46"/>
      <c r="AB10" s="46"/>
      <c r="AC10" s="46"/>
      <c r="AD10" s="45">
        <f>データ!R6</f>
        <v>1965</v>
      </c>
      <c r="AE10" s="45"/>
      <c r="AF10" s="45"/>
      <c r="AG10" s="45"/>
      <c r="AH10" s="45"/>
      <c r="AI10" s="45"/>
      <c r="AJ10" s="45"/>
      <c r="AK10" s="2"/>
      <c r="AL10" s="45">
        <f>データ!V6</f>
        <v>411</v>
      </c>
      <c r="AM10" s="45"/>
      <c r="AN10" s="45"/>
      <c r="AO10" s="45"/>
      <c r="AP10" s="45"/>
      <c r="AQ10" s="45"/>
      <c r="AR10" s="45"/>
      <c r="AS10" s="45"/>
      <c r="AT10" s="46">
        <f>データ!W6</f>
        <v>0.42</v>
      </c>
      <c r="AU10" s="46"/>
      <c r="AV10" s="46"/>
      <c r="AW10" s="46"/>
      <c r="AX10" s="46"/>
      <c r="AY10" s="46"/>
      <c r="AZ10" s="46"/>
      <c r="BA10" s="46"/>
      <c r="BB10" s="46">
        <f>データ!X6</f>
        <v>978.57</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1" t="s">
        <v>26</v>
      </c>
      <c r="BM14" s="62"/>
      <c r="BN14" s="62"/>
      <c r="BO14" s="62"/>
      <c r="BP14" s="62"/>
      <c r="BQ14" s="62"/>
      <c r="BR14" s="62"/>
      <c r="BS14" s="62"/>
      <c r="BT14" s="62"/>
      <c r="BU14" s="62"/>
      <c r="BV14" s="62"/>
      <c r="BW14" s="62"/>
      <c r="BX14" s="62"/>
      <c r="BY14" s="62"/>
      <c r="BZ14" s="63"/>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64"/>
      <c r="BM15" s="65"/>
      <c r="BN15" s="65"/>
      <c r="BO15" s="65"/>
      <c r="BP15" s="65"/>
      <c r="BQ15" s="65"/>
      <c r="BR15" s="65"/>
      <c r="BS15" s="65"/>
      <c r="BT15" s="65"/>
      <c r="BU15" s="65"/>
      <c r="BV15" s="65"/>
      <c r="BW15" s="65"/>
      <c r="BX15" s="65"/>
      <c r="BY15" s="65"/>
      <c r="BZ15" s="6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wTxJH4O2dogQ1bbJuxxg1KxSjBCOzlpxZ9ZuKYwOAB1rc3u4nAvXEYVXUt7fccPmjBw6fXCO7CUN49wrnlSG2g==" saltValue="csz+pEoNLMN3ipn9VTdm4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272078</v>
      </c>
      <c r="D6" s="19">
        <f t="shared" si="3"/>
        <v>46</v>
      </c>
      <c r="E6" s="19">
        <f t="shared" si="3"/>
        <v>17</v>
      </c>
      <c r="F6" s="19">
        <f t="shared" si="3"/>
        <v>4</v>
      </c>
      <c r="G6" s="19">
        <f t="shared" si="3"/>
        <v>0</v>
      </c>
      <c r="H6" s="19" t="str">
        <f t="shared" si="3"/>
        <v>大阪府　高槻市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71.95</v>
      </c>
      <c r="P6" s="20">
        <f t="shared" si="3"/>
        <v>0.12</v>
      </c>
      <c r="Q6" s="20">
        <f t="shared" si="3"/>
        <v>100</v>
      </c>
      <c r="R6" s="20">
        <f t="shared" si="3"/>
        <v>1965</v>
      </c>
      <c r="S6" s="20">
        <f t="shared" si="3"/>
        <v>348530</v>
      </c>
      <c r="T6" s="20">
        <f t="shared" si="3"/>
        <v>105.29</v>
      </c>
      <c r="U6" s="20">
        <f t="shared" si="3"/>
        <v>3310.19</v>
      </c>
      <c r="V6" s="20">
        <f t="shared" si="3"/>
        <v>411</v>
      </c>
      <c r="W6" s="20">
        <f t="shared" si="3"/>
        <v>0.42</v>
      </c>
      <c r="X6" s="20">
        <f t="shared" si="3"/>
        <v>978.57</v>
      </c>
      <c r="Y6" s="21">
        <f>IF(Y7="",NA(),Y7)</f>
        <v>97.83</v>
      </c>
      <c r="Z6" s="21">
        <f t="shared" ref="Z6:AH6" si="4">IF(Z7="",NA(),Z7)</f>
        <v>97.57</v>
      </c>
      <c r="AA6" s="21">
        <f t="shared" si="4"/>
        <v>97.34</v>
      </c>
      <c r="AB6" s="21">
        <f t="shared" si="4"/>
        <v>97.29</v>
      </c>
      <c r="AC6" s="21">
        <f t="shared" si="4"/>
        <v>99.6</v>
      </c>
      <c r="AD6" s="21">
        <f t="shared" si="4"/>
        <v>101.72</v>
      </c>
      <c r="AE6" s="21">
        <f t="shared" si="4"/>
        <v>102.73</v>
      </c>
      <c r="AF6" s="21">
        <f t="shared" si="4"/>
        <v>105.78</v>
      </c>
      <c r="AG6" s="21">
        <f t="shared" si="4"/>
        <v>106.09</v>
      </c>
      <c r="AH6" s="21">
        <f t="shared" si="4"/>
        <v>106.44</v>
      </c>
      <c r="AI6" s="20" t="str">
        <f>IF(AI7="","",IF(AI7="-","【-】","【"&amp;SUBSTITUTE(TEXT(AI7,"#,##0.00"),"-","△")&amp;"】"))</f>
        <v>【104.54】</v>
      </c>
      <c r="AJ6" s="21">
        <f>IF(AJ7="",NA(),AJ7)</f>
        <v>745.28</v>
      </c>
      <c r="AK6" s="21">
        <f t="shared" ref="AK6:AS6" si="5">IF(AK7="",NA(),AK7)</f>
        <v>829.05</v>
      </c>
      <c r="AL6" s="21">
        <f t="shared" si="5"/>
        <v>798.17</v>
      </c>
      <c r="AM6" s="21">
        <f t="shared" si="5"/>
        <v>815.76</v>
      </c>
      <c r="AN6" s="21">
        <f t="shared" si="5"/>
        <v>661.33</v>
      </c>
      <c r="AO6" s="21">
        <f t="shared" si="5"/>
        <v>112.88</v>
      </c>
      <c r="AP6" s="21">
        <f t="shared" si="5"/>
        <v>94.97</v>
      </c>
      <c r="AQ6" s="21">
        <f t="shared" si="5"/>
        <v>63.96</v>
      </c>
      <c r="AR6" s="21">
        <f t="shared" si="5"/>
        <v>69.42</v>
      </c>
      <c r="AS6" s="21">
        <f t="shared" si="5"/>
        <v>72.86</v>
      </c>
      <c r="AT6" s="20" t="str">
        <f>IF(AT7="","",IF(AT7="-","【-】","【"&amp;SUBSTITUTE(TEXT(AT7,"#,##0.00"),"-","△")&amp;"】"))</f>
        <v>【65.93】</v>
      </c>
      <c r="AU6" s="20">
        <f>IF(AU7="",NA(),AU7)</f>
        <v>0</v>
      </c>
      <c r="AV6" s="20">
        <f t="shared" ref="AV6:BD6" si="6">IF(AV7="",NA(),AV7)</f>
        <v>0</v>
      </c>
      <c r="AW6" s="20">
        <f t="shared" si="6"/>
        <v>0</v>
      </c>
      <c r="AX6" s="20">
        <f t="shared" si="6"/>
        <v>0</v>
      </c>
      <c r="AY6" s="20">
        <f t="shared" si="6"/>
        <v>0</v>
      </c>
      <c r="AZ6" s="21">
        <f t="shared" si="6"/>
        <v>49.18</v>
      </c>
      <c r="BA6" s="21">
        <f t="shared" si="6"/>
        <v>47.72</v>
      </c>
      <c r="BB6" s="21">
        <f t="shared" si="6"/>
        <v>44.24</v>
      </c>
      <c r="BC6" s="21">
        <f t="shared" si="6"/>
        <v>43.07</v>
      </c>
      <c r="BD6" s="21">
        <f t="shared" si="6"/>
        <v>45.42</v>
      </c>
      <c r="BE6" s="20" t="str">
        <f>IF(BE7="","",IF(BE7="-","【-】","【"&amp;SUBSTITUTE(TEXT(BE7,"#,##0.00"),"-","△")&amp;"】"))</f>
        <v>【44.25】</v>
      </c>
      <c r="BF6" s="21">
        <f>IF(BF7="",NA(),BF7)</f>
        <v>324.98</v>
      </c>
      <c r="BG6" s="21">
        <f t="shared" ref="BG6:BO6" si="7">IF(BG7="",NA(),BG7)</f>
        <v>273.95</v>
      </c>
      <c r="BH6" s="21">
        <f t="shared" si="7"/>
        <v>262.74</v>
      </c>
      <c r="BI6" s="21">
        <f t="shared" si="7"/>
        <v>250.81</v>
      </c>
      <c r="BJ6" s="21">
        <f t="shared" si="7"/>
        <v>243.58</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84.36</v>
      </c>
      <c r="BR6" s="21">
        <f t="shared" ref="BR6:BZ6" si="8">IF(BR7="",NA(),BR7)</f>
        <v>81.64</v>
      </c>
      <c r="BS6" s="21">
        <f t="shared" si="8"/>
        <v>83.57</v>
      </c>
      <c r="BT6" s="21">
        <f t="shared" si="8"/>
        <v>83.81</v>
      </c>
      <c r="BU6" s="21">
        <f t="shared" si="8"/>
        <v>97.8</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149.99</v>
      </c>
      <c r="CC6" s="21">
        <f t="shared" ref="CC6:CK6" si="9">IF(CC7="",NA(),CC7)</f>
        <v>149.99</v>
      </c>
      <c r="CD6" s="21">
        <f t="shared" si="9"/>
        <v>150.01</v>
      </c>
      <c r="CE6" s="21">
        <f t="shared" si="9"/>
        <v>150.01</v>
      </c>
      <c r="CF6" s="21">
        <f t="shared" si="9"/>
        <v>150</v>
      </c>
      <c r="CG6" s="21">
        <f t="shared" si="9"/>
        <v>230.02</v>
      </c>
      <c r="CH6" s="21">
        <f t="shared" si="9"/>
        <v>228.47</v>
      </c>
      <c r="CI6" s="21">
        <f t="shared" si="9"/>
        <v>224.88</v>
      </c>
      <c r="CJ6" s="21">
        <f t="shared" si="9"/>
        <v>228.64</v>
      </c>
      <c r="CK6" s="21">
        <f t="shared" si="9"/>
        <v>239.46</v>
      </c>
      <c r="CL6" s="20" t="str">
        <f>IF(CL7="","",IF(CL7="-","【-】","【"&amp;SUBSTITUTE(TEXT(CL7,"#,##0.00"),"-","△")&amp;"】"))</f>
        <v>【220.62】</v>
      </c>
      <c r="CM6" s="21" t="str">
        <f>IF(CM7="",NA(),CM7)</f>
        <v>-</v>
      </c>
      <c r="CN6" s="21" t="str">
        <f t="shared" ref="CN6:CV6" si="10">IF(CN7="",NA(),CN7)</f>
        <v>-</v>
      </c>
      <c r="CO6" s="21" t="str">
        <f t="shared" si="10"/>
        <v>-</v>
      </c>
      <c r="CP6" s="21" t="str">
        <f t="shared" si="10"/>
        <v>-</v>
      </c>
      <c r="CQ6" s="21" t="str">
        <f t="shared" si="10"/>
        <v>-</v>
      </c>
      <c r="CR6" s="21">
        <f t="shared" si="10"/>
        <v>42.56</v>
      </c>
      <c r="CS6" s="21">
        <f t="shared" si="10"/>
        <v>42.47</v>
      </c>
      <c r="CT6" s="21">
        <f t="shared" si="10"/>
        <v>42.4</v>
      </c>
      <c r="CU6" s="21">
        <f t="shared" si="10"/>
        <v>42.28</v>
      </c>
      <c r="CV6" s="21">
        <f t="shared" si="10"/>
        <v>41.06</v>
      </c>
      <c r="CW6" s="20" t="str">
        <f>IF(CW7="","",IF(CW7="-","【-】","【"&amp;SUBSTITUTE(TEXT(CW7,"#,##0.00"),"-","△")&amp;"】"))</f>
        <v>【42.22】</v>
      </c>
      <c r="CX6" s="21">
        <f>IF(CX7="",NA(),CX7)</f>
        <v>93.39</v>
      </c>
      <c r="CY6" s="21">
        <f t="shared" ref="CY6:DG6" si="11">IF(CY7="",NA(),CY7)</f>
        <v>93.65</v>
      </c>
      <c r="CZ6" s="21">
        <f t="shared" si="11"/>
        <v>93.43</v>
      </c>
      <c r="DA6" s="21">
        <f t="shared" si="11"/>
        <v>93.91</v>
      </c>
      <c r="DB6" s="21">
        <f t="shared" si="11"/>
        <v>93.67</v>
      </c>
      <c r="DC6" s="21">
        <f t="shared" si="11"/>
        <v>83.32</v>
      </c>
      <c r="DD6" s="21">
        <f t="shared" si="11"/>
        <v>83.75</v>
      </c>
      <c r="DE6" s="21">
        <f t="shared" si="11"/>
        <v>84.19</v>
      </c>
      <c r="DF6" s="21">
        <f t="shared" si="11"/>
        <v>84.34</v>
      </c>
      <c r="DG6" s="21">
        <f t="shared" si="11"/>
        <v>84.34</v>
      </c>
      <c r="DH6" s="20" t="str">
        <f>IF(DH7="","",IF(DH7="-","【-】","【"&amp;SUBSTITUTE(TEXT(DH7,"#,##0.00"),"-","△")&amp;"】"))</f>
        <v>【85.67】</v>
      </c>
      <c r="DI6" s="21">
        <f>IF(DI7="",NA(),DI7)</f>
        <v>11.64</v>
      </c>
      <c r="DJ6" s="21">
        <f t="shared" ref="DJ6:DR6" si="12">IF(DJ7="",NA(),DJ7)</f>
        <v>15.15</v>
      </c>
      <c r="DK6" s="21">
        <f t="shared" si="12"/>
        <v>18</v>
      </c>
      <c r="DL6" s="21">
        <f t="shared" si="12"/>
        <v>20.83</v>
      </c>
      <c r="DM6" s="21">
        <f t="shared" si="12"/>
        <v>23.65</v>
      </c>
      <c r="DN6" s="21">
        <f t="shared" si="12"/>
        <v>24.68</v>
      </c>
      <c r="DO6" s="21">
        <f t="shared" si="12"/>
        <v>24.68</v>
      </c>
      <c r="DP6" s="21">
        <f t="shared" si="12"/>
        <v>21.36</v>
      </c>
      <c r="DQ6" s="21">
        <f t="shared" si="12"/>
        <v>22.79</v>
      </c>
      <c r="DR6" s="21">
        <f t="shared" si="12"/>
        <v>24.8</v>
      </c>
      <c r="DS6" s="20" t="str">
        <f>IF(DS7="","",IF(DS7="-","【-】","【"&amp;SUBSTITUTE(TEXT(DS7,"#,##0.00"),"-","△")&amp;"】"))</f>
        <v>【28.00】</v>
      </c>
      <c r="DT6" s="20">
        <f>IF(DT7="",NA(),DT7)</f>
        <v>0</v>
      </c>
      <c r="DU6" s="20">
        <f t="shared" ref="DU6:EC6" si="13">IF(DU7="",NA(),DU7)</f>
        <v>0</v>
      </c>
      <c r="DV6" s="20">
        <f t="shared" si="13"/>
        <v>0</v>
      </c>
      <c r="DW6" s="20">
        <f t="shared" si="13"/>
        <v>0</v>
      </c>
      <c r="DX6" s="20">
        <f t="shared" si="13"/>
        <v>0</v>
      </c>
      <c r="DY6" s="21">
        <f t="shared" si="13"/>
        <v>0.01</v>
      </c>
      <c r="DZ6" s="21">
        <f t="shared" si="13"/>
        <v>8.6199999999999992</v>
      </c>
      <c r="EA6" s="21">
        <f t="shared" si="13"/>
        <v>0.01</v>
      </c>
      <c r="EB6" s="21">
        <f t="shared" si="13"/>
        <v>0.01</v>
      </c>
      <c r="EC6" s="21">
        <f t="shared" si="13"/>
        <v>0.02</v>
      </c>
      <c r="ED6" s="20" t="str">
        <f>IF(ED7="","",IF(ED7="-","【-】","【"&amp;SUBSTITUTE(TEXT(ED7,"#,##0.00"),"-","△")&amp;"】"))</f>
        <v>【0.03】</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0.1</v>
      </c>
      <c r="EN6" s="21">
        <f t="shared" si="14"/>
        <v>0.08</v>
      </c>
      <c r="EO6" s="20" t="str">
        <f>IF(EO7="","",IF(EO7="-","【-】","【"&amp;SUBSTITUTE(TEXT(EO7,"#,##0.00"),"-","△")&amp;"】"))</f>
        <v>【0.13】</v>
      </c>
    </row>
    <row r="7" spans="1:148" s="22" customFormat="1" x14ac:dyDescent="0.2">
      <c r="A7" s="14"/>
      <c r="B7" s="23">
        <v>2022</v>
      </c>
      <c r="C7" s="23">
        <v>272078</v>
      </c>
      <c r="D7" s="23">
        <v>46</v>
      </c>
      <c r="E7" s="23">
        <v>17</v>
      </c>
      <c r="F7" s="23">
        <v>4</v>
      </c>
      <c r="G7" s="23">
        <v>0</v>
      </c>
      <c r="H7" s="23" t="s">
        <v>96</v>
      </c>
      <c r="I7" s="23" t="s">
        <v>97</v>
      </c>
      <c r="J7" s="23" t="s">
        <v>98</v>
      </c>
      <c r="K7" s="23" t="s">
        <v>99</v>
      </c>
      <c r="L7" s="23" t="s">
        <v>100</v>
      </c>
      <c r="M7" s="23" t="s">
        <v>101</v>
      </c>
      <c r="N7" s="24" t="s">
        <v>102</v>
      </c>
      <c r="O7" s="24">
        <v>71.95</v>
      </c>
      <c r="P7" s="24">
        <v>0.12</v>
      </c>
      <c r="Q7" s="24">
        <v>100</v>
      </c>
      <c r="R7" s="24">
        <v>1965</v>
      </c>
      <c r="S7" s="24">
        <v>348530</v>
      </c>
      <c r="T7" s="24">
        <v>105.29</v>
      </c>
      <c r="U7" s="24">
        <v>3310.19</v>
      </c>
      <c r="V7" s="24">
        <v>411</v>
      </c>
      <c r="W7" s="24">
        <v>0.42</v>
      </c>
      <c r="X7" s="24">
        <v>978.57</v>
      </c>
      <c r="Y7" s="24">
        <v>97.83</v>
      </c>
      <c r="Z7" s="24">
        <v>97.57</v>
      </c>
      <c r="AA7" s="24">
        <v>97.34</v>
      </c>
      <c r="AB7" s="24">
        <v>97.29</v>
      </c>
      <c r="AC7" s="24">
        <v>99.6</v>
      </c>
      <c r="AD7" s="24">
        <v>101.72</v>
      </c>
      <c r="AE7" s="24">
        <v>102.73</v>
      </c>
      <c r="AF7" s="24">
        <v>105.78</v>
      </c>
      <c r="AG7" s="24">
        <v>106.09</v>
      </c>
      <c r="AH7" s="24">
        <v>106.44</v>
      </c>
      <c r="AI7" s="24">
        <v>104.54</v>
      </c>
      <c r="AJ7" s="24">
        <v>745.28</v>
      </c>
      <c r="AK7" s="24">
        <v>829.05</v>
      </c>
      <c r="AL7" s="24">
        <v>798.17</v>
      </c>
      <c r="AM7" s="24">
        <v>815.76</v>
      </c>
      <c r="AN7" s="24">
        <v>661.33</v>
      </c>
      <c r="AO7" s="24">
        <v>112.88</v>
      </c>
      <c r="AP7" s="24">
        <v>94.97</v>
      </c>
      <c r="AQ7" s="24">
        <v>63.96</v>
      </c>
      <c r="AR7" s="24">
        <v>69.42</v>
      </c>
      <c r="AS7" s="24">
        <v>72.86</v>
      </c>
      <c r="AT7" s="24">
        <v>65.930000000000007</v>
      </c>
      <c r="AU7" s="24">
        <v>0</v>
      </c>
      <c r="AV7" s="24">
        <v>0</v>
      </c>
      <c r="AW7" s="24">
        <v>0</v>
      </c>
      <c r="AX7" s="24">
        <v>0</v>
      </c>
      <c r="AY7" s="24">
        <v>0</v>
      </c>
      <c r="AZ7" s="24">
        <v>49.18</v>
      </c>
      <c r="BA7" s="24">
        <v>47.72</v>
      </c>
      <c r="BB7" s="24">
        <v>44.24</v>
      </c>
      <c r="BC7" s="24">
        <v>43.07</v>
      </c>
      <c r="BD7" s="24">
        <v>45.42</v>
      </c>
      <c r="BE7" s="24">
        <v>44.25</v>
      </c>
      <c r="BF7" s="24">
        <v>324.98</v>
      </c>
      <c r="BG7" s="24">
        <v>273.95</v>
      </c>
      <c r="BH7" s="24">
        <v>262.74</v>
      </c>
      <c r="BI7" s="24">
        <v>250.81</v>
      </c>
      <c r="BJ7" s="24">
        <v>243.58</v>
      </c>
      <c r="BK7" s="24">
        <v>1194.1500000000001</v>
      </c>
      <c r="BL7" s="24">
        <v>1206.79</v>
      </c>
      <c r="BM7" s="24">
        <v>1258.43</v>
      </c>
      <c r="BN7" s="24">
        <v>1163.75</v>
      </c>
      <c r="BO7" s="24">
        <v>1195.47</v>
      </c>
      <c r="BP7" s="24">
        <v>1182.1099999999999</v>
      </c>
      <c r="BQ7" s="24">
        <v>84.36</v>
      </c>
      <c r="BR7" s="24">
        <v>81.64</v>
      </c>
      <c r="BS7" s="24">
        <v>83.57</v>
      </c>
      <c r="BT7" s="24">
        <v>83.81</v>
      </c>
      <c r="BU7" s="24">
        <v>97.8</v>
      </c>
      <c r="BV7" s="24">
        <v>72.260000000000005</v>
      </c>
      <c r="BW7" s="24">
        <v>71.84</v>
      </c>
      <c r="BX7" s="24">
        <v>73.36</v>
      </c>
      <c r="BY7" s="24">
        <v>72.599999999999994</v>
      </c>
      <c r="BZ7" s="24">
        <v>69.430000000000007</v>
      </c>
      <c r="CA7" s="24">
        <v>73.78</v>
      </c>
      <c r="CB7" s="24">
        <v>149.99</v>
      </c>
      <c r="CC7" s="24">
        <v>149.99</v>
      </c>
      <c r="CD7" s="24">
        <v>150.01</v>
      </c>
      <c r="CE7" s="24">
        <v>150.01</v>
      </c>
      <c r="CF7" s="24">
        <v>150</v>
      </c>
      <c r="CG7" s="24">
        <v>230.02</v>
      </c>
      <c r="CH7" s="24">
        <v>228.47</v>
      </c>
      <c r="CI7" s="24">
        <v>224.88</v>
      </c>
      <c r="CJ7" s="24">
        <v>228.64</v>
      </c>
      <c r="CK7" s="24">
        <v>239.46</v>
      </c>
      <c r="CL7" s="24">
        <v>220.62</v>
      </c>
      <c r="CM7" s="24" t="s">
        <v>102</v>
      </c>
      <c r="CN7" s="24" t="s">
        <v>102</v>
      </c>
      <c r="CO7" s="24" t="s">
        <v>102</v>
      </c>
      <c r="CP7" s="24" t="s">
        <v>102</v>
      </c>
      <c r="CQ7" s="24" t="s">
        <v>102</v>
      </c>
      <c r="CR7" s="24">
        <v>42.56</v>
      </c>
      <c r="CS7" s="24">
        <v>42.47</v>
      </c>
      <c r="CT7" s="24">
        <v>42.4</v>
      </c>
      <c r="CU7" s="24">
        <v>42.28</v>
      </c>
      <c r="CV7" s="24">
        <v>41.06</v>
      </c>
      <c r="CW7" s="24">
        <v>42.22</v>
      </c>
      <c r="CX7" s="24">
        <v>93.39</v>
      </c>
      <c r="CY7" s="24">
        <v>93.65</v>
      </c>
      <c r="CZ7" s="24">
        <v>93.43</v>
      </c>
      <c r="DA7" s="24">
        <v>93.91</v>
      </c>
      <c r="DB7" s="24">
        <v>93.67</v>
      </c>
      <c r="DC7" s="24">
        <v>83.32</v>
      </c>
      <c r="DD7" s="24">
        <v>83.75</v>
      </c>
      <c r="DE7" s="24">
        <v>84.19</v>
      </c>
      <c r="DF7" s="24">
        <v>84.34</v>
      </c>
      <c r="DG7" s="24">
        <v>84.34</v>
      </c>
      <c r="DH7" s="24">
        <v>85.67</v>
      </c>
      <c r="DI7" s="24">
        <v>11.64</v>
      </c>
      <c r="DJ7" s="24">
        <v>15.15</v>
      </c>
      <c r="DK7" s="24">
        <v>18</v>
      </c>
      <c r="DL7" s="24">
        <v>20.83</v>
      </c>
      <c r="DM7" s="24">
        <v>23.65</v>
      </c>
      <c r="DN7" s="24">
        <v>24.68</v>
      </c>
      <c r="DO7" s="24">
        <v>24.68</v>
      </c>
      <c r="DP7" s="24">
        <v>21.36</v>
      </c>
      <c r="DQ7" s="24">
        <v>22.79</v>
      </c>
      <c r="DR7" s="24">
        <v>24.8</v>
      </c>
      <c r="DS7" s="24">
        <v>28</v>
      </c>
      <c r="DT7" s="24">
        <v>0</v>
      </c>
      <c r="DU7" s="24">
        <v>0</v>
      </c>
      <c r="DV7" s="24">
        <v>0</v>
      </c>
      <c r="DW7" s="24">
        <v>0</v>
      </c>
      <c r="DX7" s="24">
        <v>0</v>
      </c>
      <c r="DY7" s="24">
        <v>0.01</v>
      </c>
      <c r="DZ7" s="24">
        <v>8.6199999999999992</v>
      </c>
      <c r="EA7" s="24">
        <v>0.01</v>
      </c>
      <c r="EB7" s="24">
        <v>0.01</v>
      </c>
      <c r="EC7" s="24">
        <v>0.02</v>
      </c>
      <c r="ED7" s="24">
        <v>0.03</v>
      </c>
      <c r="EE7" s="24">
        <v>0</v>
      </c>
      <c r="EF7" s="24">
        <v>0</v>
      </c>
      <c r="EG7" s="24">
        <v>0</v>
      </c>
      <c r="EH7" s="24">
        <v>0</v>
      </c>
      <c r="EI7" s="24">
        <v>0</v>
      </c>
      <c r="EJ7" s="24">
        <v>0.13</v>
      </c>
      <c r="EK7" s="24">
        <v>0.36</v>
      </c>
      <c r="EL7" s="24">
        <v>0.39</v>
      </c>
      <c r="EM7" s="24">
        <v>0.1</v>
      </c>
      <c r="EN7" s="24">
        <v>0.08</v>
      </c>
      <c r="EO7" s="24">
        <v>0.13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大浦　郁実</cp:lastModifiedBy>
  <cp:lastPrinted>2024-02-21T01:24:04Z</cp:lastPrinted>
  <dcterms:created xsi:type="dcterms:W3CDTF">2023-12-12T00:57:03Z</dcterms:created>
  <dcterms:modified xsi:type="dcterms:W3CDTF">2024-02-21T01:24:07Z</dcterms:modified>
  <cp:category/>
</cp:coreProperties>
</file>