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5年度（R4決算）\22_経営比較分析表\08_アップロード　大浦作業中\02_アップロードデータ（分析表）\01-2_アップ前準備\"/>
    </mc:Choice>
  </mc:AlternateContent>
  <xr:revisionPtr revIDLastSave="0" documentId="13_ncr:1_{8CF80A3F-11FD-47EF-A5E8-BEF67FD32344}" xr6:coauthVersionLast="47" xr6:coauthVersionMax="47" xr10:uidLastSave="{00000000-0000-0000-0000-000000000000}"/>
  <workbookProtection workbookAlgorithmName="SHA-512" workbookHashValue="SSw0GaPCCGmSzOPd4VUoOEYCXfGsYJIJ3/RPOZOSVi7YotzhHq+f47nbMUM9lKAsEdFZjyqAxYJ1Fosy+C4nNg==" workbookSaltValue="cyqka07tJVPdUU1WpSW39w==" workbookSpinCount="100000" lockStructure="1"/>
  <bookViews>
    <workbookView xWindow="-108" yWindow="-108" windowWidth="23256" windowHeight="14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AT8" i="4"/>
  <c r="AL8"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<sst xmlns="http://schemas.openxmlformats.org/spreadsheetml/2006/main" count="278" uniqueCount="117">
  <si>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</si>
  <si>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</si>
  <si>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</si>
  <si>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</si>
  <si>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</si>
  <si>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</si>
  <si>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</si>
  <si>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</si>
  <si>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</si>
  <si>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</si>
  <si>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</si>
  <si>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</si>
  <si>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</si>
  <si>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</si>
  <si>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</si>
  <si>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</si>
  <si>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</si>
  <si>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</si>
  <si>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</si>
  <si>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</si>
  <si>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</si>
  <si>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</si>
  <si>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</si>
  <si>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</si>
  <si>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</si>
  <si>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</si>
  <si>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</si>
  <si>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</si>
  <si>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</si>
  <si>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</si>
  <si>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</si>
  <si>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</si>
  <si>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</si>
  <si>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</si>
  <si>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</si>
  <si>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</si>
  <si>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</si>
  <si>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</si>
  <si>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</si>
  <si>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</si>
  <si>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</si>
  <si>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</si>
  <si>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</si>
  <si>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</si>
  <si>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</si>
  <si>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</si>
  <si>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</si>
  <si>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</si>
  <si>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</si>
  <si>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</si>
  <si>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</si>
  <si>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</si>
  <si>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</si>
  <si>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</si>
  <si>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</si>
  <si>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</si>
  <si>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</si>
  <si>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</si>
  <si>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</si>
  <si>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</si>
  <si>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</si>
  <si>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</si>
  <si>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</si>
  <si>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</si>
  <si>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</si>
  <si>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</si>
  <si>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</si>
  <si>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</si>
  <si>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</si>
  <si>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</si>
  <si>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</si>
  <si>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</si>
  <si>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</si>
  <si>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</si>
  <si>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</si>
  <si>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</si>
  <si>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</si>
  <si>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</si>
  <si>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</si>
  <si>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</si>
  <si>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</si>
  <si>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</si>
  <si>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</si>
  <si>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</si>
  <si>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</si>
  <si>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</si>
  <si>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</si>
  <si>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</si>
  <si>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</si>
  <si>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</si>
  <si>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</si>
  <si>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</si>
  <si>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</si>
  <si>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</si>
  <si>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</si>
  <si>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</si>
  <si>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</si>
  <si>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</si>
  <si>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</si>
  <si>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</si>
  <si>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</si>
  <si>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</si>
  <si>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</si>
  <si>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</si>
  <si>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</si>
  <si>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</si>
  <si>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</si>
  <si>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</si>
  <si>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</si>
  <si>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</si>
  <si>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</si>
  <si>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</si>
  <si>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</si>
  <si>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</si>
  <si>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令和2年4月1日から公営企業法を適用し、令和4年度決算は約1億7,243万円の黒字を計上しました。しかし、近年の人口減少傾向や有収水量の減少傾向による下水道使用料の減が見込まれるなかで、継続的に下水道施設の建設・更新工事や維持管理を行っていくための財源を将来に渡って確保し続ける必要があります。
　持続可能な下水道事業の運営を行うため、総務省より要請された「経営戦略」を令和</t>
    </r>
    <r>
      <rPr>
        <sz val="11"/>
        <color rgb="FF0070C0"/>
        <rFont val="ＭＳ ゴシック"/>
        <family val="3"/>
        <charset val="128"/>
      </rPr>
      <t>2</t>
    </r>
    <r>
      <rPr>
        <sz val="11"/>
        <color theme="1"/>
        <rFont val="ＭＳ ゴシック"/>
        <family val="3"/>
        <charset val="128"/>
      </rPr>
      <t>年度に策定・公表したところです。
　企業会計の趣旨に則った収支計画により、計画的な建設・更新工事、下水道施設の効率的な維持管理、費用対効果を踏まえた経費の節減など経営の効率化に努めるとともに、下水道使用料の適正化を含め将来を見据えつつ、経営基盤の強化を図り、継続的で健全な下水道経営を目指していきます。</t>
    </r>
    <phoneticPr fontId="4"/>
  </si>
  <si>
    <r>
      <t>　①有形固定資産減価償却率について、1.38ポイント増の49.56%となりました。類似団体平均値と比べて高くなっており、将来の施設の改築や更新の必要性が比較的高いものと考えられます。
　②管渠老朽化率について、本市の下水道施設は、経過年数が50年に満たないため、本格的な老朽化対策の時期は到来しておらず0となっています。
　③</t>
    </r>
    <r>
      <rPr>
        <sz val="11"/>
        <rFont val="ＭＳ ゴシック"/>
        <family val="3"/>
        <charset val="128"/>
      </rPr>
      <t>管渠改善率に</t>
    </r>
    <r>
      <rPr>
        <sz val="11"/>
        <color theme="1"/>
        <rFont val="ＭＳ ゴシック"/>
        <family val="3"/>
        <charset val="128"/>
      </rPr>
      <t>ついて、上記と同様の理由で当該値が0.00％となっているものです。
　※令和</t>
    </r>
    <r>
      <rPr>
        <sz val="11"/>
        <color rgb="FF0070C0"/>
        <rFont val="ＭＳ ゴシック"/>
        <family val="3"/>
        <charset val="128"/>
      </rPr>
      <t>2</t>
    </r>
    <r>
      <rPr>
        <sz val="11"/>
        <color theme="1"/>
        <rFont val="ＭＳ ゴシック"/>
        <family val="3"/>
        <charset val="128"/>
      </rPr>
      <t>年度より地方公営企業法を一部適用したため、令和元年度以前の数値は計上していません。</t>
    </r>
    <rPh sb="163" eb="165">
      <t>カンキョ</t>
    </rPh>
    <rPh sb="165" eb="168">
      <t>カイゼンリツ</t>
    </rPh>
    <phoneticPr fontId="4"/>
  </si>
  <si>
    <r>
      <t>　①経常収支比率について、約1億7,243万円の純利益が発生したことにより、0.48ポイント増の107.14％となりましたが、類似団体平均値を2.82ポイント下回りました。
　③流動比率について、14.71ポイント増の44.07%となりました。類似団体平均値と比べて低いのは、保有している現預金が少ないこと、過去の下水道整備への投資や事業費を補うために借り入れた企業債の償還金の割合が大きいことが主な要因です。　
　④企業債残高対事業規模比率について、31.93ポイント減の741.08%となりました。類似団体平均値と比べて低いのは、近年企業債の償還がある程度進んでいることが主な要因です。　
　</t>
    </r>
    <r>
      <rPr>
        <sz val="10"/>
        <rFont val="ＭＳ ゴシック"/>
        <family val="3"/>
        <charset val="128"/>
      </rPr>
      <t>⑤経費回収率について、115.37%で0.79ポイント増と、100%以上の水準となっています。これは汚水整備が概成していることと、単独公共を流域下水道へ接続したことで下水処理場を廃止し、ポンプ場機能として運用したことでの経費節減効果と考えられます。</t>
    </r>
    <r>
      <rPr>
        <sz val="10"/>
        <color theme="1"/>
        <rFont val="ＭＳ ゴシック"/>
        <family val="3"/>
        <charset val="128"/>
      </rPr>
      <t xml:space="preserve">
　⑥汚水処理原価について、0.29円減の128.65円となり大きな変動はなく、昨年度及び類似団体平均値とほぼ同水準となっています。
　⑧水洗化率について、0.11ポイント増の90.68%となりました。類似団体平均値を下回っている状況ですが、90％を超え伸び率が鈍化してきている状況になっていると考えられます。
　※令和</t>
    </r>
    <r>
      <rPr>
        <sz val="10"/>
        <color rgb="FF0070C0"/>
        <rFont val="ＭＳ ゴシック"/>
        <family val="3"/>
        <charset val="128"/>
      </rPr>
      <t>2</t>
    </r>
    <r>
      <rPr>
        <sz val="10"/>
        <color theme="1"/>
        <rFont val="ＭＳ ゴシック"/>
        <family val="3"/>
        <charset val="128"/>
      </rPr>
      <t>年度より地方公営企業法を一部適用したため、令和元年度以前の数値は計上していません。</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</si>
</sst>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70C0"/>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
      <sz val="10"/>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AFB-4C1F-9422-1550EB2E21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0.35</c:v>
                </c:pt>
                <c:pt idx="4">
                  <c:v>0.1</c:v>
                </c:pt>
              </c:numCache>
            </c:numRef>
          </c:val>
          <c:smooth val="0"/>
          <c:extLst>
            <c:ext xmlns:c16="http://schemas.microsoft.com/office/drawing/2014/chart" uri="{C3380CC4-5D6E-409C-BE32-E72D297353CC}">
              <c16:uniqueId val="{00000001-5AFB-4C1F-9422-1550EB2E21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EF-40DC-B22B-54F9FD067A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80.11</c:v>
                </c:pt>
                <c:pt idx="3">
                  <c:v>82.83</c:v>
                </c:pt>
                <c:pt idx="4">
                  <c:v>69.38</c:v>
                </c:pt>
              </c:numCache>
            </c:numRef>
          </c:val>
          <c:smooth val="0"/>
          <c:extLst>
            <c:ext xmlns:c16="http://schemas.microsoft.com/office/drawing/2014/chart" uri="{C3380CC4-5D6E-409C-BE32-E72D297353CC}">
              <c16:uniqueId val="{00000001-D2EF-40DC-B22B-54F9FD067A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90.17</c:v>
                </c:pt>
                <c:pt idx="3">
                  <c:v>90.57</c:v>
                </c:pt>
                <c:pt idx="4">
                  <c:v>90.68</c:v>
                </c:pt>
              </c:numCache>
            </c:numRef>
          </c:val>
          <c:extLst>
            <c:ext xmlns:c16="http://schemas.microsoft.com/office/drawing/2014/chart" uri="{C3380CC4-5D6E-409C-BE32-E72D297353CC}">
              <c16:uniqueId val="{00000000-289F-4E9A-8059-216BA12D41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95.96</c:v>
                </c:pt>
                <c:pt idx="3">
                  <c:v>95.73</c:v>
                </c:pt>
                <c:pt idx="4">
                  <c:v>96.1</c:v>
                </c:pt>
              </c:numCache>
            </c:numRef>
          </c:val>
          <c:smooth val="0"/>
          <c:extLst>
            <c:ext xmlns:c16="http://schemas.microsoft.com/office/drawing/2014/chart" uri="{C3380CC4-5D6E-409C-BE32-E72D297353CC}">
              <c16:uniqueId val="{00000001-289F-4E9A-8059-216BA12D41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105.24</c:v>
                </c:pt>
                <c:pt idx="3">
                  <c:v>106.66</c:v>
                </c:pt>
                <c:pt idx="4">
                  <c:v>107.14</c:v>
                </c:pt>
              </c:numCache>
            </c:numRef>
          </c:val>
          <c:extLst>
            <c:ext xmlns:c16="http://schemas.microsoft.com/office/drawing/2014/chart" uri="{C3380CC4-5D6E-409C-BE32-E72D297353CC}">
              <c16:uniqueId val="{00000000-3147-40AA-A43C-67331D0937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107.87</c:v>
                </c:pt>
                <c:pt idx="3">
                  <c:v>109.78</c:v>
                </c:pt>
                <c:pt idx="4">
                  <c:v>109.96</c:v>
                </c:pt>
              </c:numCache>
            </c:numRef>
          </c:val>
          <c:smooth val="0"/>
          <c:extLst>
            <c:ext xmlns:c16="http://schemas.microsoft.com/office/drawing/2014/chart" uri="{C3380CC4-5D6E-409C-BE32-E72D297353CC}">
              <c16:uniqueId val="{00000001-3147-40AA-A43C-67331D0937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46.93</c:v>
                </c:pt>
                <c:pt idx="3">
                  <c:v>48.18</c:v>
                </c:pt>
                <c:pt idx="4">
                  <c:v>49.56</c:v>
                </c:pt>
              </c:numCache>
            </c:numRef>
          </c:val>
          <c:extLst>
            <c:ext xmlns:c16="http://schemas.microsoft.com/office/drawing/2014/chart" uri="{C3380CC4-5D6E-409C-BE32-E72D297353CC}">
              <c16:uniqueId val="{00000000-2B16-4CFE-A92D-85E882C1CD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20.23</c:v>
                </c:pt>
                <c:pt idx="3">
                  <c:v>22.34</c:v>
                </c:pt>
                <c:pt idx="4">
                  <c:v>24.65</c:v>
                </c:pt>
              </c:numCache>
            </c:numRef>
          </c:val>
          <c:smooth val="0"/>
          <c:extLst>
            <c:ext xmlns:c16="http://schemas.microsoft.com/office/drawing/2014/chart" uri="{C3380CC4-5D6E-409C-BE32-E72D297353CC}">
              <c16:uniqueId val="{00000001-2B16-4CFE-A92D-85E882C1CD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7B-4E60-B828-9052F01FB5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1.63</c:v>
                </c:pt>
                <c:pt idx="3">
                  <c:v>1.94</c:v>
                </c:pt>
                <c:pt idx="4">
                  <c:v>2.42</c:v>
                </c:pt>
              </c:numCache>
            </c:numRef>
          </c:val>
          <c:smooth val="0"/>
          <c:extLst>
            <c:ext xmlns:c16="http://schemas.microsoft.com/office/drawing/2014/chart" uri="{C3380CC4-5D6E-409C-BE32-E72D297353CC}">
              <c16:uniqueId val="{00000001-E37B-4E60-B828-9052F01FB5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77A-49FB-8227-46A3765ED5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11.59</c:v>
                </c:pt>
                <c:pt idx="3">
                  <c:v>9.36</c:v>
                </c:pt>
                <c:pt idx="4">
                  <c:v>7.56</c:v>
                </c:pt>
              </c:numCache>
            </c:numRef>
          </c:val>
          <c:smooth val="0"/>
          <c:extLst>
            <c:ext xmlns:c16="http://schemas.microsoft.com/office/drawing/2014/chart" uri="{C3380CC4-5D6E-409C-BE32-E72D297353CC}">
              <c16:uniqueId val="{00000001-B77A-49FB-8227-46A3765ED5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17.62</c:v>
                </c:pt>
                <c:pt idx="3">
                  <c:v>29.36</c:v>
                </c:pt>
                <c:pt idx="4">
                  <c:v>44.07</c:v>
                </c:pt>
              </c:numCache>
            </c:numRef>
          </c:val>
          <c:extLst>
            <c:ext xmlns:c16="http://schemas.microsoft.com/office/drawing/2014/chart" uri="{C3380CC4-5D6E-409C-BE32-E72D297353CC}">
              <c16:uniqueId val="{00000000-1D15-46F6-9BD0-0DF03CCADC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37.200000000000003</c:v>
                </c:pt>
                <c:pt idx="3">
                  <c:v>47.13</c:v>
                </c:pt>
                <c:pt idx="4">
                  <c:v>50.85</c:v>
                </c:pt>
              </c:numCache>
            </c:numRef>
          </c:val>
          <c:smooth val="0"/>
          <c:extLst>
            <c:ext xmlns:c16="http://schemas.microsoft.com/office/drawing/2014/chart" uri="{C3380CC4-5D6E-409C-BE32-E72D297353CC}">
              <c16:uniqueId val="{00000001-1D15-46F6-9BD0-0DF03CCADC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681.93</c:v>
                </c:pt>
                <c:pt idx="3">
                  <c:v>773.01</c:v>
                </c:pt>
                <c:pt idx="4">
                  <c:v>741.08</c:v>
                </c:pt>
              </c:numCache>
            </c:numRef>
          </c:val>
          <c:extLst>
            <c:ext xmlns:c16="http://schemas.microsoft.com/office/drawing/2014/chart" uri="{C3380CC4-5D6E-409C-BE32-E72D297353CC}">
              <c16:uniqueId val="{00000000-D016-40CE-9AEA-FA153EED6A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843.72</c:v>
                </c:pt>
                <c:pt idx="3">
                  <c:v>788.62</c:v>
                </c:pt>
                <c:pt idx="4">
                  <c:v>772.15</c:v>
                </c:pt>
              </c:numCache>
            </c:numRef>
          </c:val>
          <c:smooth val="0"/>
          <c:extLst>
            <c:ext xmlns:c16="http://schemas.microsoft.com/office/drawing/2014/chart" uri="{C3380CC4-5D6E-409C-BE32-E72D297353CC}">
              <c16:uniqueId val="{00000001-D016-40CE-9AEA-FA153EED6A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115.82</c:v>
                </c:pt>
                <c:pt idx="3">
                  <c:v>114.58</c:v>
                </c:pt>
                <c:pt idx="4">
                  <c:v>115.37</c:v>
                </c:pt>
              </c:numCache>
            </c:numRef>
          </c:val>
          <c:extLst>
            <c:ext xmlns:c16="http://schemas.microsoft.com/office/drawing/2014/chart" uri="{C3380CC4-5D6E-409C-BE32-E72D297353CC}">
              <c16:uniqueId val="{00000000-2518-488A-8765-E7E0095F4B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94.81</c:v>
                </c:pt>
                <c:pt idx="3">
                  <c:v>99.88</c:v>
                </c:pt>
                <c:pt idx="4">
                  <c:v>98.82</c:v>
                </c:pt>
              </c:numCache>
            </c:numRef>
          </c:val>
          <c:smooth val="0"/>
          <c:extLst>
            <c:ext xmlns:c16="http://schemas.microsoft.com/office/drawing/2014/chart" uri="{C3380CC4-5D6E-409C-BE32-E72D297353CC}">
              <c16:uniqueId val="{00000001-2518-488A-8765-E7E0095F4B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127.7</c:v>
                </c:pt>
                <c:pt idx="3">
                  <c:v>128.94</c:v>
                </c:pt>
                <c:pt idx="4">
                  <c:v>128.65</c:v>
                </c:pt>
              </c:numCache>
            </c:numRef>
          </c:val>
          <c:extLst>
            <c:ext xmlns:c16="http://schemas.microsoft.com/office/drawing/2014/chart" uri="{C3380CC4-5D6E-409C-BE32-E72D297353CC}">
              <c16:uniqueId val="{00000000-6CD6-4F0E-B120-DBAAB35C34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129.9</c:v>
                </c:pt>
                <c:pt idx="3">
                  <c:v>126.94</c:v>
                </c:pt>
                <c:pt idx="4">
                  <c:v>128.38999999999999</c:v>
                </c:pt>
              </c:numCache>
            </c:numRef>
          </c:val>
          <c:smooth val="0"/>
          <c:extLst>
            <c:ext xmlns:c16="http://schemas.microsoft.com/office/drawing/2014/chart" uri="{C3380CC4-5D6E-409C-BE32-E72D297353CC}">
              <c16:uniqueId val="{00000001-6CD6-4F0E-B120-DBAAB35C34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大阪府　泉大津市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Bb1</v>
      </c>
      <c r="X8" s="40"/>
      <c r="Y8" s="40"/>
      <c r="Z8" s="40"/>
      <c r="AA8" s="40"/>
      <c r="AB8" s="40"/>
      <c r="AC8" s="40"/>
      <c r="AD8" s="41" t="str">
        <f>データ!$M$6</f>
        <v>非設置</v>
      </c>
      <c r="AE8" s="41"/>
      <c r="AF8" s="41"/>
      <c r="AG8" s="41"/>
      <c r="AH8" s="41"/>
      <c r="AI8" s="41"/>
      <c r="AJ8" s="41"/>
      <c r="AK8" s="3"/>
      <c r="AL8" s="42">
        <f>データ!S6</f>
        <v>73282</v>
      </c>
      <c r="AM8" s="42"/>
      <c r="AN8" s="42"/>
      <c r="AO8" s="42"/>
      <c r="AP8" s="42"/>
      <c r="AQ8" s="42"/>
      <c r="AR8" s="42"/>
      <c r="AS8" s="42"/>
      <c r="AT8" s="35">
        <f>データ!T6</f>
        <v>14.33</v>
      </c>
      <c r="AU8" s="35"/>
      <c r="AV8" s="35"/>
      <c r="AW8" s="35"/>
      <c r="AX8" s="35"/>
      <c r="AY8" s="35"/>
      <c r="AZ8" s="35"/>
      <c r="BA8" s="35"/>
      <c r="BB8" s="35">
        <f>データ!U6</f>
        <v>5113.8900000000003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55.58</v>
      </c>
      <c r="J10" s="35"/>
      <c r="K10" s="35"/>
      <c r="L10" s="35"/>
      <c r="M10" s="35"/>
      <c r="N10" s="35"/>
      <c r="O10" s="35"/>
      <c r="P10" s="35">
        <f>データ!P6</f>
        <v>96.95</v>
      </c>
      <c r="Q10" s="35"/>
      <c r="R10" s="35"/>
      <c r="S10" s="35"/>
      <c r="T10" s="35"/>
      <c r="U10" s="35"/>
      <c r="V10" s="35"/>
      <c r="W10" s="35">
        <f>データ!Q6</f>
        <v>86.56</v>
      </c>
      <c r="X10" s="35"/>
      <c r="Y10" s="35"/>
      <c r="Z10" s="35"/>
      <c r="AA10" s="35"/>
      <c r="AB10" s="35"/>
      <c r="AC10" s="35"/>
      <c r="AD10" s="42">
        <f>データ!R6</f>
        <v>2877</v>
      </c>
      <c r="AE10" s="42"/>
      <c r="AF10" s="42"/>
      <c r="AG10" s="42"/>
      <c r="AH10" s="42"/>
      <c r="AI10" s="42"/>
      <c r="AJ10" s="42"/>
      <c r="AK10" s="2"/>
      <c r="AL10" s="42">
        <f>データ!V6</f>
        <v>70900</v>
      </c>
      <c r="AM10" s="42"/>
      <c r="AN10" s="42"/>
      <c r="AO10" s="42"/>
      <c r="AP10" s="42"/>
      <c r="AQ10" s="42"/>
      <c r="AR10" s="42"/>
      <c r="AS10" s="42"/>
      <c r="AT10" s="35">
        <f>データ!W6</f>
        <v>9.39</v>
      </c>
      <c r="AU10" s="35"/>
      <c r="AV10" s="35"/>
      <c r="AW10" s="35"/>
      <c r="AX10" s="35"/>
      <c r="AY10" s="35"/>
      <c r="AZ10" s="35"/>
      <c r="BA10" s="35"/>
      <c r="BB10" s="35">
        <f>データ!X6</f>
        <v>7550.59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KIGEjZDrbo3kbT2OGPBEI6e9IkL9znFSAwL5WfkPHvrO+BwNLSWPEDPFWEe6hdCUDYqdtcj9onhzRnBlqAWug==" saltValue="KIO0UsXeOYl52Bxq4ldT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272060</v>
      </c>
      <c r="D6" s="19">
        <f t="shared" si="3"/>
        <v>46</v>
      </c>
      <c r="E6" s="19">
        <f t="shared" si="3"/>
        <v>17</v>
      </c>
      <c r="F6" s="19">
        <f t="shared" si="3"/>
        <v>1</v>
      </c>
      <c r="G6" s="19">
        <f t="shared" si="3"/>
        <v>0</v>
      </c>
      <c r="H6" s="19" t="str">
        <f t="shared" si="3"/>
        <v>大阪府　泉大津市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55.58</v>
      </c>
      <c r="P6" s="20">
        <f t="shared" si="3"/>
        <v>96.95</v>
      </c>
      <c r="Q6" s="20">
        <f t="shared" si="3"/>
        <v>86.56</v>
      </c>
      <c r="R6" s="20">
        <f t="shared" si="3"/>
        <v>2877</v>
      </c>
      <c r="S6" s="20">
        <f t="shared" si="3"/>
        <v>73282</v>
      </c>
      <c r="T6" s="20">
        <f t="shared" si="3"/>
        <v>14.33</v>
      </c>
      <c r="U6" s="20">
        <f t="shared" si="3"/>
        <v>5113.8900000000003</v>
      </c>
      <c r="V6" s="20">
        <f t="shared" si="3"/>
        <v>70900</v>
      </c>
      <c r="W6" s="20">
        <f t="shared" si="3"/>
        <v>9.39</v>
      </c>
      <c r="X6" s="20">
        <f t="shared" si="3"/>
        <v>7550.59</v>
      </c>
      <c r="Y6" s="21" t="str">
        <f>IF(Y7="",NA(),Y7)</f>
        <v>-</v>
      </c>
      <c r="Z6" s="21" t="str">
        <f t="shared" ref="Z6:AH6" si="4">IF(Z7="",NA(),Z7)</f>
        <v>-</v>
      </c>
      <c r="AA6" s="21">
        <f t="shared" si="4"/>
        <v>105.24</v>
      </c>
      <c r="AB6" s="21">
        <f t="shared" si="4"/>
        <v>106.66</v>
      </c>
      <c r="AC6" s="21">
        <f t="shared" si="4"/>
        <v>107.14</v>
      </c>
      <c r="AD6" s="21" t="str">
        <f t="shared" si="4"/>
        <v>-</v>
      </c>
      <c r="AE6" s="21" t="str">
        <f t="shared" si="4"/>
        <v>-</v>
      </c>
      <c r="AF6" s="21">
        <f t="shared" si="4"/>
        <v>107.87</v>
      </c>
      <c r="AG6" s="21">
        <f t="shared" si="4"/>
        <v>109.78</v>
      </c>
      <c r="AH6" s="21">
        <f t="shared" si="4"/>
        <v>109.96</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11.59</v>
      </c>
      <c r="AR6" s="21">
        <f t="shared" si="5"/>
        <v>9.36</v>
      </c>
      <c r="AS6" s="21">
        <f t="shared" si="5"/>
        <v>7.56</v>
      </c>
      <c r="AT6" s="20" t="str">
        <f>IF(AT7="","",IF(AT7="-","【-】","【"&amp;SUBSTITUTE(TEXT(AT7,"#,##0.00"),"-","△")&amp;"】"))</f>
        <v>【3.15】</v>
      </c>
      <c r="AU6" s="21" t="str">
        <f>IF(AU7="",NA(),AU7)</f>
        <v>-</v>
      </c>
      <c r="AV6" s="21" t="str">
        <f t="shared" ref="AV6:BD6" si="6">IF(AV7="",NA(),AV7)</f>
        <v>-</v>
      </c>
      <c r="AW6" s="21">
        <f t="shared" si="6"/>
        <v>17.62</v>
      </c>
      <c r="AX6" s="21">
        <f t="shared" si="6"/>
        <v>29.36</v>
      </c>
      <c r="AY6" s="21">
        <f t="shared" si="6"/>
        <v>44.07</v>
      </c>
      <c r="AZ6" s="21" t="str">
        <f t="shared" si="6"/>
        <v>-</v>
      </c>
      <c r="BA6" s="21" t="str">
        <f t="shared" si="6"/>
        <v>-</v>
      </c>
      <c r="BB6" s="21">
        <f t="shared" si="6"/>
        <v>37.200000000000003</v>
      </c>
      <c r="BC6" s="21">
        <f t="shared" si="6"/>
        <v>47.13</v>
      </c>
      <c r="BD6" s="21">
        <f t="shared" si="6"/>
        <v>50.85</v>
      </c>
      <c r="BE6" s="20" t="str">
        <f>IF(BE7="","",IF(BE7="-","【-】","【"&amp;SUBSTITUTE(TEXT(BE7,"#,##0.00"),"-","△")&amp;"】"))</f>
        <v>【73.44】</v>
      </c>
      <c r="BF6" s="21" t="str">
        <f>IF(BF7="",NA(),BF7)</f>
        <v>-</v>
      </c>
      <c r="BG6" s="21" t="str">
        <f t="shared" ref="BG6:BO6" si="7">IF(BG7="",NA(),BG7)</f>
        <v>-</v>
      </c>
      <c r="BH6" s="21">
        <f t="shared" si="7"/>
        <v>681.93</v>
      </c>
      <c r="BI6" s="21">
        <f t="shared" si="7"/>
        <v>773.01</v>
      </c>
      <c r="BJ6" s="21">
        <f t="shared" si="7"/>
        <v>741.08</v>
      </c>
      <c r="BK6" s="21" t="str">
        <f t="shared" si="7"/>
        <v>-</v>
      </c>
      <c r="BL6" s="21" t="str">
        <f t="shared" si="7"/>
        <v>-</v>
      </c>
      <c r="BM6" s="21">
        <f t="shared" si="7"/>
        <v>843.72</v>
      </c>
      <c r="BN6" s="21">
        <f t="shared" si="7"/>
        <v>788.62</v>
      </c>
      <c r="BO6" s="21">
        <f t="shared" si="7"/>
        <v>772.15</v>
      </c>
      <c r="BP6" s="20" t="str">
        <f>IF(BP7="","",IF(BP7="-","【-】","【"&amp;SUBSTITUTE(TEXT(BP7,"#,##0.00"),"-","△")&amp;"】"))</f>
        <v>【652.82】</v>
      </c>
      <c r="BQ6" s="21" t="str">
        <f>IF(BQ7="",NA(),BQ7)</f>
        <v>-</v>
      </c>
      <c r="BR6" s="21" t="str">
        <f t="shared" ref="BR6:BZ6" si="8">IF(BR7="",NA(),BR7)</f>
        <v>-</v>
      </c>
      <c r="BS6" s="21">
        <f t="shared" si="8"/>
        <v>115.82</v>
      </c>
      <c r="BT6" s="21">
        <f t="shared" si="8"/>
        <v>114.58</v>
      </c>
      <c r="BU6" s="21">
        <f t="shared" si="8"/>
        <v>115.37</v>
      </c>
      <c r="BV6" s="21" t="str">
        <f t="shared" si="8"/>
        <v>-</v>
      </c>
      <c r="BW6" s="21" t="str">
        <f t="shared" si="8"/>
        <v>-</v>
      </c>
      <c r="BX6" s="21">
        <f t="shared" si="8"/>
        <v>94.81</v>
      </c>
      <c r="BY6" s="21">
        <f t="shared" si="8"/>
        <v>99.88</v>
      </c>
      <c r="BZ6" s="21">
        <f t="shared" si="8"/>
        <v>98.82</v>
      </c>
      <c r="CA6" s="20" t="str">
        <f>IF(CA7="","",IF(CA7="-","【-】","【"&amp;SUBSTITUTE(TEXT(CA7,"#,##0.00"),"-","△")&amp;"】"))</f>
        <v>【97.61】</v>
      </c>
      <c r="CB6" s="21" t="str">
        <f>IF(CB7="",NA(),CB7)</f>
        <v>-</v>
      </c>
      <c r="CC6" s="21" t="str">
        <f t="shared" ref="CC6:CK6" si="9">IF(CC7="",NA(),CC7)</f>
        <v>-</v>
      </c>
      <c r="CD6" s="21">
        <f t="shared" si="9"/>
        <v>127.7</v>
      </c>
      <c r="CE6" s="21">
        <f t="shared" si="9"/>
        <v>128.94</v>
      </c>
      <c r="CF6" s="21">
        <f t="shared" si="9"/>
        <v>128.65</v>
      </c>
      <c r="CG6" s="21" t="str">
        <f t="shared" si="9"/>
        <v>-</v>
      </c>
      <c r="CH6" s="21" t="str">
        <f t="shared" si="9"/>
        <v>-</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80.11</v>
      </c>
      <c r="CU6" s="21">
        <f t="shared" si="10"/>
        <v>82.83</v>
      </c>
      <c r="CV6" s="21">
        <f t="shared" si="10"/>
        <v>69.38</v>
      </c>
      <c r="CW6" s="20" t="str">
        <f>IF(CW7="","",IF(CW7="-","【-】","【"&amp;SUBSTITUTE(TEXT(CW7,"#,##0.00"),"-","△")&amp;"】"))</f>
        <v>【59.10】</v>
      </c>
      <c r="CX6" s="21" t="str">
        <f>IF(CX7="",NA(),CX7)</f>
        <v>-</v>
      </c>
      <c r="CY6" s="21" t="str">
        <f t="shared" ref="CY6:DG6" si="11">IF(CY7="",NA(),CY7)</f>
        <v>-</v>
      </c>
      <c r="CZ6" s="21">
        <f t="shared" si="11"/>
        <v>90.17</v>
      </c>
      <c r="DA6" s="21">
        <f t="shared" si="11"/>
        <v>90.57</v>
      </c>
      <c r="DB6" s="21">
        <f t="shared" si="11"/>
        <v>90.68</v>
      </c>
      <c r="DC6" s="21" t="str">
        <f t="shared" si="11"/>
        <v>-</v>
      </c>
      <c r="DD6" s="21" t="str">
        <f t="shared" si="11"/>
        <v>-</v>
      </c>
      <c r="DE6" s="21">
        <f t="shared" si="11"/>
        <v>95.96</v>
      </c>
      <c r="DF6" s="21">
        <f t="shared" si="11"/>
        <v>95.73</v>
      </c>
      <c r="DG6" s="21">
        <f t="shared" si="11"/>
        <v>96.1</v>
      </c>
      <c r="DH6" s="20" t="str">
        <f>IF(DH7="","",IF(DH7="-","【-】","【"&amp;SUBSTITUTE(TEXT(DH7,"#,##0.00"),"-","△")&amp;"】"))</f>
        <v>【95.82】</v>
      </c>
      <c r="DI6" s="21" t="str">
        <f>IF(DI7="",NA(),DI7)</f>
        <v>-</v>
      </c>
      <c r="DJ6" s="21" t="str">
        <f t="shared" ref="DJ6:DR6" si="12">IF(DJ7="",NA(),DJ7)</f>
        <v>-</v>
      </c>
      <c r="DK6" s="21">
        <f t="shared" si="12"/>
        <v>46.93</v>
      </c>
      <c r="DL6" s="21">
        <f t="shared" si="12"/>
        <v>48.18</v>
      </c>
      <c r="DM6" s="21">
        <f t="shared" si="12"/>
        <v>49.56</v>
      </c>
      <c r="DN6" s="21" t="str">
        <f t="shared" si="12"/>
        <v>-</v>
      </c>
      <c r="DO6" s="21" t="str">
        <f t="shared" si="12"/>
        <v>-</v>
      </c>
      <c r="DP6" s="21">
        <f t="shared" si="12"/>
        <v>20.23</v>
      </c>
      <c r="DQ6" s="21">
        <f t="shared" si="12"/>
        <v>22.34</v>
      </c>
      <c r="DR6" s="21">
        <f t="shared" si="12"/>
        <v>24.65</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1.63</v>
      </c>
      <c r="EB6" s="21">
        <f t="shared" si="13"/>
        <v>1.94</v>
      </c>
      <c r="EC6" s="21">
        <f t="shared" si="13"/>
        <v>2.42</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0.35</v>
      </c>
      <c r="EN6" s="21">
        <f t="shared" si="14"/>
        <v>0.1</v>
      </c>
      <c r="EO6" s="20" t="str">
        <f>IF(EO7="","",IF(EO7="-","【-】","【"&amp;SUBSTITUTE(TEXT(EO7,"#,##0.00"),"-","△")&amp;"】"))</f>
        <v>【0.23】</v>
      </c>
    </row>
    <row r="7" spans="1:148" s="22" customFormat="1" x14ac:dyDescent="0.2">
      <c r="A7" s="14"/>
      <c r="B7" s="23">
        <v>2022</v>
      </c>
      <c r="C7" s="23">
        <v>272060</v>
      </c>
      <c r="D7" s="23">
        <v>46</v>
      </c>
      <c r="E7" s="23">
        <v>17</v>
      </c>
      <c r="F7" s="23">
        <v>1</v>
      </c>
      <c r="G7" s="23">
        <v>0</v>
      </c>
      <c r="H7" s="23" t="s">
        <v>96</v>
      </c>
      <c r="I7" s="23" t="s">
        <v>97</v>
      </c>
      <c r="J7" s="23" t="s">
        <v>98</v>
      </c>
      <c r="K7" s="23" t="s">
        <v>99</v>
      </c>
      <c r="L7" s="23" t="s">
        <v>100</v>
      </c>
      <c r="M7" s="23" t="s">
        <v>101</v>
      </c>
      <c r="N7" s="24" t="s">
        <v>102</v>
      </c>
      <c r="O7" s="24">
        <v>55.58</v>
      </c>
      <c r="P7" s="24">
        <v>96.95</v>
      </c>
      <c r="Q7" s="24">
        <v>86.56</v>
      </c>
      <c r="R7" s="24">
        <v>2877</v>
      </c>
      <c r="S7" s="24">
        <v>73282</v>
      </c>
      <c r="T7" s="24">
        <v>14.33</v>
      </c>
      <c r="U7" s="24">
        <v>5113.8900000000003</v>
      </c>
      <c r="V7" s="24">
        <v>70900</v>
      </c>
      <c r="W7" s="24">
        <v>9.39</v>
      </c>
      <c r="X7" s="24">
        <v>7550.59</v>
      </c>
      <c r="Y7" s="24" t="s">
        <v>102</v>
      </c>
      <c r="Z7" s="24" t="s">
        <v>102</v>
      </c>
      <c r="AA7" s="24">
        <v>105.24</v>
      </c>
      <c r="AB7" s="24">
        <v>106.66</v>
      </c>
      <c r="AC7" s="24">
        <v>107.14</v>
      </c>
      <c r="AD7" s="24" t="s">
        <v>102</v>
      </c>
      <c r="AE7" s="24" t="s">
        <v>102</v>
      </c>
      <c r="AF7" s="24">
        <v>107.87</v>
      </c>
      <c r="AG7" s="24">
        <v>109.78</v>
      </c>
      <c r="AH7" s="24">
        <v>109.96</v>
      </c>
      <c r="AI7" s="24">
        <v>106.11</v>
      </c>
      <c r="AJ7" s="24" t="s">
        <v>102</v>
      </c>
      <c r="AK7" s="24" t="s">
        <v>102</v>
      </c>
      <c r="AL7" s="24">
        <v>0</v>
      </c>
      <c r="AM7" s="24">
        <v>0</v>
      </c>
      <c r="AN7" s="24">
        <v>0</v>
      </c>
      <c r="AO7" s="24" t="s">
        <v>102</v>
      </c>
      <c r="AP7" s="24" t="s">
        <v>102</v>
      </c>
      <c r="AQ7" s="24">
        <v>11.59</v>
      </c>
      <c r="AR7" s="24">
        <v>9.36</v>
      </c>
      <c r="AS7" s="24">
        <v>7.56</v>
      </c>
      <c r="AT7" s="24">
        <v>3.15</v>
      </c>
      <c r="AU7" s="24" t="s">
        <v>102</v>
      </c>
      <c r="AV7" s="24" t="s">
        <v>102</v>
      </c>
      <c r="AW7" s="24">
        <v>17.62</v>
      </c>
      <c r="AX7" s="24">
        <v>29.36</v>
      </c>
      <c r="AY7" s="24">
        <v>44.07</v>
      </c>
      <c r="AZ7" s="24" t="s">
        <v>102</v>
      </c>
      <c r="BA7" s="24" t="s">
        <v>102</v>
      </c>
      <c r="BB7" s="24">
        <v>37.200000000000003</v>
      </c>
      <c r="BC7" s="24">
        <v>47.13</v>
      </c>
      <c r="BD7" s="24">
        <v>50.85</v>
      </c>
      <c r="BE7" s="24">
        <v>73.44</v>
      </c>
      <c r="BF7" s="24" t="s">
        <v>102</v>
      </c>
      <c r="BG7" s="24" t="s">
        <v>102</v>
      </c>
      <c r="BH7" s="24">
        <v>681.93</v>
      </c>
      <c r="BI7" s="24">
        <v>773.01</v>
      </c>
      <c r="BJ7" s="24">
        <v>741.08</v>
      </c>
      <c r="BK7" s="24" t="s">
        <v>102</v>
      </c>
      <c r="BL7" s="24" t="s">
        <v>102</v>
      </c>
      <c r="BM7" s="24">
        <v>843.72</v>
      </c>
      <c r="BN7" s="24">
        <v>788.62</v>
      </c>
      <c r="BO7" s="24">
        <v>772.15</v>
      </c>
      <c r="BP7" s="24">
        <v>652.82000000000005</v>
      </c>
      <c r="BQ7" s="24" t="s">
        <v>102</v>
      </c>
      <c r="BR7" s="24" t="s">
        <v>102</v>
      </c>
      <c r="BS7" s="24">
        <v>115.82</v>
      </c>
      <c r="BT7" s="24">
        <v>114.58</v>
      </c>
      <c r="BU7" s="24">
        <v>115.37</v>
      </c>
      <c r="BV7" s="24" t="s">
        <v>102</v>
      </c>
      <c r="BW7" s="24" t="s">
        <v>102</v>
      </c>
      <c r="BX7" s="24">
        <v>94.81</v>
      </c>
      <c r="BY7" s="24">
        <v>99.88</v>
      </c>
      <c r="BZ7" s="24">
        <v>98.82</v>
      </c>
      <c r="CA7" s="24">
        <v>97.61</v>
      </c>
      <c r="CB7" s="24" t="s">
        <v>102</v>
      </c>
      <c r="CC7" s="24" t="s">
        <v>102</v>
      </c>
      <c r="CD7" s="24">
        <v>127.7</v>
      </c>
      <c r="CE7" s="24">
        <v>128.94</v>
      </c>
      <c r="CF7" s="24">
        <v>128.65</v>
      </c>
      <c r="CG7" s="24" t="s">
        <v>102</v>
      </c>
      <c r="CH7" s="24" t="s">
        <v>102</v>
      </c>
      <c r="CI7" s="24">
        <v>129.9</v>
      </c>
      <c r="CJ7" s="24">
        <v>126.94</v>
      </c>
      <c r="CK7" s="24">
        <v>128.38999999999999</v>
      </c>
      <c r="CL7" s="24">
        <v>138.29</v>
      </c>
      <c r="CM7" s="24" t="s">
        <v>102</v>
      </c>
      <c r="CN7" s="24" t="s">
        <v>102</v>
      </c>
      <c r="CO7" s="24" t="s">
        <v>102</v>
      </c>
      <c r="CP7" s="24" t="s">
        <v>102</v>
      </c>
      <c r="CQ7" s="24" t="s">
        <v>102</v>
      </c>
      <c r="CR7" s="24" t="s">
        <v>102</v>
      </c>
      <c r="CS7" s="24" t="s">
        <v>102</v>
      </c>
      <c r="CT7" s="24">
        <v>80.11</v>
      </c>
      <c r="CU7" s="24">
        <v>82.83</v>
      </c>
      <c r="CV7" s="24">
        <v>69.38</v>
      </c>
      <c r="CW7" s="24">
        <v>59.1</v>
      </c>
      <c r="CX7" s="24" t="s">
        <v>102</v>
      </c>
      <c r="CY7" s="24" t="s">
        <v>102</v>
      </c>
      <c r="CZ7" s="24">
        <v>90.17</v>
      </c>
      <c r="DA7" s="24">
        <v>90.57</v>
      </c>
      <c r="DB7" s="24">
        <v>90.68</v>
      </c>
      <c r="DC7" s="24" t="s">
        <v>102</v>
      </c>
      <c r="DD7" s="24" t="s">
        <v>102</v>
      </c>
      <c r="DE7" s="24">
        <v>95.96</v>
      </c>
      <c r="DF7" s="24">
        <v>95.73</v>
      </c>
      <c r="DG7" s="24">
        <v>96.1</v>
      </c>
      <c r="DH7" s="24">
        <v>95.82</v>
      </c>
      <c r="DI7" s="24" t="s">
        <v>102</v>
      </c>
      <c r="DJ7" s="24" t="s">
        <v>102</v>
      </c>
      <c r="DK7" s="24">
        <v>46.93</v>
      </c>
      <c r="DL7" s="24">
        <v>48.18</v>
      </c>
      <c r="DM7" s="24">
        <v>49.56</v>
      </c>
      <c r="DN7" s="24" t="s">
        <v>102</v>
      </c>
      <c r="DO7" s="24" t="s">
        <v>102</v>
      </c>
      <c r="DP7" s="24">
        <v>20.23</v>
      </c>
      <c r="DQ7" s="24">
        <v>22.34</v>
      </c>
      <c r="DR7" s="24">
        <v>24.65</v>
      </c>
      <c r="DS7" s="24">
        <v>39.74</v>
      </c>
      <c r="DT7" s="24" t="s">
        <v>102</v>
      </c>
      <c r="DU7" s="24" t="s">
        <v>102</v>
      </c>
      <c r="DV7" s="24">
        <v>0</v>
      </c>
      <c r="DW7" s="24">
        <v>0</v>
      </c>
      <c r="DX7" s="24">
        <v>0</v>
      </c>
      <c r="DY7" s="24" t="s">
        <v>102</v>
      </c>
      <c r="DZ7" s="24" t="s">
        <v>102</v>
      </c>
      <c r="EA7" s="24">
        <v>1.63</v>
      </c>
      <c r="EB7" s="24">
        <v>1.94</v>
      </c>
      <c r="EC7" s="24">
        <v>2.42</v>
      </c>
      <c r="ED7" s="24">
        <v>7.62</v>
      </c>
      <c r="EE7" s="24" t="s">
        <v>102</v>
      </c>
      <c r="EF7" s="24" t="s">
        <v>102</v>
      </c>
      <c r="EG7" s="24">
        <v>0</v>
      </c>
      <c r="EH7" s="24">
        <v>0</v>
      </c>
      <c r="EI7" s="24">
        <v>0</v>
      </c>
      <c r="EJ7" s="24" t="s">
        <v>102</v>
      </c>
      <c r="EK7" s="24" t="s">
        <v>102</v>
      </c>
      <c r="EL7" s="24">
        <v>0.12</v>
      </c>
      <c r="EM7" s="24">
        <v>0.35</v>
      </c>
      <c r="EN7" s="24">
        <v>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PCU2107161</dc:creator>
  <cp:lastModifiedBy>大浦　郁実</cp:lastModifiedBy>
  <cp:lastPrinted>2024-02-21T01:20:39Z</cp:lastPrinted>
  <dcterms:created xsi:type="dcterms:W3CDTF">2024-02-16T05:39:36Z</dcterms:created>
  <dcterms:modified xsi:type="dcterms:W3CDTF">2024-02-21T01:20:42Z</dcterms:modified>
</cp:coreProperties>
</file>