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2A171C6C-8B92-475E-A0FD-E525A6E82941}" xr6:coauthVersionLast="47" xr6:coauthVersionMax="47" xr10:uidLastSave="{00000000-0000-0000-0000-000000000000}"/>
  <workbookProtection workbookAlgorithmName="SHA-512" workbookHashValue="upXW3G3DR6ET4c0b7x3NnNDJhSbI2jZFnML2VB1Fv6/uMh/TnxpzZ9YXGyZ3kEMKNB2gafGKIMx/TYVlPLGQyw==" workbookSaltValue="tmcbT6Qo3HlPIiXLXqGmcg=="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Q6" i="5"/>
  <c r="P6" i="5"/>
  <c r="O6" i="5"/>
  <c r="I10" i="4" s="1"/>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G85" i="4"/>
  <c r="E85" i="4"/>
  <c r="W10" i="4"/>
  <c r="P10" i="4"/>
  <c r="BB8" i="4"/>
  <c r="AT8" i="4"/>
  <c r="AL8" i="4"/>
  <c r="W8" i="4"/>
  <c r="P8" i="4"/>
  <c r="I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<sst xmlns="http://schemas.openxmlformats.org/spreadsheetml/2006/main" count="228" uniqueCount="114">
  <si>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</si>
  <si>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</si>
  <si>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</si>
  <si>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</si>
  <si>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</si>
  <si>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</si>
  <si>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</si>
  <si>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</si>
  <si>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</si>
  <si>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</si>
  <si>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</si>
  <si>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</si>
  <si>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</si>
  <si>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</si>
  <si>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</si>
  <si>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</si>
  <si>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</si>
  <si>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</si>
  <si>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</si>
  <si>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</si>
  <si>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</si>
  <si>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</si>
  <si>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</si>
  <si>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</si>
  <si>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</si>
  <si>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</si>
  <si>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</si>
  <si>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</si>
  <si>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</si>
  <si>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</si>
  <si>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</si>
  <si>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</si>
  <si>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</si>
  <si>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</si>
  <si>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</si>
  <si>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</si>
  <si>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</si>
  <si>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</si>
  <si>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</si>
  <si>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</si>
  <si>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</si>
  <si>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</si>
  <si>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</si>
  <si>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</si>
  <si>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</si>
  <si>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</si>
  <si>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</si>
  <si>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</si>
  <si>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</si>
  <si>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</si>
  <si>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</si>
  <si>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</si>
  <si>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</si>
  <si>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</si>
  <si>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</si>
  <si>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</si>
  <si>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</si>
  <si>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</si>
  <si>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</si>
  <si>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</si>
  <si>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</si>
  <si>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</si>
  <si>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</si>
  <si>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</si>
  <si>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</si>
  <si>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</si>
  <si>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</si>
  <si>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</si>
  <si>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</si>
  <si>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</si>
  <si>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</si>
  <si>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</si>
  <si>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</si>
  <si>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</si>
  <si>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</si>
  <si>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</si>
  <si>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</si>
  <si>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</si>
  <si>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</si>
  <si>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</si>
  <si>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</si>
  <si>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</si>
  <si>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</si>
  <si>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</si>
  <si>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</si>
  <si>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</si>
  <si>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</si>
  <si>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</si>
  <si>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</si>
  <si>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</si>
  <si>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</si>
  <si>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</si>
  <si>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</si>
  <si>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吹田市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</si>
  <si>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</si>
  <si>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</si>
  <si>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</si>
  <si>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</si>
  <si>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</si>
  <si>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</si>
  <si>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</si>
  <si>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</si>
  <si>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</si>
  <si>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</si>
  <si>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</si>
  <si>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</si>
  <si>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</si>
  <si>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</si>
  <si>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</si>
  <si>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</si>
  <si>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</si>
  <si>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①経常収支比率はいずれの年度も100%を超えており、単年度黒字を継続できている。
　令和3年度と比較して、数値が減少した要因としては、経常費用の増加が挙げられる。浄水所間の連絡管布設や水処理施設の更新を始めとする水道施設の強靭化・再構築事業を進めていることにより、減価償却費等の費用が増加している。
　②累積欠損は発生していない。
　③流動比率は、大規模な工事の実施による建設改良費未払金の増加から、令和元年度及び令和2年度の数値が減少した。令和4年度は翌年度に繰り越した工事があったことに加えて、年度末時点の流動負債が減少したことにより、数値が上昇した。
　④企業債残高対給水収益比率は、これまで外部資金に頼りすぎることなく施設整備を進めてきたことにより、類似団体平均値（以下「平均値」という。）よりも低い水準を維持してきたが、近年は施設の再構築や更新・耐震化を進めているため企業債への依存が大きくなってきており、企業債残高は上昇傾向にある。
　⑤料金回収率は、令和2年4月の料金改定により給水収益が増加したことなどにより、100％を上回っている。
　⑥給水原価は、地形を活かした自然流下による配水の推進をはじめとした効率的な水運用により、平均値を下回っている。令和3年度からの数値の増加については、減価償却費や資産減耗費など経常費用が増加したことによるもの。
　⑦施設利用率は、適切な施設規模を確保した上で、水需要を見据えた水源計画の見直しを行うことにより、効率的な施設運用ができていることから、平均値よりも高い水準を維持している。
　⑧有収率はおおむね例年どおりであった。本市では、昭和51年度より漏水防止対策に取り組んでいることに加えて、管路更新や鉛製給水管の取替事業を進めていることから、平均値を大きく上回る水準を維持できている。</t>
    <rPh sb="43" eb="45">
      <t>レイワ</t>
    </rPh>
    <rPh sb="46" eb="48">
      <t>ネンド</t>
    </rPh>
    <rPh sb="49" eb="51">
      <t>ヒカク</t>
    </rPh>
    <rPh sb="54" eb="56">
      <t>スウチ</t>
    </rPh>
    <rPh sb="57" eb="59">
      <t>ゲンショウ</t>
    </rPh>
    <rPh sb="61" eb="63">
      <t>ヨウイン</t>
    </rPh>
    <rPh sb="68" eb="72">
      <t>ケイジョウヒヨウ</t>
    </rPh>
    <rPh sb="73" eb="75">
      <t>ゾウカ</t>
    </rPh>
    <rPh sb="76" eb="77">
      <t>ア</t>
    </rPh>
    <rPh sb="102" eb="103">
      <t>ハジ</t>
    </rPh>
    <rPh sb="107" eb="111">
      <t>スイドウシセツ</t>
    </rPh>
    <rPh sb="112" eb="115">
      <t>キョウジンカ</t>
    </rPh>
    <rPh sb="116" eb="119">
      <t>サイコウチク</t>
    </rPh>
    <rPh sb="119" eb="121">
      <t>ジギョウ</t>
    </rPh>
    <rPh sb="122" eb="123">
      <t>スス</t>
    </rPh>
    <rPh sb="133" eb="138">
      <t>ゲンカショウキャクヒ</t>
    </rPh>
    <rPh sb="138" eb="139">
      <t>トウ</t>
    </rPh>
    <rPh sb="140" eb="142">
      <t>ヒヨウ</t>
    </rPh>
    <rPh sb="143" eb="145">
      <t>ゾウカ</t>
    </rPh>
    <rPh sb="153" eb="155">
      <t>ルイセキ</t>
    </rPh>
    <rPh sb="155" eb="157">
      <t>ケッソン</t>
    </rPh>
    <rPh sb="158" eb="160">
      <t>ハッセイ</t>
    </rPh>
    <rPh sb="228" eb="231">
      <t>ヨクネンド</t>
    </rPh>
    <rPh sb="232" eb="233">
      <t>ク</t>
    </rPh>
    <rPh sb="234" eb="235">
      <t>コ</t>
    </rPh>
    <rPh sb="237" eb="239">
      <t>コウジ</t>
    </rPh>
    <rPh sb="246" eb="247">
      <t>クワ</t>
    </rPh>
    <rPh sb="426" eb="431">
      <t>リョウキンカイシュウリツ</t>
    </rPh>
    <rPh sb="433" eb="435">
      <t>レイワ</t>
    </rPh>
    <rPh sb="436" eb="437">
      <t>ネン</t>
    </rPh>
    <rPh sb="438" eb="439">
      <t>ガツ</t>
    </rPh>
    <rPh sb="440" eb="444">
      <t>リョウキンカイテイ</t>
    </rPh>
    <rPh sb="447" eb="451">
      <t>キュウスイシュウエキ</t>
    </rPh>
    <rPh sb="452" eb="454">
      <t>ゾウカ</t>
    </rPh>
    <rPh sb="469" eb="471">
      <t>ウワマワ</t>
    </rPh>
    <rPh sb="533" eb="535">
      <t>レイワ</t>
    </rPh>
    <rPh sb="536" eb="538">
      <t>ネンド</t>
    </rPh>
    <rPh sb="541" eb="543">
      <t>スウチ</t>
    </rPh>
    <rPh sb="544" eb="546">
      <t>ゾウカ</t>
    </rPh>
    <rPh sb="565" eb="569">
      <t>ケイジョウヒヨウ</t>
    </rPh>
    <rPh sb="570" eb="572">
      <t>ゾウカ</t>
    </rPh>
    <phoneticPr fontId="4"/>
  </si>
  <si>
    <t>　①有形固定資産減価償却率は、平均値の推移と同様に令和2年度まで微増の傾向にあったが、水処理施設を更新したことや、調査･点検、評価･診断のもと、本市独自の更新基準により、効率的な施設更新を計画的に進めていることから、数値は減少している。
　②管路経年化率は、高度経済成長期に建設された大量の水道管が法定耐用年数の40年を超えたことにより、平均よりも著しく高くなっている。
　平成30年度から令和4年度において、平均値が7.15ポイント上昇する一方で、本市においては、計画的な管路更新事業に取り組むことで、1.08ポイントの上昇に抑えることができている。
　③管路更新率は、平成25年度から積極的に更新事業に取り組み、平均値よりも高い水準を維持できている。</t>
    <rPh sb="25" eb="27">
      <t>レイワ</t>
    </rPh>
    <rPh sb="28" eb="30">
      <t>ネンド</t>
    </rPh>
    <rPh sb="187" eb="189">
      <t>ヘイセイ</t>
    </rPh>
    <rPh sb="191" eb="193">
      <t>ネンド</t>
    </rPh>
    <rPh sb="195" eb="197">
      <t>レイワ</t>
    </rPh>
    <rPh sb="198" eb="200">
      <t>ネンド</t>
    </rPh>
    <rPh sb="261" eb="263">
      <t>ジョウショウ</t>
    </rPh>
    <rPh sb="264" eb="265">
      <t>オサ</t>
    </rPh>
    <phoneticPr fontId="4"/>
  </si>
  <si>
    <t xml:space="preserve">　令和4年度は、コロナ禍や物価高騰の影響はあったものの、経営状況や事業の進捗状況は、計画と比較しておおむね見込みどおりの状況となった。
　経営面について、施設を有効に利用し(1.⑦)、維持管理に努めることで高い有収率を保っており(1.⑧)、給水原価は平均値よりも低く抑えることができている(1.⑥)。平成28年4月に水需要構造の変化に対応した料金体系へと改定したことや、令和2年4月の平均改定率15.2％の料金改定により、経常収支比率や料金回収率の値は一定の水準を維持している(1.①⑤)。
　老朽化の状況について、依然として管路経年化率は非常に高い(2.②)状況にある一方で、計画的な管路更新事業や鉛製給水管の取替事業を進めていることなどにより、平均値よりも高い水準の有収率を維持(1.⑧)していることから、適切に維持管理を実施できていると考える。今後も毎年約1%を上回る管路更新（2.③）を着実に進める必要がある。このような施設更新には莫大な資金が必要となることから、アセットマネジメントにより更新費用の平準化などに取り組むとともに、施設整備を計画的に進めることで、持続可能な事業推進に努める。
　経営戦略と位置付ける「水道事業ビジョン」に基づき、今後も健全な水道システムを未来に繋いでいくために、経営基盤の強化に努めるとともに、施設整備を着実に進め、強靭な水道施設の構築に取り組んでいる。
　また、令和2年4月から平均改定率15.2%の水道料金の値上げを実施し、経営基盤の強化を図っているが、コロナ禍の新しい生活様式が定着したことによる水需要構造の変化や物価高騰など、事業経営への影響に注視する必要がある。
　引き続き、更なる経営効率化に向けて検討するとともに、3年から5年の周期で適正な水道料金水準の検証を行い、必要な見直しを図る必要がある。
</t>
    <rPh sb="28" eb="32">
      <t>ケイエイジョウキョウ</t>
    </rPh>
    <rPh sb="33" eb="35">
      <t>ジギョウ</t>
    </rPh>
    <rPh sb="36" eb="40">
      <t>シンチョクジョウキョウ</t>
    </rPh>
    <rPh sb="45" eb="47">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</si>
</sst>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0.97</c:v>
                </c:pt>
                <c:pt idx="1">
                  <c:v>1.44</c:v>
                </c:pt>
                <c:pt idx="2">
                  <c:v>1.68</c:v>
                </c:pt>
                <c:pt idx="3">
                  <c:v>1.34</c:v>
                </c:pt>
                <c:pt idx="4">
                  <c:v>1.2</c:v>
                </c:pt>
              </c:numCache>
            </c:numRef>
          </c:val>
          <c:extLst>
            <c:ext xmlns:c16="http://schemas.microsoft.com/office/drawing/2014/chart" uri="{C3380CC4-5D6E-409C-BE32-E72D297353CC}">
              <c16:uniqueId val="{00000000-119D-4A48-ADA2-8F311C32298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119D-4A48-ADA2-8F311C32298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81.14</c:v>
                </c:pt>
                <c:pt idx="1">
                  <c:v>80.25</c:v>
                </c:pt>
                <c:pt idx="2">
                  <c:v>81.88</c:v>
                </c:pt>
                <c:pt idx="3">
                  <c:v>80.959999999999994</c:v>
                </c:pt>
                <c:pt idx="4">
                  <c:v>81.040000000000006</c:v>
                </c:pt>
              </c:numCache>
            </c:numRef>
          </c:val>
          <c:extLst>
            <c:ext xmlns:c16="http://schemas.microsoft.com/office/drawing/2014/chart" uri="{C3380CC4-5D6E-409C-BE32-E72D297353CC}">
              <c16:uniqueId val="{00000000-E990-47B0-9E02-ADC60AAF138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E990-47B0-9E02-ADC60AAF138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95.88</c:v>
                </c:pt>
                <c:pt idx="1">
                  <c:v>96.16</c:v>
                </c:pt>
                <c:pt idx="2">
                  <c:v>96.06</c:v>
                </c:pt>
                <c:pt idx="3">
                  <c:v>96.66</c:v>
                </c:pt>
                <c:pt idx="4">
                  <c:v>95.72</c:v>
                </c:pt>
              </c:numCache>
            </c:numRef>
          </c:val>
          <c:extLst>
            <c:ext xmlns:c16="http://schemas.microsoft.com/office/drawing/2014/chart" uri="{C3380CC4-5D6E-409C-BE32-E72D297353CC}">
              <c16:uniqueId val="{00000000-C4A4-4284-ACDB-6C33C60B1BE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C4A4-4284-ACDB-6C33C60B1BE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118.8</c:v>
                </c:pt>
                <c:pt idx="1">
                  <c:v>121.63</c:v>
                </c:pt>
                <c:pt idx="2">
                  <c:v>136.47999999999999</c:v>
                </c:pt>
                <c:pt idx="3">
                  <c:v>135.94</c:v>
                </c:pt>
                <c:pt idx="4">
                  <c:v>120.32</c:v>
                </c:pt>
              </c:numCache>
            </c:numRef>
          </c:val>
          <c:extLst>
            <c:ext xmlns:c16="http://schemas.microsoft.com/office/drawing/2014/chart" uri="{C3380CC4-5D6E-409C-BE32-E72D297353CC}">
              <c16:uniqueId val="{00000000-8158-433C-9527-AB2A082627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8158-433C-9527-AB2A082627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43.3</c:v>
                </c:pt>
                <c:pt idx="1">
                  <c:v>43.58</c:v>
                </c:pt>
                <c:pt idx="2">
                  <c:v>43.68</c:v>
                </c:pt>
                <c:pt idx="3">
                  <c:v>37.19</c:v>
                </c:pt>
                <c:pt idx="4">
                  <c:v>35.97</c:v>
                </c:pt>
              </c:numCache>
            </c:numRef>
          </c:val>
          <c:extLst>
            <c:ext xmlns:c16="http://schemas.microsoft.com/office/drawing/2014/chart" uri="{C3380CC4-5D6E-409C-BE32-E72D297353CC}">
              <c16:uniqueId val="{00000000-BB20-49FC-AB4C-9DA36FD63C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BB20-49FC-AB4C-9DA36FD63C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37.69</c:v>
                </c:pt>
                <c:pt idx="1">
                  <c:v>37.96</c:v>
                </c:pt>
                <c:pt idx="2">
                  <c:v>38.020000000000003</c:v>
                </c:pt>
                <c:pt idx="3">
                  <c:v>38</c:v>
                </c:pt>
                <c:pt idx="4">
                  <c:v>38.770000000000003</c:v>
                </c:pt>
              </c:numCache>
            </c:numRef>
          </c:val>
          <c:extLst>
            <c:ext xmlns:c16="http://schemas.microsoft.com/office/drawing/2014/chart" uri="{C3380CC4-5D6E-409C-BE32-E72D297353CC}">
              <c16:uniqueId val="{00000000-5259-4AC6-AD0C-CF292C0A98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5259-4AC6-AD0C-CF292C0A98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ED-4516-B0EF-05F4A1C6375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EED-4516-B0EF-05F4A1C6375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199.17</c:v>
                </c:pt>
                <c:pt idx="1">
                  <c:v>163.72999999999999</c:v>
                </c:pt>
                <c:pt idx="2">
                  <c:v>169.87</c:v>
                </c:pt>
                <c:pt idx="3">
                  <c:v>261.39999999999998</c:v>
                </c:pt>
                <c:pt idx="4">
                  <c:v>290.18</c:v>
                </c:pt>
              </c:numCache>
            </c:numRef>
          </c:val>
          <c:extLst>
            <c:ext xmlns:c16="http://schemas.microsoft.com/office/drawing/2014/chart" uri="{C3380CC4-5D6E-409C-BE32-E72D297353CC}">
              <c16:uniqueId val="{00000000-5942-4C46-B0F3-C6DA35FF8B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5942-4C46-B0F3-C6DA35FF8B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187.06</c:v>
                </c:pt>
                <c:pt idx="1">
                  <c:v>224.17</c:v>
                </c:pt>
                <c:pt idx="2">
                  <c:v>243.69</c:v>
                </c:pt>
                <c:pt idx="3">
                  <c:v>258.81</c:v>
                </c:pt>
                <c:pt idx="4">
                  <c:v>273.04000000000002</c:v>
                </c:pt>
              </c:numCache>
            </c:numRef>
          </c:val>
          <c:extLst>
            <c:ext xmlns:c16="http://schemas.microsoft.com/office/drawing/2014/chart" uri="{C3380CC4-5D6E-409C-BE32-E72D297353CC}">
              <c16:uniqueId val="{00000000-5DB9-4BFB-AB71-C57B91A864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5DB9-4BFB-AB71-C57B91A864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107.26</c:v>
                </c:pt>
                <c:pt idx="1">
                  <c:v>110.71</c:v>
                </c:pt>
                <c:pt idx="2">
                  <c:v>123.96</c:v>
                </c:pt>
                <c:pt idx="3">
                  <c:v>124.18</c:v>
                </c:pt>
                <c:pt idx="4">
                  <c:v>111.04</c:v>
                </c:pt>
              </c:numCache>
            </c:numRef>
          </c:val>
          <c:extLst>
            <c:ext xmlns:c16="http://schemas.microsoft.com/office/drawing/2014/chart" uri="{C3380CC4-5D6E-409C-BE32-E72D297353CC}">
              <c16:uniqueId val="{00000000-5522-4F21-9A8F-9EB352EE02E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5522-4F21-9A8F-9EB352EE02E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140.9</c:v>
                </c:pt>
                <c:pt idx="1">
                  <c:v>135.71</c:v>
                </c:pt>
                <c:pt idx="2">
                  <c:v>135.08000000000001</c:v>
                </c:pt>
                <c:pt idx="3">
                  <c:v>136.46</c:v>
                </c:pt>
                <c:pt idx="4">
                  <c:v>153.41999999999999</c:v>
                </c:pt>
              </c:numCache>
            </c:numRef>
          </c:val>
          <c:extLst>
            <c:ext xmlns:c16="http://schemas.microsoft.com/office/drawing/2014/chart" uri="{C3380CC4-5D6E-409C-BE32-E72D297353CC}">
              <c16:uniqueId val="{00000000-FD83-46B2-ABC0-60F46CFD9EA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FD83-46B2-ABC0-60F46CFD9EA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大阪府　吹田市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381316</v>
      </c>
      <c r="AM8" s="45"/>
      <c r="AN8" s="45"/>
      <c r="AO8" s="45"/>
      <c r="AP8" s="45"/>
      <c r="AQ8" s="45"/>
      <c r="AR8" s="45"/>
      <c r="AS8" s="45"/>
      <c r="AT8" s="46">
        <f>データ!$S$6</f>
        <v>36.090000000000003</v>
      </c>
      <c r="AU8" s="47"/>
      <c r="AV8" s="47"/>
      <c r="AW8" s="47"/>
      <c r="AX8" s="47"/>
      <c r="AY8" s="47"/>
      <c r="AZ8" s="47"/>
      <c r="BA8" s="47"/>
      <c r="BB8" s="48">
        <f>データ!$T$6</f>
        <v>10565.7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60.27</v>
      </c>
      <c r="J10" s="47"/>
      <c r="K10" s="47"/>
      <c r="L10" s="47"/>
      <c r="M10" s="47"/>
      <c r="N10" s="47"/>
      <c r="O10" s="75"/>
      <c r="P10" s="48">
        <f>データ!$P$6</f>
        <v>99.89</v>
      </c>
      <c r="Q10" s="48"/>
      <c r="R10" s="48"/>
      <c r="S10" s="48"/>
      <c r="T10" s="48"/>
      <c r="U10" s="48"/>
      <c r="V10" s="48"/>
      <c r="W10" s="45">
        <f>データ!$Q$6</f>
        <v>2706</v>
      </c>
      <c r="X10" s="45"/>
      <c r="Y10" s="45"/>
      <c r="Z10" s="45"/>
      <c r="AA10" s="45"/>
      <c r="AB10" s="45"/>
      <c r="AC10" s="45"/>
      <c r="AD10" s="2"/>
      <c r="AE10" s="2"/>
      <c r="AF10" s="2"/>
      <c r="AG10" s="2"/>
      <c r="AH10" s="2"/>
      <c r="AI10" s="2"/>
      <c r="AJ10" s="2"/>
      <c r="AK10" s="2"/>
      <c r="AL10" s="45">
        <f>データ!$U$6</f>
        <v>380826</v>
      </c>
      <c r="AM10" s="45"/>
      <c r="AN10" s="45"/>
      <c r="AO10" s="45"/>
      <c r="AP10" s="45"/>
      <c r="AQ10" s="45"/>
      <c r="AR10" s="45"/>
      <c r="AS10" s="45"/>
      <c r="AT10" s="46">
        <f>データ!$V$6</f>
        <v>36.090000000000003</v>
      </c>
      <c r="AU10" s="47"/>
      <c r="AV10" s="47"/>
      <c r="AW10" s="47"/>
      <c r="AX10" s="47"/>
      <c r="AY10" s="47"/>
      <c r="AZ10" s="47"/>
      <c r="BA10" s="47"/>
      <c r="BB10" s="48">
        <f>データ!$W$6</f>
        <v>10552.12</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111</v>
      </c>
      <c r="BM16" s="85"/>
      <c r="BN16" s="85"/>
      <c r="BO16" s="85"/>
      <c r="BP16" s="85"/>
      <c r="BQ16" s="85"/>
      <c r="BR16" s="85"/>
      <c r="BS16" s="85"/>
      <c r="BT16" s="85"/>
      <c r="BU16" s="85"/>
      <c r="BV16" s="85"/>
      <c r="BW16" s="85"/>
      <c r="BX16" s="85"/>
      <c r="BY16" s="85"/>
      <c r="BZ16" s="8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3" t="s">
        <v>112</v>
      </c>
      <c r="BM47" s="94"/>
      <c r="BN47" s="94"/>
      <c r="BO47" s="94"/>
      <c r="BP47" s="94"/>
      <c r="BQ47" s="94"/>
      <c r="BR47" s="94"/>
      <c r="BS47" s="94"/>
      <c r="BT47" s="94"/>
      <c r="BU47" s="94"/>
      <c r="BV47" s="94"/>
      <c r="BW47" s="94"/>
      <c r="BX47" s="94"/>
      <c r="BY47" s="94"/>
      <c r="BZ47" s="9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3"/>
      <c r="BM48" s="94"/>
      <c r="BN48" s="94"/>
      <c r="BO48" s="94"/>
      <c r="BP48" s="94"/>
      <c r="BQ48" s="94"/>
      <c r="BR48" s="94"/>
      <c r="BS48" s="94"/>
      <c r="BT48" s="94"/>
      <c r="BU48" s="94"/>
      <c r="BV48" s="94"/>
      <c r="BW48" s="94"/>
      <c r="BX48" s="94"/>
      <c r="BY48" s="94"/>
      <c r="BZ48" s="9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3"/>
      <c r="BM49" s="94"/>
      <c r="BN49" s="94"/>
      <c r="BO49" s="94"/>
      <c r="BP49" s="94"/>
      <c r="BQ49" s="94"/>
      <c r="BR49" s="94"/>
      <c r="BS49" s="94"/>
      <c r="BT49" s="94"/>
      <c r="BU49" s="94"/>
      <c r="BV49" s="94"/>
      <c r="BW49" s="94"/>
      <c r="BX49" s="94"/>
      <c r="BY49" s="94"/>
      <c r="BZ49" s="9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3"/>
      <c r="BM50" s="94"/>
      <c r="BN50" s="94"/>
      <c r="BO50" s="94"/>
      <c r="BP50" s="94"/>
      <c r="BQ50" s="94"/>
      <c r="BR50" s="94"/>
      <c r="BS50" s="94"/>
      <c r="BT50" s="94"/>
      <c r="BU50" s="94"/>
      <c r="BV50" s="94"/>
      <c r="BW50" s="94"/>
      <c r="BX50" s="94"/>
      <c r="BY50" s="94"/>
      <c r="BZ50" s="9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3"/>
      <c r="BM51" s="94"/>
      <c r="BN51" s="94"/>
      <c r="BO51" s="94"/>
      <c r="BP51" s="94"/>
      <c r="BQ51" s="94"/>
      <c r="BR51" s="94"/>
      <c r="BS51" s="94"/>
      <c r="BT51" s="94"/>
      <c r="BU51" s="94"/>
      <c r="BV51" s="94"/>
      <c r="BW51" s="94"/>
      <c r="BX51" s="94"/>
      <c r="BY51" s="94"/>
      <c r="BZ51" s="9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3"/>
      <c r="BM52" s="94"/>
      <c r="BN52" s="94"/>
      <c r="BO52" s="94"/>
      <c r="BP52" s="94"/>
      <c r="BQ52" s="94"/>
      <c r="BR52" s="94"/>
      <c r="BS52" s="94"/>
      <c r="BT52" s="94"/>
      <c r="BU52" s="94"/>
      <c r="BV52" s="94"/>
      <c r="BW52" s="94"/>
      <c r="BX52" s="94"/>
      <c r="BY52" s="94"/>
      <c r="BZ52" s="9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3"/>
      <c r="BM53" s="94"/>
      <c r="BN53" s="94"/>
      <c r="BO53" s="94"/>
      <c r="BP53" s="94"/>
      <c r="BQ53" s="94"/>
      <c r="BR53" s="94"/>
      <c r="BS53" s="94"/>
      <c r="BT53" s="94"/>
      <c r="BU53" s="94"/>
      <c r="BV53" s="94"/>
      <c r="BW53" s="94"/>
      <c r="BX53" s="94"/>
      <c r="BY53" s="94"/>
      <c r="BZ53" s="9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3"/>
      <c r="BM54" s="94"/>
      <c r="BN54" s="94"/>
      <c r="BO54" s="94"/>
      <c r="BP54" s="94"/>
      <c r="BQ54" s="94"/>
      <c r="BR54" s="94"/>
      <c r="BS54" s="94"/>
      <c r="BT54" s="94"/>
      <c r="BU54" s="94"/>
      <c r="BV54" s="94"/>
      <c r="BW54" s="94"/>
      <c r="BX54" s="94"/>
      <c r="BY54" s="94"/>
      <c r="BZ54" s="9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3"/>
      <c r="BM55" s="94"/>
      <c r="BN55" s="94"/>
      <c r="BO55" s="94"/>
      <c r="BP55" s="94"/>
      <c r="BQ55" s="94"/>
      <c r="BR55" s="94"/>
      <c r="BS55" s="94"/>
      <c r="BT55" s="94"/>
      <c r="BU55" s="94"/>
      <c r="BV55" s="94"/>
      <c r="BW55" s="94"/>
      <c r="BX55" s="94"/>
      <c r="BY55" s="94"/>
      <c r="BZ55" s="9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3"/>
      <c r="BM56" s="94"/>
      <c r="BN56" s="94"/>
      <c r="BO56" s="94"/>
      <c r="BP56" s="94"/>
      <c r="BQ56" s="94"/>
      <c r="BR56" s="94"/>
      <c r="BS56" s="94"/>
      <c r="BT56" s="94"/>
      <c r="BU56" s="94"/>
      <c r="BV56" s="94"/>
      <c r="BW56" s="94"/>
      <c r="BX56" s="94"/>
      <c r="BY56" s="94"/>
      <c r="BZ56" s="9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3"/>
      <c r="BM57" s="94"/>
      <c r="BN57" s="94"/>
      <c r="BO57" s="94"/>
      <c r="BP57" s="94"/>
      <c r="BQ57" s="94"/>
      <c r="BR57" s="94"/>
      <c r="BS57" s="94"/>
      <c r="BT57" s="94"/>
      <c r="BU57" s="94"/>
      <c r="BV57" s="94"/>
      <c r="BW57" s="94"/>
      <c r="BX57" s="94"/>
      <c r="BY57" s="94"/>
      <c r="BZ57" s="9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3"/>
      <c r="BM58" s="94"/>
      <c r="BN58" s="94"/>
      <c r="BO58" s="94"/>
      <c r="BP58" s="94"/>
      <c r="BQ58" s="94"/>
      <c r="BR58" s="94"/>
      <c r="BS58" s="94"/>
      <c r="BT58" s="94"/>
      <c r="BU58" s="94"/>
      <c r="BV58" s="94"/>
      <c r="BW58" s="94"/>
      <c r="BX58" s="94"/>
      <c r="BY58" s="94"/>
      <c r="BZ58" s="9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3"/>
      <c r="BM59" s="94"/>
      <c r="BN59" s="94"/>
      <c r="BO59" s="94"/>
      <c r="BP59" s="94"/>
      <c r="BQ59" s="94"/>
      <c r="BR59" s="94"/>
      <c r="BS59" s="94"/>
      <c r="BT59" s="94"/>
      <c r="BU59" s="94"/>
      <c r="BV59" s="94"/>
      <c r="BW59" s="94"/>
      <c r="BX59" s="94"/>
      <c r="BY59" s="94"/>
      <c r="BZ59" s="95"/>
    </row>
    <row r="60" spans="1:78" ht="13.5" customHeight="1" x14ac:dyDescent="0.2">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93"/>
      <c r="BM60" s="94"/>
      <c r="BN60" s="94"/>
      <c r="BO60" s="94"/>
      <c r="BP60" s="94"/>
      <c r="BQ60" s="94"/>
      <c r="BR60" s="94"/>
      <c r="BS60" s="94"/>
      <c r="BT60" s="94"/>
      <c r="BU60" s="94"/>
      <c r="BV60" s="94"/>
      <c r="BW60" s="94"/>
      <c r="BX60" s="94"/>
      <c r="BY60" s="94"/>
      <c r="BZ60" s="95"/>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93"/>
      <c r="BM61" s="94"/>
      <c r="BN61" s="94"/>
      <c r="BO61" s="94"/>
      <c r="BP61" s="94"/>
      <c r="BQ61" s="94"/>
      <c r="BR61" s="94"/>
      <c r="BS61" s="94"/>
      <c r="BT61" s="94"/>
      <c r="BU61" s="94"/>
      <c r="BV61" s="94"/>
      <c r="BW61" s="94"/>
      <c r="BX61" s="94"/>
      <c r="BY61" s="94"/>
      <c r="BZ61" s="9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3"/>
      <c r="BM62" s="94"/>
      <c r="BN62" s="94"/>
      <c r="BO62" s="94"/>
      <c r="BP62" s="94"/>
      <c r="BQ62" s="94"/>
      <c r="BR62" s="94"/>
      <c r="BS62" s="94"/>
      <c r="BT62" s="94"/>
      <c r="BU62" s="94"/>
      <c r="BV62" s="94"/>
      <c r="BW62" s="94"/>
      <c r="BX62" s="94"/>
      <c r="BY62" s="94"/>
      <c r="BZ62" s="9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3"/>
      <c r="BM63" s="94"/>
      <c r="BN63" s="94"/>
      <c r="BO63" s="94"/>
      <c r="BP63" s="94"/>
      <c r="BQ63" s="94"/>
      <c r="BR63" s="94"/>
      <c r="BS63" s="94"/>
      <c r="BT63" s="94"/>
      <c r="BU63" s="94"/>
      <c r="BV63" s="94"/>
      <c r="BW63" s="94"/>
      <c r="BX63" s="94"/>
      <c r="BY63" s="94"/>
      <c r="BZ63" s="9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113</v>
      </c>
      <c r="BM66" s="88"/>
      <c r="BN66" s="88"/>
      <c r="BO66" s="88"/>
      <c r="BP66" s="88"/>
      <c r="BQ66" s="88"/>
      <c r="BR66" s="88"/>
      <c r="BS66" s="88"/>
      <c r="BT66" s="88"/>
      <c r="BU66" s="88"/>
      <c r="BV66" s="88"/>
      <c r="BW66" s="88"/>
      <c r="BX66" s="88"/>
      <c r="BY66" s="88"/>
      <c r="BZ66" s="8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6GdU+UJo2Cu6B40guSLFTrr/ZhVxa+F36X65gwaQmeM5M40GnXuYzzaBITQ/DIWechtZxc+0HYVUqf2XnAiMbg==" saltValue="ymnR63sxYGr7PR5B2nXXU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272051</v>
      </c>
      <c r="D6" s="20">
        <f t="shared" si="3"/>
        <v>46</v>
      </c>
      <c r="E6" s="20">
        <f t="shared" si="3"/>
        <v>1</v>
      </c>
      <c r="F6" s="20">
        <f t="shared" si="3"/>
        <v>0</v>
      </c>
      <c r="G6" s="20">
        <f t="shared" si="3"/>
        <v>1</v>
      </c>
      <c r="H6" s="20" t="str">
        <f t="shared" si="3"/>
        <v>大阪府　吹田市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60.27</v>
      </c>
      <c r="P6" s="21">
        <f t="shared" si="3"/>
        <v>99.89</v>
      </c>
      <c r="Q6" s="21">
        <f t="shared" si="3"/>
        <v>2706</v>
      </c>
      <c r="R6" s="21">
        <f t="shared" si="3"/>
        <v>381316</v>
      </c>
      <c r="S6" s="21">
        <f t="shared" si="3"/>
        <v>36.090000000000003</v>
      </c>
      <c r="T6" s="21">
        <f t="shared" si="3"/>
        <v>10565.7</v>
      </c>
      <c r="U6" s="21">
        <f t="shared" si="3"/>
        <v>380826</v>
      </c>
      <c r="V6" s="21">
        <f t="shared" si="3"/>
        <v>36.090000000000003</v>
      </c>
      <c r="W6" s="21">
        <f t="shared" si="3"/>
        <v>10552.12</v>
      </c>
      <c r="X6" s="22">
        <f>IF(X7="",NA(),X7)</f>
        <v>118.8</v>
      </c>
      <c r="Y6" s="22">
        <f t="shared" ref="Y6:AG6" si="4">IF(Y7="",NA(),Y7)</f>
        <v>121.63</v>
      </c>
      <c r="Z6" s="22">
        <f t="shared" si="4"/>
        <v>136.47999999999999</v>
      </c>
      <c r="AA6" s="22">
        <f t="shared" si="4"/>
        <v>135.94</v>
      </c>
      <c r="AB6" s="22">
        <f t="shared" si="4"/>
        <v>120.32</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199.17</v>
      </c>
      <c r="AU6" s="22">
        <f t="shared" ref="AU6:BC6" si="6">IF(AU7="",NA(),AU7)</f>
        <v>163.72999999999999</v>
      </c>
      <c r="AV6" s="22">
        <f t="shared" si="6"/>
        <v>169.87</v>
      </c>
      <c r="AW6" s="22">
        <f t="shared" si="6"/>
        <v>261.39999999999998</v>
      </c>
      <c r="AX6" s="22">
        <f t="shared" si="6"/>
        <v>290.18</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187.06</v>
      </c>
      <c r="BF6" s="22">
        <f t="shared" ref="BF6:BN6" si="7">IF(BF7="",NA(),BF7)</f>
        <v>224.17</v>
      </c>
      <c r="BG6" s="22">
        <f t="shared" si="7"/>
        <v>243.69</v>
      </c>
      <c r="BH6" s="22">
        <f t="shared" si="7"/>
        <v>258.81</v>
      </c>
      <c r="BI6" s="22">
        <f t="shared" si="7"/>
        <v>273.04000000000002</v>
      </c>
      <c r="BJ6" s="22">
        <f t="shared" si="7"/>
        <v>255.12</v>
      </c>
      <c r="BK6" s="22">
        <f t="shared" si="7"/>
        <v>254.19</v>
      </c>
      <c r="BL6" s="22">
        <f t="shared" si="7"/>
        <v>259.56</v>
      </c>
      <c r="BM6" s="22">
        <f t="shared" si="7"/>
        <v>248.92</v>
      </c>
      <c r="BN6" s="22">
        <f t="shared" si="7"/>
        <v>251.26</v>
      </c>
      <c r="BO6" s="21" t="str">
        <f>IF(BO7="","",IF(BO7="-","【-】","【"&amp;SUBSTITUTE(TEXT(BO7,"#,##0.00"),"-","△")&amp;"】"))</f>
        <v>【268.07】</v>
      </c>
      <c r="BP6" s="22">
        <f>IF(BP7="",NA(),BP7)</f>
        <v>107.26</v>
      </c>
      <c r="BQ6" s="22">
        <f t="shared" ref="BQ6:BY6" si="8">IF(BQ7="",NA(),BQ7)</f>
        <v>110.71</v>
      </c>
      <c r="BR6" s="22">
        <f t="shared" si="8"/>
        <v>123.96</v>
      </c>
      <c r="BS6" s="22">
        <f t="shared" si="8"/>
        <v>124.18</v>
      </c>
      <c r="BT6" s="22">
        <f t="shared" si="8"/>
        <v>111.04</v>
      </c>
      <c r="BU6" s="22">
        <f t="shared" si="8"/>
        <v>109.12</v>
      </c>
      <c r="BV6" s="22">
        <f t="shared" si="8"/>
        <v>107.42</v>
      </c>
      <c r="BW6" s="22">
        <f t="shared" si="8"/>
        <v>105.07</v>
      </c>
      <c r="BX6" s="22">
        <f t="shared" si="8"/>
        <v>107.54</v>
      </c>
      <c r="BY6" s="22">
        <f t="shared" si="8"/>
        <v>101.93</v>
      </c>
      <c r="BZ6" s="21" t="str">
        <f>IF(BZ7="","",IF(BZ7="-","【-】","【"&amp;SUBSTITUTE(TEXT(BZ7,"#,##0.00"),"-","△")&amp;"】"))</f>
        <v>【97.47】</v>
      </c>
      <c r="CA6" s="22">
        <f>IF(CA7="",NA(),CA7)</f>
        <v>140.9</v>
      </c>
      <c r="CB6" s="22">
        <f t="shared" ref="CB6:CJ6" si="9">IF(CB7="",NA(),CB7)</f>
        <v>135.71</v>
      </c>
      <c r="CC6" s="22">
        <f t="shared" si="9"/>
        <v>135.08000000000001</v>
      </c>
      <c r="CD6" s="22">
        <f t="shared" si="9"/>
        <v>136.46</v>
      </c>
      <c r="CE6" s="22">
        <f t="shared" si="9"/>
        <v>153.41999999999999</v>
      </c>
      <c r="CF6" s="22">
        <f t="shared" si="9"/>
        <v>153.88</v>
      </c>
      <c r="CG6" s="22">
        <f t="shared" si="9"/>
        <v>157.19</v>
      </c>
      <c r="CH6" s="22">
        <f t="shared" si="9"/>
        <v>153.71</v>
      </c>
      <c r="CI6" s="22">
        <f t="shared" si="9"/>
        <v>155.9</v>
      </c>
      <c r="CJ6" s="22">
        <f t="shared" si="9"/>
        <v>162.47</v>
      </c>
      <c r="CK6" s="21" t="str">
        <f>IF(CK7="","",IF(CK7="-","【-】","【"&amp;SUBSTITUTE(TEXT(CK7,"#,##0.00"),"-","△")&amp;"】"))</f>
        <v>【174.75】</v>
      </c>
      <c r="CL6" s="22">
        <f>IF(CL7="",NA(),CL7)</f>
        <v>81.14</v>
      </c>
      <c r="CM6" s="22">
        <f t="shared" ref="CM6:CU6" si="10">IF(CM7="",NA(),CM7)</f>
        <v>80.25</v>
      </c>
      <c r="CN6" s="22">
        <f t="shared" si="10"/>
        <v>81.88</v>
      </c>
      <c r="CO6" s="22">
        <f t="shared" si="10"/>
        <v>80.959999999999994</v>
      </c>
      <c r="CP6" s="22">
        <f t="shared" si="10"/>
        <v>81.040000000000006</v>
      </c>
      <c r="CQ6" s="22">
        <f t="shared" si="10"/>
        <v>63.53</v>
      </c>
      <c r="CR6" s="22">
        <f t="shared" si="10"/>
        <v>63.16</v>
      </c>
      <c r="CS6" s="22">
        <f t="shared" si="10"/>
        <v>64.41</v>
      </c>
      <c r="CT6" s="22">
        <f t="shared" si="10"/>
        <v>64.11</v>
      </c>
      <c r="CU6" s="22">
        <f t="shared" si="10"/>
        <v>63.81</v>
      </c>
      <c r="CV6" s="21" t="str">
        <f>IF(CV7="","",IF(CV7="-","【-】","【"&amp;SUBSTITUTE(TEXT(CV7,"#,##0.00"),"-","△")&amp;"】"))</f>
        <v>【59.97】</v>
      </c>
      <c r="CW6" s="22">
        <f>IF(CW7="",NA(),CW7)</f>
        <v>95.88</v>
      </c>
      <c r="CX6" s="22">
        <f t="shared" ref="CX6:DF6" si="11">IF(CX7="",NA(),CX7)</f>
        <v>96.16</v>
      </c>
      <c r="CY6" s="22">
        <f t="shared" si="11"/>
        <v>96.06</v>
      </c>
      <c r="CZ6" s="22">
        <f t="shared" si="11"/>
        <v>96.66</v>
      </c>
      <c r="DA6" s="22">
        <f t="shared" si="11"/>
        <v>95.72</v>
      </c>
      <c r="DB6" s="22">
        <f t="shared" si="11"/>
        <v>91.58</v>
      </c>
      <c r="DC6" s="22">
        <f t="shared" si="11"/>
        <v>91.48</v>
      </c>
      <c r="DD6" s="22">
        <f t="shared" si="11"/>
        <v>91.64</v>
      </c>
      <c r="DE6" s="22">
        <f t="shared" si="11"/>
        <v>92.09</v>
      </c>
      <c r="DF6" s="22">
        <f t="shared" si="11"/>
        <v>91.76</v>
      </c>
      <c r="DG6" s="21" t="str">
        <f>IF(DG7="","",IF(DG7="-","【-】","【"&amp;SUBSTITUTE(TEXT(DG7,"#,##0.00"),"-","△")&amp;"】"))</f>
        <v>【89.76】</v>
      </c>
      <c r="DH6" s="22">
        <f>IF(DH7="",NA(),DH7)</f>
        <v>43.3</v>
      </c>
      <c r="DI6" s="22">
        <f t="shared" ref="DI6:DQ6" si="12">IF(DI7="",NA(),DI7)</f>
        <v>43.58</v>
      </c>
      <c r="DJ6" s="22">
        <f t="shared" si="12"/>
        <v>43.68</v>
      </c>
      <c r="DK6" s="22">
        <f t="shared" si="12"/>
        <v>37.19</v>
      </c>
      <c r="DL6" s="22">
        <f t="shared" si="12"/>
        <v>35.97</v>
      </c>
      <c r="DM6" s="22">
        <f t="shared" si="12"/>
        <v>50.41</v>
      </c>
      <c r="DN6" s="22">
        <f t="shared" si="12"/>
        <v>51.13</v>
      </c>
      <c r="DO6" s="22">
        <f t="shared" si="12"/>
        <v>51.62</v>
      </c>
      <c r="DP6" s="22">
        <f t="shared" si="12"/>
        <v>52.16</v>
      </c>
      <c r="DQ6" s="22">
        <f t="shared" si="12"/>
        <v>52.59</v>
      </c>
      <c r="DR6" s="21" t="str">
        <f>IF(DR7="","",IF(DR7="-","【-】","【"&amp;SUBSTITUTE(TEXT(DR7,"#,##0.00"),"-","△")&amp;"】"))</f>
        <v>【51.51】</v>
      </c>
      <c r="DS6" s="22">
        <f>IF(DS7="",NA(),DS7)</f>
        <v>37.69</v>
      </c>
      <c r="DT6" s="22">
        <f t="shared" ref="DT6:EB6" si="13">IF(DT7="",NA(),DT7)</f>
        <v>37.96</v>
      </c>
      <c r="DU6" s="22">
        <f t="shared" si="13"/>
        <v>38.020000000000003</v>
      </c>
      <c r="DV6" s="22">
        <f t="shared" si="13"/>
        <v>38</v>
      </c>
      <c r="DW6" s="22">
        <f t="shared" si="13"/>
        <v>38.770000000000003</v>
      </c>
      <c r="DX6" s="22">
        <f t="shared" si="13"/>
        <v>20.36</v>
      </c>
      <c r="DY6" s="22">
        <f t="shared" si="13"/>
        <v>22.41</v>
      </c>
      <c r="DZ6" s="22">
        <f t="shared" si="13"/>
        <v>23.68</v>
      </c>
      <c r="EA6" s="22">
        <f t="shared" si="13"/>
        <v>25.76</v>
      </c>
      <c r="EB6" s="22">
        <f t="shared" si="13"/>
        <v>27.51</v>
      </c>
      <c r="EC6" s="21" t="str">
        <f>IF(EC7="","",IF(EC7="-","【-】","【"&amp;SUBSTITUTE(TEXT(EC7,"#,##0.00"),"-","△")&amp;"】"))</f>
        <v>【23.75】</v>
      </c>
      <c r="ED6" s="22">
        <f>IF(ED7="",NA(),ED7)</f>
        <v>0.97</v>
      </c>
      <c r="EE6" s="22">
        <f t="shared" ref="EE6:EM6" si="14">IF(EE7="",NA(),EE7)</f>
        <v>1.44</v>
      </c>
      <c r="EF6" s="22">
        <f t="shared" si="14"/>
        <v>1.68</v>
      </c>
      <c r="EG6" s="22">
        <f t="shared" si="14"/>
        <v>1.34</v>
      </c>
      <c r="EH6" s="22">
        <f t="shared" si="14"/>
        <v>1.2</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2">
      <c r="A7" s="15"/>
      <c r="B7" s="24">
        <v>2022</v>
      </c>
      <c r="C7" s="24">
        <v>272051</v>
      </c>
      <c r="D7" s="24">
        <v>46</v>
      </c>
      <c r="E7" s="24">
        <v>1</v>
      </c>
      <c r="F7" s="24">
        <v>0</v>
      </c>
      <c r="G7" s="24">
        <v>1</v>
      </c>
      <c r="H7" s="24" t="s">
        <v>93</v>
      </c>
      <c r="I7" s="24" t="s">
        <v>94</v>
      </c>
      <c r="J7" s="24" t="s">
        <v>95</v>
      </c>
      <c r="K7" s="24" t="s">
        <v>96</v>
      </c>
      <c r="L7" s="24" t="s">
        <v>97</v>
      </c>
      <c r="M7" s="24" t="s">
        <v>98</v>
      </c>
      <c r="N7" s="25" t="s">
        <v>99</v>
      </c>
      <c r="O7" s="25">
        <v>60.27</v>
      </c>
      <c r="P7" s="25">
        <v>99.89</v>
      </c>
      <c r="Q7" s="25">
        <v>2706</v>
      </c>
      <c r="R7" s="25">
        <v>381316</v>
      </c>
      <c r="S7" s="25">
        <v>36.090000000000003</v>
      </c>
      <c r="T7" s="25">
        <v>10565.7</v>
      </c>
      <c r="U7" s="25">
        <v>380826</v>
      </c>
      <c r="V7" s="25">
        <v>36.090000000000003</v>
      </c>
      <c r="W7" s="25">
        <v>10552.12</v>
      </c>
      <c r="X7" s="25">
        <v>118.8</v>
      </c>
      <c r="Y7" s="25">
        <v>121.63</v>
      </c>
      <c r="Z7" s="25">
        <v>136.47999999999999</v>
      </c>
      <c r="AA7" s="25">
        <v>135.94</v>
      </c>
      <c r="AB7" s="25">
        <v>120.32</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199.17</v>
      </c>
      <c r="AU7" s="25">
        <v>163.72999999999999</v>
      </c>
      <c r="AV7" s="25">
        <v>169.87</v>
      </c>
      <c r="AW7" s="25">
        <v>261.39999999999998</v>
      </c>
      <c r="AX7" s="25">
        <v>290.18</v>
      </c>
      <c r="AY7" s="25">
        <v>258.22000000000003</v>
      </c>
      <c r="AZ7" s="25">
        <v>250.03</v>
      </c>
      <c r="BA7" s="25">
        <v>239.45</v>
      </c>
      <c r="BB7" s="25">
        <v>246.01</v>
      </c>
      <c r="BC7" s="25">
        <v>228.89</v>
      </c>
      <c r="BD7" s="25">
        <v>252.29</v>
      </c>
      <c r="BE7" s="25">
        <v>187.06</v>
      </c>
      <c r="BF7" s="25">
        <v>224.17</v>
      </c>
      <c r="BG7" s="25">
        <v>243.69</v>
      </c>
      <c r="BH7" s="25">
        <v>258.81</v>
      </c>
      <c r="BI7" s="25">
        <v>273.04000000000002</v>
      </c>
      <c r="BJ7" s="25">
        <v>255.12</v>
      </c>
      <c r="BK7" s="25">
        <v>254.19</v>
      </c>
      <c r="BL7" s="25">
        <v>259.56</v>
      </c>
      <c r="BM7" s="25">
        <v>248.92</v>
      </c>
      <c r="BN7" s="25">
        <v>251.26</v>
      </c>
      <c r="BO7" s="25">
        <v>268.07</v>
      </c>
      <c r="BP7" s="25">
        <v>107.26</v>
      </c>
      <c r="BQ7" s="25">
        <v>110.71</v>
      </c>
      <c r="BR7" s="25">
        <v>123.96</v>
      </c>
      <c r="BS7" s="25">
        <v>124.18</v>
      </c>
      <c r="BT7" s="25">
        <v>111.04</v>
      </c>
      <c r="BU7" s="25">
        <v>109.12</v>
      </c>
      <c r="BV7" s="25">
        <v>107.42</v>
      </c>
      <c r="BW7" s="25">
        <v>105.07</v>
      </c>
      <c r="BX7" s="25">
        <v>107.54</v>
      </c>
      <c r="BY7" s="25">
        <v>101.93</v>
      </c>
      <c r="BZ7" s="25">
        <v>97.47</v>
      </c>
      <c r="CA7" s="25">
        <v>140.9</v>
      </c>
      <c r="CB7" s="25">
        <v>135.71</v>
      </c>
      <c r="CC7" s="25">
        <v>135.08000000000001</v>
      </c>
      <c r="CD7" s="25">
        <v>136.46</v>
      </c>
      <c r="CE7" s="25">
        <v>153.41999999999999</v>
      </c>
      <c r="CF7" s="25">
        <v>153.88</v>
      </c>
      <c r="CG7" s="25">
        <v>157.19</v>
      </c>
      <c r="CH7" s="25">
        <v>153.71</v>
      </c>
      <c r="CI7" s="25">
        <v>155.9</v>
      </c>
      <c r="CJ7" s="25">
        <v>162.47</v>
      </c>
      <c r="CK7" s="25">
        <v>174.75</v>
      </c>
      <c r="CL7" s="25">
        <v>81.14</v>
      </c>
      <c r="CM7" s="25">
        <v>80.25</v>
      </c>
      <c r="CN7" s="25">
        <v>81.88</v>
      </c>
      <c r="CO7" s="25">
        <v>80.959999999999994</v>
      </c>
      <c r="CP7" s="25">
        <v>81.040000000000006</v>
      </c>
      <c r="CQ7" s="25">
        <v>63.53</v>
      </c>
      <c r="CR7" s="25">
        <v>63.16</v>
      </c>
      <c r="CS7" s="25">
        <v>64.41</v>
      </c>
      <c r="CT7" s="25">
        <v>64.11</v>
      </c>
      <c r="CU7" s="25">
        <v>63.81</v>
      </c>
      <c r="CV7" s="25">
        <v>59.97</v>
      </c>
      <c r="CW7" s="25">
        <v>95.88</v>
      </c>
      <c r="CX7" s="25">
        <v>96.16</v>
      </c>
      <c r="CY7" s="25">
        <v>96.06</v>
      </c>
      <c r="CZ7" s="25">
        <v>96.66</v>
      </c>
      <c r="DA7" s="25">
        <v>95.72</v>
      </c>
      <c r="DB7" s="25">
        <v>91.58</v>
      </c>
      <c r="DC7" s="25">
        <v>91.48</v>
      </c>
      <c r="DD7" s="25">
        <v>91.64</v>
      </c>
      <c r="DE7" s="25">
        <v>92.09</v>
      </c>
      <c r="DF7" s="25">
        <v>91.76</v>
      </c>
      <c r="DG7" s="25">
        <v>89.76</v>
      </c>
      <c r="DH7" s="25">
        <v>43.3</v>
      </c>
      <c r="DI7" s="25">
        <v>43.58</v>
      </c>
      <c r="DJ7" s="25">
        <v>43.68</v>
      </c>
      <c r="DK7" s="25">
        <v>37.19</v>
      </c>
      <c r="DL7" s="25">
        <v>35.97</v>
      </c>
      <c r="DM7" s="25">
        <v>50.41</v>
      </c>
      <c r="DN7" s="25">
        <v>51.13</v>
      </c>
      <c r="DO7" s="25">
        <v>51.62</v>
      </c>
      <c r="DP7" s="25">
        <v>52.16</v>
      </c>
      <c r="DQ7" s="25">
        <v>52.59</v>
      </c>
      <c r="DR7" s="25">
        <v>51.51</v>
      </c>
      <c r="DS7" s="25">
        <v>37.69</v>
      </c>
      <c r="DT7" s="25">
        <v>37.96</v>
      </c>
      <c r="DU7" s="25">
        <v>38.020000000000003</v>
      </c>
      <c r="DV7" s="25">
        <v>38</v>
      </c>
      <c r="DW7" s="25">
        <v>38.770000000000003</v>
      </c>
      <c r="DX7" s="25">
        <v>20.36</v>
      </c>
      <c r="DY7" s="25">
        <v>22.41</v>
      </c>
      <c r="DZ7" s="25">
        <v>23.68</v>
      </c>
      <c r="EA7" s="25">
        <v>25.76</v>
      </c>
      <c r="EB7" s="25">
        <v>27.51</v>
      </c>
      <c r="EC7" s="25">
        <v>23.75</v>
      </c>
      <c r="ED7" s="25">
        <v>0.97</v>
      </c>
      <c r="EE7" s="25">
        <v>1.44</v>
      </c>
      <c r="EF7" s="25">
        <v>1.68</v>
      </c>
      <c r="EG7" s="25">
        <v>1.34</v>
      </c>
      <c r="EH7" s="25">
        <v>1.2</v>
      </c>
      <c r="EI7" s="25">
        <v>0.75</v>
      </c>
      <c r="EJ7" s="25">
        <v>0.73</v>
      </c>
      <c r="EK7" s="25">
        <v>0.79</v>
      </c>
      <c r="EL7" s="25">
        <v>0.75</v>
      </c>
      <c r="EM7" s="25">
        <v>0.78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2024-01-29T09:30:31Z</cp:lastPrinted>
  <dcterms:created xsi:type="dcterms:W3CDTF">2023-12-05T00:57:01Z</dcterms:created>
  <dcterms:modified xsi:type="dcterms:W3CDTF">2024-02-21T01:17:25Z</dcterms:modified>
  <cp:category/>
</cp:coreProperties>
</file>