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6A982747-AE53-491C-98E0-6C2E9E0BE4F3}" xr6:coauthVersionLast="47" xr6:coauthVersionMax="47" xr10:uidLastSave="{00000000-0000-0000-0000-000000000000}"/>
  <workbookProtection workbookAlgorithmName="SHA-512" workbookHashValue="9jdkCFQrSVmGs027ZOh3UQbXC1amKFXx3ot/CXHACF4FkT6EX53FxiI27FgRuCFpbqFhUvHDqIxwg+DDPdJvvA==" workbookSaltValue="WUfMxPwgKlYY+BVkGtz6O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BB10" i="4"/>
  <c r="AL10" i="4"/>
  <c r="W10" i="4"/>
  <c r="P10" i="4"/>
  <c r="AT8" i="4"/>
  <c r="AD8" i="4"/>
  <c r="W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<sst xmlns="http://schemas.openxmlformats.org/spreadsheetml/2006/main" count="236" uniqueCount="117">
  <si>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</si>
  <si>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</si>
  <si>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</si>
  <si>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</si>
  <si>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</si>
  <si>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</si>
  <si>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</si>
  <si>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</si>
  <si>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</si>
  <si>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</si>
  <si>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</si>
  <si>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</si>
  <si>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</si>
  <si>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</si>
  <si>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</si>
  <si>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</si>
  <si>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</si>
  <si>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</si>
  <si>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</si>
  <si>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</si>
  <si>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</si>
  <si>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</si>
  <si>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</si>
  <si>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</si>
  <si>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</si>
  <si>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</si>
  <si>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</si>
  <si>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</si>
  <si>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</si>
  <si>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</si>
  <si>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</si>
  <si>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</si>
  <si>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</si>
  <si>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</si>
  <si>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</si>
  <si>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</si>
  <si>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</si>
  <si>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</si>
  <si>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</si>
  <si>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</si>
  <si>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</si>
  <si>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</si>
  <si>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</si>
  <si>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</si>
  <si>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</si>
  <si>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</si>
  <si>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</si>
  <si>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</si>
  <si>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</si>
  <si>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</si>
  <si>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</si>
  <si>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</si>
  <si>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</si>
  <si>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</si>
  <si>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</si>
  <si>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</si>
  <si>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</si>
  <si>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</si>
  <si>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</si>
  <si>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</si>
  <si>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</si>
  <si>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</si>
  <si>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</si>
  <si>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</si>
  <si>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</si>
  <si>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</si>
  <si>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</si>
  <si>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</si>
  <si>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</si>
  <si>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</si>
  <si>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</si>
  <si>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</si>
  <si>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</si>
  <si>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</si>
  <si>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</si>
  <si>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</si>
  <si>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</si>
  <si>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</si>
  <si>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</si>
  <si>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</si>
  <si>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</si>
  <si>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</si>
  <si>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</si>
  <si>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</si>
  <si>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</si>
  <si>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</si>
  <si>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</si>
  <si>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</si>
  <si>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</si>
  <si>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</si>
  <si>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</si>
  <si>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</si>
  <si>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</si>
  <si>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</si>
  <si>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</si>
  <si>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</si>
  <si>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</si>
  <si>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</si>
  <si>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</si>
  <si>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</si>
  <si>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</si>
  <si>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</si>
  <si>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</si>
  <si>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</si>
  <si>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</si>
  <si>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</si>
  <si>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</si>
  <si>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</si>
  <si>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</si>
  <si>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</si>
  <si>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</si>
  <si>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</si>
  <si>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</si>
  <si>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</si>
  <si>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性について、令和4年度の①経常収支比率は昨年度から3.77ポイント減で、類似団体平均値を下回り、100%未満のため単年度収支が赤字となったことを示している。⑤経費回収率は令和4年度に実施した新型コロナウイルス感染症対策の一環としての下水道使用料の減免事業及び大口使用者の使用水量の減少による影響で使用料収入が減少し、類似団体平均値を上回るものの、値は100%を下回る結果となった。⑥汚水処理原価は昨年度より10.73ポイント増となったものの、類似団体平均値を大きく下回っている。④企業債残高対事業規模比率は、平成30～令和4年度を通して、類似団体平均値を大きく下回っている。
　財政状態について、③流動比率は100%を大きく上回っていることから、1年以内に支払うべき債務に対して支払うことができる現金等を十分に保有している状況であると言える。また、⑧水洗化率は97.79%であり、概ね100%を達成している。
　令和4年度は赤字決算となったため、①経常収支比率や⑤経費回収率が悪化した。しかし、③流動比率や④企業債残高対事業規模比率、⑥汚水処理原価などにおいては、類似団体と比較して良好な数値を維持できており、これは流域下水道の処理費用が安価なことが要因と考えられる。
※⑦施設利用率に数値が記載されていない理由は、単体で終末処理場を保有せず、すべての処理を流域下水道で行っているためである。</t>
    <rPh sb="23" eb="26">
      <t>サクネンド</t>
    </rPh>
    <rPh sb="47" eb="49">
      <t>シタマワ</t>
    </rPh>
    <rPh sb="55" eb="57">
      <t>ミマン</t>
    </rPh>
    <rPh sb="60" eb="65">
      <t>タンネンドシュウシ</t>
    </rPh>
    <rPh sb="66" eb="68">
      <t>アカジ</t>
    </rPh>
    <rPh sb="75" eb="76">
      <t>シメ</t>
    </rPh>
    <rPh sb="169" eb="171">
      <t>ウワマワ</t>
    </rPh>
    <rPh sb="201" eb="204">
      <t>サクネンド</t>
    </rPh>
    <rPh sb="215" eb="216">
      <t>ゾウ</t>
    </rPh>
    <rPh sb="409" eb="411">
      <t>レイワ</t>
    </rPh>
    <rPh sb="412" eb="414">
      <t>ネンド</t>
    </rPh>
    <rPh sb="415" eb="417">
      <t>アカジ</t>
    </rPh>
    <rPh sb="417" eb="419">
      <t>ケッサン</t>
    </rPh>
    <rPh sb="427" eb="433">
      <t>ケイジョウシュウシヒリツ</t>
    </rPh>
    <rPh sb="435" eb="440">
      <t>ケイヒカイシュウリツ</t>
    </rPh>
    <rPh sb="441" eb="443">
      <t>アッカ</t>
    </rPh>
    <rPh sb="451" eb="455">
      <t>リュウドウヒリツ</t>
    </rPh>
    <rPh sb="457" eb="460">
      <t>キギョウサイ</t>
    </rPh>
    <rPh sb="460" eb="462">
      <t>ザンダカ</t>
    </rPh>
    <rPh sb="462" eb="463">
      <t>タイ</t>
    </rPh>
    <rPh sb="463" eb="469">
      <t>ジギョウキボヒリツ</t>
    </rPh>
    <rPh sb="471" eb="477">
      <t>オスイショリゲンカ</t>
    </rPh>
    <rPh sb="494" eb="496">
      <t>リョウコウ</t>
    </rPh>
    <rPh sb="497" eb="499">
      <t>スウチ</t>
    </rPh>
    <rPh sb="500" eb="502">
      <t>イジ</t>
    </rPh>
    <phoneticPr fontId="4"/>
  </si>
  <si>
    <t>　①有形固定資産減価償却率は平成26年度のみなし償却制度の廃止以降、微増傾向である。類似団体平均値と比べ高くなっているが、これは下水道の早期整備により、法定耐用年数に近い資産が増加しているためである。
　供用開始年度が昭和54年度であるため、法定耐用年数を経過した管渠は存在せず、②管渠老化率は0%で、③管渠改善率は0.68%と低い値であった。</t>
    <phoneticPr fontId="4"/>
  </si>
  <si>
    <t>　令和4年度の汚水処理原価は昨年度よりも増加しているものの、類似団体平均値を大きく下回ることができた。これは流域下水道で汚水処理を行うことによって投資の効率化が図られた結果であると言える。
　しかし経常収支比率は100%を下回り、単年度の収支は赤字となったため、経営の健全化を図っていく必要がある。
　これらの状況を踏まえ、平成29年度に策定した経営戦略について、令和4年度は経営審議会を開催し、事業の収支計画の見直しを行い、更なる効率的な事業運営を目指して改定を実施した。今後はこの経営戦略 改定版に基づき、将来を見据えた効率的な事業運営を行っていく。</t>
    <rPh sb="1" eb="3">
      <t>レイワ</t>
    </rPh>
    <rPh sb="4" eb="6">
      <t>ネンド</t>
    </rPh>
    <rPh sb="7" eb="11">
      <t>オスイショリ</t>
    </rPh>
    <rPh sb="11" eb="13">
      <t>ゲンカ</t>
    </rPh>
    <rPh sb="14" eb="17">
      <t>サクネンド</t>
    </rPh>
    <rPh sb="20" eb="22">
      <t>ゾウカ</t>
    </rPh>
    <rPh sb="111" eb="113">
      <t>シタマワ</t>
    </rPh>
    <rPh sb="122" eb="124">
      <t>アカジ</t>
    </rPh>
    <rPh sb="131" eb="133">
      <t>ケイエイ</t>
    </rPh>
    <rPh sb="134" eb="137">
      <t>ケンゼンカ</t>
    </rPh>
    <rPh sb="138" eb="139">
      <t>ハカ</t>
    </rPh>
    <rPh sb="143" eb="145">
      <t>ヒツヨウ</t>
    </rPh>
    <rPh sb="154" eb="156">
      <t>ジョウキョウ</t>
    </rPh>
    <rPh sb="157" eb="158">
      <t>フ</t>
    </rPh>
    <rPh sb="181" eb="183">
      <t>レイワ</t>
    </rPh>
    <rPh sb="184" eb="186">
      <t>ネンド</t>
    </rPh>
    <rPh sb="187" eb="192">
      <t>ケイエイシンギカイ</t>
    </rPh>
    <rPh sb="193" eb="195">
      <t>カイサイ</t>
    </rPh>
    <rPh sb="236" eb="238">
      <t>コンゴ</t>
    </rPh>
    <rPh sb="241" eb="245">
      <t>ケイエイセンリャク</t>
    </rPh>
    <rPh sb="246" eb="249">
      <t>カイテイバン</t>
    </rPh>
    <rPh sb="250" eb="25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</si>
</sst>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0.12</c:v>
                </c:pt>
                <c:pt idx="2" formatCode="#,##0.00;&quot;△&quot;#,##0.00">
                  <c:v>0</c:v>
                </c:pt>
                <c:pt idx="3">
                  <c:v>1.2</c:v>
                </c:pt>
                <c:pt idx="4">
                  <c:v>0.68</c:v>
                </c:pt>
              </c:numCache>
            </c:numRef>
          </c:val>
          <c:extLst>
            <c:ext xmlns:c16="http://schemas.microsoft.com/office/drawing/2014/chart" uri="{C3380CC4-5D6E-409C-BE32-E72D297353CC}">
              <c16:uniqueId val="{00000000-A97E-453E-96F5-A4DB7FF2F7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A97E-453E-96F5-A4DB7FF2F7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4-4690-B0A0-87585F61CD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5F64-4690-B0A0-87585F61CD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97.88</c:v>
                </c:pt>
                <c:pt idx="1">
                  <c:v>97.93</c:v>
                </c:pt>
                <c:pt idx="2">
                  <c:v>97.85</c:v>
                </c:pt>
                <c:pt idx="3">
                  <c:v>97.83</c:v>
                </c:pt>
                <c:pt idx="4">
                  <c:v>97.79</c:v>
                </c:pt>
              </c:numCache>
            </c:numRef>
          </c:val>
          <c:extLst>
            <c:ext xmlns:c16="http://schemas.microsoft.com/office/drawing/2014/chart" uri="{C3380CC4-5D6E-409C-BE32-E72D297353CC}">
              <c16:uniqueId val="{00000000-DC30-491C-93D3-4CD2A72238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DC30-491C-93D3-4CD2A72238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107.86</c:v>
                </c:pt>
                <c:pt idx="1">
                  <c:v>106.57</c:v>
                </c:pt>
                <c:pt idx="2">
                  <c:v>104.98</c:v>
                </c:pt>
                <c:pt idx="3">
                  <c:v>102.44</c:v>
                </c:pt>
                <c:pt idx="4">
                  <c:v>98.67</c:v>
                </c:pt>
              </c:numCache>
            </c:numRef>
          </c:val>
          <c:extLst>
            <c:ext xmlns:c16="http://schemas.microsoft.com/office/drawing/2014/chart" uri="{C3380CC4-5D6E-409C-BE32-E72D297353CC}">
              <c16:uniqueId val="{00000000-668A-4DB0-9BB6-370955E7D5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668A-4DB0-9BB6-370955E7D5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37.520000000000003</c:v>
                </c:pt>
                <c:pt idx="1">
                  <c:v>41.03</c:v>
                </c:pt>
                <c:pt idx="2">
                  <c:v>44.53</c:v>
                </c:pt>
                <c:pt idx="3">
                  <c:v>47.23</c:v>
                </c:pt>
                <c:pt idx="4">
                  <c:v>49.85</c:v>
                </c:pt>
              </c:numCache>
            </c:numRef>
          </c:val>
          <c:extLst>
            <c:ext xmlns:c16="http://schemas.microsoft.com/office/drawing/2014/chart" uri="{C3380CC4-5D6E-409C-BE32-E72D297353CC}">
              <c16:uniqueId val="{00000000-0ECF-4A1E-9C6F-99A62CC40F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0ECF-4A1E-9C6F-99A62CC40F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C-4EE5-AD20-34D118E221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DE2C-4EE5-AD20-34D118E221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A6-442F-9488-0F594CAC8A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B2A6-442F-9488-0F594CAC8A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1331.45</c:v>
                </c:pt>
                <c:pt idx="1">
                  <c:v>1483.46</c:v>
                </c:pt>
                <c:pt idx="2">
                  <c:v>1530.89</c:v>
                </c:pt>
                <c:pt idx="3">
                  <c:v>762.43</c:v>
                </c:pt>
                <c:pt idx="4">
                  <c:v>992.31</c:v>
                </c:pt>
              </c:numCache>
            </c:numRef>
          </c:val>
          <c:extLst>
            <c:ext xmlns:c16="http://schemas.microsoft.com/office/drawing/2014/chart" uri="{C3380CC4-5D6E-409C-BE32-E72D297353CC}">
              <c16:uniqueId val="{00000000-A2BD-4D2B-A652-74D52DCB7A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A2BD-4D2B-A652-74D52DCB7A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160.84</c:v>
                </c:pt>
                <c:pt idx="1">
                  <c:v>163.53</c:v>
                </c:pt>
                <c:pt idx="2">
                  <c:v>156.88</c:v>
                </c:pt>
                <c:pt idx="3">
                  <c:v>198.2</c:v>
                </c:pt>
                <c:pt idx="4">
                  <c:v>216.78</c:v>
                </c:pt>
              </c:numCache>
            </c:numRef>
          </c:val>
          <c:extLst>
            <c:ext xmlns:c16="http://schemas.microsoft.com/office/drawing/2014/chart" uri="{C3380CC4-5D6E-409C-BE32-E72D297353CC}">
              <c16:uniqueId val="{00000000-E39B-4BFB-A066-E1B23F0EBA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39B-4BFB-A066-E1B23F0EBA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114.55</c:v>
                </c:pt>
                <c:pt idx="1">
                  <c:v>111.61</c:v>
                </c:pt>
                <c:pt idx="2">
                  <c:v>107.18</c:v>
                </c:pt>
                <c:pt idx="3">
                  <c:v>94.2</c:v>
                </c:pt>
                <c:pt idx="4">
                  <c:v>86.31</c:v>
                </c:pt>
              </c:numCache>
            </c:numRef>
          </c:val>
          <c:extLst>
            <c:ext xmlns:c16="http://schemas.microsoft.com/office/drawing/2014/chart" uri="{C3380CC4-5D6E-409C-BE32-E72D297353CC}">
              <c16:uniqueId val="{00000000-0574-4A45-9A8C-52074E538E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0574-4A45-9A8C-52074E538E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93.53</c:v>
                </c:pt>
                <c:pt idx="1">
                  <c:v>100.65</c:v>
                </c:pt>
                <c:pt idx="2">
                  <c:v>101.81</c:v>
                </c:pt>
                <c:pt idx="3">
                  <c:v>110.51</c:v>
                </c:pt>
                <c:pt idx="4">
                  <c:v>121.24</c:v>
                </c:pt>
              </c:numCache>
            </c:numRef>
          </c:val>
          <c:extLst>
            <c:ext xmlns:c16="http://schemas.microsoft.com/office/drawing/2014/chart" uri="{C3380CC4-5D6E-409C-BE32-E72D297353CC}">
              <c16:uniqueId val="{00000000-796A-493F-A26E-5030FF2A1A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796A-493F-A26E-5030FF2A1A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池田市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自治体職員</v>
      </c>
      <c r="AE8" s="41"/>
      <c r="AF8" s="41"/>
      <c r="AG8" s="41"/>
      <c r="AH8" s="41"/>
      <c r="AI8" s="41"/>
      <c r="AJ8" s="41"/>
      <c r="AK8" s="3"/>
      <c r="AL8" s="42">
        <f>データ!S6</f>
        <v>103074</v>
      </c>
      <c r="AM8" s="42"/>
      <c r="AN8" s="42"/>
      <c r="AO8" s="42"/>
      <c r="AP8" s="42"/>
      <c r="AQ8" s="42"/>
      <c r="AR8" s="42"/>
      <c r="AS8" s="42"/>
      <c r="AT8" s="35">
        <f>データ!T6</f>
        <v>22.14</v>
      </c>
      <c r="AU8" s="35"/>
      <c r="AV8" s="35"/>
      <c r="AW8" s="35"/>
      <c r="AX8" s="35"/>
      <c r="AY8" s="35"/>
      <c r="AZ8" s="35"/>
      <c r="BA8" s="35"/>
      <c r="BB8" s="35">
        <f>データ!U6</f>
        <v>4655.5600000000004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85.39</v>
      </c>
      <c r="J10" s="35"/>
      <c r="K10" s="35"/>
      <c r="L10" s="35"/>
      <c r="M10" s="35"/>
      <c r="N10" s="35"/>
      <c r="O10" s="35"/>
      <c r="P10" s="35">
        <f>データ!P6</f>
        <v>3.25</v>
      </c>
      <c r="Q10" s="35"/>
      <c r="R10" s="35"/>
      <c r="S10" s="35"/>
      <c r="T10" s="35"/>
      <c r="U10" s="35"/>
      <c r="V10" s="35"/>
      <c r="W10" s="35">
        <f>データ!Q6</f>
        <v>100</v>
      </c>
      <c r="X10" s="35"/>
      <c r="Y10" s="35"/>
      <c r="Z10" s="35"/>
      <c r="AA10" s="35"/>
      <c r="AB10" s="35"/>
      <c r="AC10" s="35"/>
      <c r="AD10" s="42">
        <f>データ!R6</f>
        <v>1353</v>
      </c>
      <c r="AE10" s="42"/>
      <c r="AF10" s="42"/>
      <c r="AG10" s="42"/>
      <c r="AH10" s="42"/>
      <c r="AI10" s="42"/>
      <c r="AJ10" s="42"/>
      <c r="AK10" s="2"/>
      <c r="AL10" s="42">
        <f>データ!V6</f>
        <v>3354</v>
      </c>
      <c r="AM10" s="42"/>
      <c r="AN10" s="42"/>
      <c r="AO10" s="42"/>
      <c r="AP10" s="42"/>
      <c r="AQ10" s="42"/>
      <c r="AR10" s="42"/>
      <c r="AS10" s="42"/>
      <c r="AT10" s="35">
        <f>データ!W6</f>
        <v>1.03</v>
      </c>
      <c r="AU10" s="35"/>
      <c r="AV10" s="35"/>
      <c r="AW10" s="35"/>
      <c r="AX10" s="35"/>
      <c r="AY10" s="35"/>
      <c r="AZ10" s="35"/>
      <c r="BA10" s="35"/>
      <c r="BB10" s="35">
        <f>データ!X6</f>
        <v>3256.31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Lu8aJpdKmtePc2Ouj2yBUNcxBQVrCUo7AYiHjVzYiFKTSMARRL/JhkZ4Bb62+dNjHh3OH1FStFHUD2h9L+oKQ==" saltValue="dZCFvnKK96Zq9S+4s3yd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272043</v>
      </c>
      <c r="D6" s="19">
        <f t="shared" si="3"/>
        <v>46</v>
      </c>
      <c r="E6" s="19">
        <f t="shared" si="3"/>
        <v>17</v>
      </c>
      <c r="F6" s="19">
        <f t="shared" si="3"/>
        <v>4</v>
      </c>
      <c r="G6" s="19">
        <f t="shared" si="3"/>
        <v>0</v>
      </c>
      <c r="H6" s="19" t="str">
        <f t="shared" si="3"/>
        <v>大阪府　池田市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85.39</v>
      </c>
      <c r="P6" s="20">
        <f t="shared" si="3"/>
        <v>3.25</v>
      </c>
      <c r="Q6" s="20">
        <f t="shared" si="3"/>
        <v>100</v>
      </c>
      <c r="R6" s="20">
        <f t="shared" si="3"/>
        <v>1353</v>
      </c>
      <c r="S6" s="20">
        <f t="shared" si="3"/>
        <v>103074</v>
      </c>
      <c r="T6" s="20">
        <f t="shared" si="3"/>
        <v>22.14</v>
      </c>
      <c r="U6" s="20">
        <f t="shared" si="3"/>
        <v>4655.5600000000004</v>
      </c>
      <c r="V6" s="20">
        <f t="shared" si="3"/>
        <v>3354</v>
      </c>
      <c r="W6" s="20">
        <f t="shared" si="3"/>
        <v>1.03</v>
      </c>
      <c r="X6" s="20">
        <f t="shared" si="3"/>
        <v>3256.31</v>
      </c>
      <c r="Y6" s="21">
        <f>IF(Y7="",NA(),Y7)</f>
        <v>107.86</v>
      </c>
      <c r="Z6" s="21">
        <f t="shared" ref="Z6:AH6" si="4">IF(Z7="",NA(),Z7)</f>
        <v>106.57</v>
      </c>
      <c r="AA6" s="21">
        <f t="shared" si="4"/>
        <v>104.98</v>
      </c>
      <c r="AB6" s="21">
        <f t="shared" si="4"/>
        <v>102.44</v>
      </c>
      <c r="AC6" s="21">
        <f t="shared" si="4"/>
        <v>98.67</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1331.45</v>
      </c>
      <c r="AV6" s="21">
        <f t="shared" ref="AV6:BD6" si="6">IF(AV7="",NA(),AV7)</f>
        <v>1483.46</v>
      </c>
      <c r="AW6" s="21">
        <f t="shared" si="6"/>
        <v>1530.89</v>
      </c>
      <c r="AX6" s="21">
        <f t="shared" si="6"/>
        <v>762.43</v>
      </c>
      <c r="AY6" s="21">
        <f t="shared" si="6"/>
        <v>992.31</v>
      </c>
      <c r="AZ6" s="21">
        <f t="shared" si="6"/>
        <v>60.67</v>
      </c>
      <c r="BA6" s="21">
        <f t="shared" si="6"/>
        <v>53.44</v>
      </c>
      <c r="BB6" s="21">
        <f t="shared" si="6"/>
        <v>46.85</v>
      </c>
      <c r="BC6" s="21">
        <f t="shared" si="6"/>
        <v>44.35</v>
      </c>
      <c r="BD6" s="21">
        <f t="shared" si="6"/>
        <v>41.51</v>
      </c>
      <c r="BE6" s="20" t="str">
        <f>IF(BE7="","",IF(BE7="-","【-】","【"&amp;SUBSTITUTE(TEXT(BE7,"#,##0.00"),"-","△")&amp;"】"))</f>
        <v>【44.25】</v>
      </c>
      <c r="BF6" s="21">
        <f>IF(BF7="",NA(),BF7)</f>
        <v>160.84</v>
      </c>
      <c r="BG6" s="21">
        <f t="shared" ref="BG6:BO6" si="7">IF(BG7="",NA(),BG7)</f>
        <v>163.53</v>
      </c>
      <c r="BH6" s="21">
        <f t="shared" si="7"/>
        <v>156.88</v>
      </c>
      <c r="BI6" s="21">
        <f t="shared" si="7"/>
        <v>198.2</v>
      </c>
      <c r="BJ6" s="21">
        <f t="shared" si="7"/>
        <v>216.78</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114.55</v>
      </c>
      <c r="BR6" s="21">
        <f t="shared" ref="BR6:BZ6" si="8">IF(BR7="",NA(),BR7)</f>
        <v>111.61</v>
      </c>
      <c r="BS6" s="21">
        <f t="shared" si="8"/>
        <v>107.18</v>
      </c>
      <c r="BT6" s="21">
        <f t="shared" si="8"/>
        <v>94.2</v>
      </c>
      <c r="BU6" s="21">
        <f t="shared" si="8"/>
        <v>86.31</v>
      </c>
      <c r="BV6" s="21">
        <f t="shared" si="8"/>
        <v>87.03</v>
      </c>
      <c r="BW6" s="21">
        <f t="shared" si="8"/>
        <v>84.3</v>
      </c>
      <c r="BX6" s="21">
        <f t="shared" si="8"/>
        <v>82.88</v>
      </c>
      <c r="BY6" s="21">
        <f t="shared" si="8"/>
        <v>82.53</v>
      </c>
      <c r="BZ6" s="21">
        <f t="shared" si="8"/>
        <v>81.81</v>
      </c>
      <c r="CA6" s="20" t="str">
        <f>IF(CA7="","",IF(CA7="-","【-】","【"&amp;SUBSTITUTE(TEXT(CA7,"#,##0.00"),"-","△")&amp;"】"))</f>
        <v>【73.78】</v>
      </c>
      <c r="CB6" s="21">
        <f>IF(CB7="",NA(),CB7)</f>
        <v>93.53</v>
      </c>
      <c r="CC6" s="21">
        <f t="shared" ref="CC6:CK6" si="9">IF(CC7="",NA(),CC7)</f>
        <v>100.65</v>
      </c>
      <c r="CD6" s="21">
        <f t="shared" si="9"/>
        <v>101.81</v>
      </c>
      <c r="CE6" s="21">
        <f t="shared" si="9"/>
        <v>110.51</v>
      </c>
      <c r="CF6" s="21">
        <f t="shared" si="9"/>
        <v>121.24</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97.88</v>
      </c>
      <c r="CY6" s="21">
        <f t="shared" ref="CY6:DG6" si="11">IF(CY7="",NA(),CY7)</f>
        <v>97.93</v>
      </c>
      <c r="CZ6" s="21">
        <f t="shared" si="11"/>
        <v>97.85</v>
      </c>
      <c r="DA6" s="21">
        <f t="shared" si="11"/>
        <v>97.83</v>
      </c>
      <c r="DB6" s="21">
        <f t="shared" si="11"/>
        <v>97.79</v>
      </c>
      <c r="DC6" s="21">
        <f t="shared" si="11"/>
        <v>87.84</v>
      </c>
      <c r="DD6" s="21">
        <f t="shared" si="11"/>
        <v>87.96</v>
      </c>
      <c r="DE6" s="21">
        <f t="shared" si="11"/>
        <v>87.65</v>
      </c>
      <c r="DF6" s="21">
        <f t="shared" si="11"/>
        <v>88.15</v>
      </c>
      <c r="DG6" s="21">
        <f t="shared" si="11"/>
        <v>88.37</v>
      </c>
      <c r="DH6" s="20" t="str">
        <f>IF(DH7="","",IF(DH7="-","【-】","【"&amp;SUBSTITUTE(TEXT(DH7,"#,##0.00"),"-","△")&amp;"】"))</f>
        <v>【85.67】</v>
      </c>
      <c r="DI6" s="21">
        <f>IF(DI7="",NA(),DI7)</f>
        <v>37.520000000000003</v>
      </c>
      <c r="DJ6" s="21">
        <f t="shared" ref="DJ6:DR6" si="12">IF(DJ7="",NA(),DJ7)</f>
        <v>41.03</v>
      </c>
      <c r="DK6" s="21">
        <f t="shared" si="12"/>
        <v>44.53</v>
      </c>
      <c r="DL6" s="21">
        <f t="shared" si="12"/>
        <v>47.23</v>
      </c>
      <c r="DM6" s="21">
        <f t="shared" si="12"/>
        <v>49.85</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0.12</v>
      </c>
      <c r="EG6" s="20">
        <f t="shared" si="14"/>
        <v>0</v>
      </c>
      <c r="EH6" s="21">
        <f t="shared" si="14"/>
        <v>1.2</v>
      </c>
      <c r="EI6" s="21">
        <f t="shared" si="14"/>
        <v>0.68</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2">
      <c r="A7" s="14"/>
      <c r="B7" s="23">
        <v>2022</v>
      </c>
      <c r="C7" s="23">
        <v>272043</v>
      </c>
      <c r="D7" s="23">
        <v>46</v>
      </c>
      <c r="E7" s="23">
        <v>17</v>
      </c>
      <c r="F7" s="23">
        <v>4</v>
      </c>
      <c r="G7" s="23">
        <v>0</v>
      </c>
      <c r="H7" s="23" t="s">
        <v>96</v>
      </c>
      <c r="I7" s="23" t="s">
        <v>97</v>
      </c>
      <c r="J7" s="23" t="s">
        <v>98</v>
      </c>
      <c r="K7" s="23" t="s">
        <v>99</v>
      </c>
      <c r="L7" s="23" t="s">
        <v>100</v>
      </c>
      <c r="M7" s="23" t="s">
        <v>101</v>
      </c>
      <c r="N7" s="24" t="s">
        <v>102</v>
      </c>
      <c r="O7" s="24">
        <v>85.39</v>
      </c>
      <c r="P7" s="24">
        <v>3.25</v>
      </c>
      <c r="Q7" s="24">
        <v>100</v>
      </c>
      <c r="R7" s="24">
        <v>1353</v>
      </c>
      <c r="S7" s="24">
        <v>103074</v>
      </c>
      <c r="T7" s="24">
        <v>22.14</v>
      </c>
      <c r="U7" s="24">
        <v>4655.5600000000004</v>
      </c>
      <c r="V7" s="24">
        <v>3354</v>
      </c>
      <c r="W7" s="24">
        <v>1.03</v>
      </c>
      <c r="X7" s="24">
        <v>3256.31</v>
      </c>
      <c r="Y7" s="24">
        <v>107.86</v>
      </c>
      <c r="Z7" s="24">
        <v>106.57</v>
      </c>
      <c r="AA7" s="24">
        <v>104.98</v>
      </c>
      <c r="AB7" s="24">
        <v>102.44</v>
      </c>
      <c r="AC7" s="24">
        <v>98.67</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1331.45</v>
      </c>
      <c r="AV7" s="24">
        <v>1483.46</v>
      </c>
      <c r="AW7" s="24">
        <v>1530.89</v>
      </c>
      <c r="AX7" s="24">
        <v>762.43</v>
      </c>
      <c r="AY7" s="24">
        <v>992.31</v>
      </c>
      <c r="AZ7" s="24">
        <v>60.67</v>
      </c>
      <c r="BA7" s="24">
        <v>53.44</v>
      </c>
      <c r="BB7" s="24">
        <v>46.85</v>
      </c>
      <c r="BC7" s="24">
        <v>44.35</v>
      </c>
      <c r="BD7" s="24">
        <v>41.51</v>
      </c>
      <c r="BE7" s="24">
        <v>44.25</v>
      </c>
      <c r="BF7" s="24">
        <v>160.84</v>
      </c>
      <c r="BG7" s="24">
        <v>163.53</v>
      </c>
      <c r="BH7" s="24">
        <v>156.88</v>
      </c>
      <c r="BI7" s="24">
        <v>198.2</v>
      </c>
      <c r="BJ7" s="24">
        <v>216.78</v>
      </c>
      <c r="BK7" s="24">
        <v>1252.71</v>
      </c>
      <c r="BL7" s="24">
        <v>1267.3900000000001</v>
      </c>
      <c r="BM7" s="24">
        <v>1268.6300000000001</v>
      </c>
      <c r="BN7" s="24">
        <v>1283.69</v>
      </c>
      <c r="BO7" s="24">
        <v>1160.22</v>
      </c>
      <c r="BP7" s="24">
        <v>1182.1099999999999</v>
      </c>
      <c r="BQ7" s="24">
        <v>114.55</v>
      </c>
      <c r="BR7" s="24">
        <v>111.61</v>
      </c>
      <c r="BS7" s="24">
        <v>107.18</v>
      </c>
      <c r="BT7" s="24">
        <v>94.2</v>
      </c>
      <c r="BU7" s="24">
        <v>86.31</v>
      </c>
      <c r="BV7" s="24">
        <v>87.03</v>
      </c>
      <c r="BW7" s="24">
        <v>84.3</v>
      </c>
      <c r="BX7" s="24">
        <v>82.88</v>
      </c>
      <c r="BY7" s="24">
        <v>82.53</v>
      </c>
      <c r="BZ7" s="24">
        <v>81.81</v>
      </c>
      <c r="CA7" s="24">
        <v>73.78</v>
      </c>
      <c r="CB7" s="24">
        <v>93.53</v>
      </c>
      <c r="CC7" s="24">
        <v>100.65</v>
      </c>
      <c r="CD7" s="24">
        <v>101.81</v>
      </c>
      <c r="CE7" s="24">
        <v>110.51</v>
      </c>
      <c r="CF7" s="24">
        <v>121.24</v>
      </c>
      <c r="CG7" s="24">
        <v>177.02</v>
      </c>
      <c r="CH7" s="24">
        <v>185.47</v>
      </c>
      <c r="CI7" s="24">
        <v>187.76</v>
      </c>
      <c r="CJ7" s="24">
        <v>190.48</v>
      </c>
      <c r="CK7" s="24">
        <v>193.59</v>
      </c>
      <c r="CL7" s="24">
        <v>220.62</v>
      </c>
      <c r="CM7" s="24" t="s">
        <v>102</v>
      </c>
      <c r="CN7" s="24" t="s">
        <v>102</v>
      </c>
      <c r="CO7" s="24" t="s">
        <v>102</v>
      </c>
      <c r="CP7" s="24" t="s">
        <v>102</v>
      </c>
      <c r="CQ7" s="24" t="s">
        <v>102</v>
      </c>
      <c r="CR7" s="24">
        <v>46.17</v>
      </c>
      <c r="CS7" s="24">
        <v>45.68</v>
      </c>
      <c r="CT7" s="24">
        <v>45.87</v>
      </c>
      <c r="CU7" s="24">
        <v>44.24</v>
      </c>
      <c r="CV7" s="24">
        <v>45.3</v>
      </c>
      <c r="CW7" s="24">
        <v>42.22</v>
      </c>
      <c r="CX7" s="24">
        <v>97.88</v>
      </c>
      <c r="CY7" s="24">
        <v>97.93</v>
      </c>
      <c r="CZ7" s="24">
        <v>97.85</v>
      </c>
      <c r="DA7" s="24">
        <v>97.83</v>
      </c>
      <c r="DB7" s="24">
        <v>97.79</v>
      </c>
      <c r="DC7" s="24">
        <v>87.84</v>
      </c>
      <c r="DD7" s="24">
        <v>87.96</v>
      </c>
      <c r="DE7" s="24">
        <v>87.65</v>
      </c>
      <c r="DF7" s="24">
        <v>88.15</v>
      </c>
      <c r="DG7" s="24">
        <v>88.37</v>
      </c>
      <c r="DH7" s="24">
        <v>85.67</v>
      </c>
      <c r="DI7" s="24">
        <v>37.520000000000003</v>
      </c>
      <c r="DJ7" s="24">
        <v>41.03</v>
      </c>
      <c r="DK7" s="24">
        <v>44.53</v>
      </c>
      <c r="DL7" s="24">
        <v>47.23</v>
      </c>
      <c r="DM7" s="24">
        <v>49.85</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0.12</v>
      </c>
      <c r="EG7" s="24">
        <v>0</v>
      </c>
      <c r="EH7" s="24">
        <v>1.2</v>
      </c>
      <c r="EI7" s="24">
        <v>0.68</v>
      </c>
      <c r="EJ7" s="24">
        <v>0.06</v>
      </c>
      <c r="EK7" s="24">
        <v>0.04</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2024-02-15T01:07:45Z</cp:lastPrinted>
  <dcterms:modified xsi:type="dcterms:W3CDTF">2024-02-27T03:11:49Z</dcterms:modified>
</cp:coreProperties>
</file>