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5B6198C6-91D2-418E-A165-E8519BB63B9E}" xr6:coauthVersionLast="47" xr6:coauthVersionMax="47" xr10:uidLastSave="{00000000-0000-0000-0000-000000000000}"/>
  <workbookProtection workbookAlgorithmName="SHA-512" workbookHashValue="EuZbzqsXVl1oX1Q56sXXn3KshknOVZS7T3hrjhDii4Uanzeb0oVpbicZvTVa4tXBjLdl5pOM+xzJ47TVLP3tMA==" workbookSaltValue="3ZaaNTmJPdWIPPNpD/r3g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P10" i="4" s="1"/>
  <c r="O6" i="5"/>
  <c r="I10" i="4" s="1"/>
  <c r="N6" i="5"/>
  <c r="B10" i="4" s="1"/>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W10" i="4"/>
  <c r="B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<sst xmlns="http://schemas.openxmlformats.org/spreadsheetml/2006/main" count="233" uniqueCount="117">
  <si>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</si>
  <si>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</si>
  <si>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</si>
  <si>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</si>
  <si>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</si>
  <si>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</si>
  <si>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</si>
  <si>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</si>
  <si>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</si>
  <si>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</si>
  <si>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</si>
  <si>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</si>
  <si>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</si>
  <si>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</si>
  <si>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</si>
  <si>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</si>
  <si>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</si>
  <si>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</si>
  <si>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</si>
  <si>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</si>
  <si>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</si>
  <si>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</si>
  <si>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</si>
  <si>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</si>
  <si>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</si>
  <si>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</si>
  <si>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</si>
  <si>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</si>
  <si>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</si>
  <si>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</si>
  <si>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</si>
  <si>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</si>
  <si>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</si>
  <si>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</si>
  <si>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</si>
  <si>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</si>
  <si>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</si>
  <si>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</si>
  <si>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</si>
  <si>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</si>
  <si>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</si>
  <si>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</si>
  <si>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</si>
  <si>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</si>
  <si>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</si>
  <si>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</si>
  <si>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</si>
  <si>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</si>
  <si>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</si>
  <si>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</si>
  <si>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</si>
  <si>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</si>
  <si>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</si>
  <si>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</si>
  <si>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</si>
  <si>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</si>
  <si>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</si>
  <si>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</si>
  <si>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</si>
  <si>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</si>
  <si>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</si>
  <si>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</si>
  <si>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</si>
  <si>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</si>
  <si>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</si>
  <si>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</si>
  <si>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</si>
  <si>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</si>
  <si>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</si>
  <si>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</si>
  <si>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</si>
  <si>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</si>
  <si>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</si>
  <si>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</si>
  <si>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</si>
  <si>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</si>
  <si>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</si>
  <si>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</si>
  <si>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</si>
  <si>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</si>
  <si>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</si>
  <si>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</si>
  <si>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</si>
  <si>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</si>
  <si>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</si>
  <si>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</si>
  <si>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</si>
  <si>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</si>
  <si>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</si>
  <si>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</si>
  <si>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</si>
  <si>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</si>
  <si>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</si>
  <si>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</si>
  <si>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</si>
  <si>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</si>
  <si>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池田市</t>
  </si>
  <si>
    <t>法適用</t>
  </si>
  <si>
    <t>下水道事業</t>
  </si>
  <si>
    <t>公共下水道</t>
  </si>
  <si>
    <t>Ba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</si>
  <si>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</si>
  <si>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</si>
  <si>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</si>
  <si>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</si>
  <si>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</si>
  <si>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</si>
  <si>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</si>
  <si>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</si>
  <si>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</si>
  <si>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</si>
  <si>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</si>
  <si>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</si>
  <si>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</si>
  <si>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令和4年度は赤字決算となったため、経常収支比率及び経費回収率が悪化し、累積欠損金についても依然解消されていない。
　これらの状況を踏まえ、平成29年度に策定した経営戦略について令和4年度は経営審議会を開催し、事業の収支計画の見直しを行い、更なる効率的な事業運営を目指して改定を実施した。今後はこの経営戦略 改定版に基づき、中長期的な視点で将来を見据え、人件費を含む維持管理費の削減等、経営の健全化を図っていく。
　更新については、ストックマネジメント計画（令和2～6年度）に基づき、緊急度の高い箇所から、計画的・効率的に実施していく。
　耐震化については、総合地震対策計画（令和2～6年度）に基づき、計画的に進めていく。</t>
    <rPh sb="1" eb="3">
      <t>レイワ</t>
    </rPh>
    <rPh sb="4" eb="6">
      <t>ネンド</t>
    </rPh>
    <rPh sb="7" eb="11">
      <t>アカジケッサン</t>
    </rPh>
    <rPh sb="32" eb="34">
      <t>アッカ</t>
    </rPh>
    <rPh sb="63" eb="65">
      <t>ジョウキョウ</t>
    </rPh>
    <rPh sb="66" eb="67">
      <t>フ</t>
    </rPh>
    <rPh sb="105" eb="107">
      <t>ジギョウ</t>
    </rPh>
    <rPh sb="108" eb="112">
      <t>シュウシケイカク</t>
    </rPh>
    <rPh sb="113" eb="115">
      <t>ミナオ</t>
    </rPh>
    <rPh sb="117" eb="118">
      <t>オコナ</t>
    </rPh>
    <rPh sb="120" eb="121">
      <t>サラ</t>
    </rPh>
    <rPh sb="123" eb="126">
      <t>コウリツテキ</t>
    </rPh>
    <rPh sb="127" eb="131">
      <t>ジギョウウンエイ</t>
    </rPh>
    <rPh sb="132" eb="134">
      <t>メザ</t>
    </rPh>
    <rPh sb="136" eb="138">
      <t>カイテイ</t>
    </rPh>
    <rPh sb="139" eb="141">
      <t>ジッシ</t>
    </rPh>
    <rPh sb="261" eb="263">
      <t>ジッシ</t>
    </rPh>
    <phoneticPr fontId="4"/>
  </si>
  <si>
    <t xml:space="preserve"> 収益性について、①経常収支比率は昨年度から3.27ポイント減で類似団体平均値を下回り、100%未満のため単年度収支は赤字となった。⑤経費回収率は令和4年度に実施した新型コロナウイルス感染症対策の一環としての下水道使用料の減免事業、及び大口使用者の使用水量の減少による影響で使用料収入が減少し7.18ポイント減となった。100%を下回り、適正な使用料収入の確保及び汚水処理費の削減が必要な状況である。また②累積欠損金比率は類似団体平均値を大きく上回っている。令和元年度までは使用料改定及び終末処理場の維持管理費用の削減により減少傾向にあったが、令和4年度は昨年度に引き続き下水道使用料の減により増加傾向となっている。⑥汚水処理原価は、類似団体平均値を下回っているが、これは早期から下水道整備に取り組んだことにより、整備に係るコストが安価であったこと、また、耐用年数を超過した施設が増加していることなどが要因である。
　財政状態については、③流動比率が100%を上回っていることから、1年以内に支払うべき債務に対して支払うことができる現金等を十分に保有している状況にある。また、④企業債残高対事業規模比率は、下水道の早期整備により令和2年度までは類似団体平均値を下回っていたが、令和4年度は昨年度に引き続き企業債残高の増に対し営業収益が減少したため、類似団体平均値を上回った。
　施設の活用については、⑦施設利用率が平成26～令和4年度まで横ばいで推移している。⑧水洗化率は99.94％であり、概ね100％を達成している。</t>
    <rPh sb="17" eb="20">
      <t>サクネンド</t>
    </rPh>
    <rPh sb="30" eb="31">
      <t>ゲン</t>
    </rPh>
    <rPh sb="300" eb="302">
      <t>ケイコウ</t>
    </rPh>
    <rPh sb="545" eb="548">
      <t>サクネンド</t>
    </rPh>
    <rPh sb="549" eb="550">
      <t>ヒ</t>
    </rPh>
    <rPh sb="551" eb="552">
      <t>ツヅ</t>
    </rPh>
    <phoneticPr fontId="4"/>
  </si>
  <si>
    <t>　①有形固定資産減価償却率については平成26年以降微増傾向にあり、類似団体平均値を大きく上回っている。これは、終末処理場施設更新等を行っているものの、下水道の早期整備により法定耐用年数間近の資産や法定耐用年数を超えた資産が増加していることが要因であると考えられる。
　②管渠老朽化率については年々増加しており、令和4年度においては43.69％に達し、類似団体平均値を大きく上回っている。
　③管渠改善率については昨年度より0.18ポイント減となったが、令和2年度よりストックマネジメント計画に基づいた更新事業を行っており、今後は増加傾向に転じることが予想される。</t>
    <rPh sb="18" eb="20">
      <t>ヘイセイ</t>
    </rPh>
    <rPh sb="22" eb="23">
      <t>ネン</t>
    </rPh>
    <rPh sb="23" eb="25">
      <t>イコウ</t>
    </rPh>
    <rPh sb="25" eb="29">
      <t>ビゾウケイコウ</t>
    </rPh>
    <rPh sb="64" eb="65">
      <t>ナド</t>
    </rPh>
    <rPh sb="86" eb="88">
      <t>ホウテイ</t>
    </rPh>
    <rPh sb="88" eb="92">
      <t>タイヨウネンスウ</t>
    </rPh>
    <rPh sb="92" eb="94">
      <t>マヂカ</t>
    </rPh>
    <rPh sb="95" eb="97">
      <t>シサン</t>
    </rPh>
    <rPh sb="120" eb="122">
      <t>ヨウイン</t>
    </rPh>
    <rPh sb="206" eb="209">
      <t>サクネンド</t>
    </rPh>
    <rPh sb="219" eb="220">
      <t>ゲン</t>
    </rPh>
    <rPh sb="269" eb="270">
      <t>テン</t>
    </rPh>
    <rPh sb="275" eb="277">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</si>
</sst>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0.19</c:v>
                </c:pt>
                <c:pt idx="1">
                  <c:v>0.71</c:v>
                </c:pt>
                <c:pt idx="2">
                  <c:v>0.06</c:v>
                </c:pt>
                <c:pt idx="3">
                  <c:v>0.28999999999999998</c:v>
                </c:pt>
                <c:pt idx="4">
                  <c:v>0.11</c:v>
                </c:pt>
              </c:numCache>
            </c:numRef>
          </c:val>
          <c:extLst>
            <c:ext xmlns:c16="http://schemas.microsoft.com/office/drawing/2014/chart" uri="{C3380CC4-5D6E-409C-BE32-E72D297353CC}">
              <c16:uniqueId val="{00000000-5589-4F9E-BD42-95AC8578BAA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0.11</c:v>
                </c:pt>
                <c:pt idx="4">
                  <c:v>0.04</c:v>
                </c:pt>
              </c:numCache>
            </c:numRef>
          </c:val>
          <c:smooth val="0"/>
          <c:extLst>
            <c:ext xmlns:c16="http://schemas.microsoft.com/office/drawing/2014/chart" uri="{C3380CC4-5D6E-409C-BE32-E72D297353CC}">
              <c16:uniqueId val="{00000001-5589-4F9E-BD42-95AC8578BAA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60.21</c:v>
                </c:pt>
                <c:pt idx="1">
                  <c:v>58.56</c:v>
                </c:pt>
                <c:pt idx="2">
                  <c:v>59.41</c:v>
                </c:pt>
                <c:pt idx="3">
                  <c:v>56.3</c:v>
                </c:pt>
                <c:pt idx="4">
                  <c:v>53.29</c:v>
                </c:pt>
              </c:numCache>
            </c:numRef>
          </c:val>
          <c:extLst>
            <c:ext xmlns:c16="http://schemas.microsoft.com/office/drawing/2014/chart" uri="{C3380CC4-5D6E-409C-BE32-E72D297353CC}">
              <c16:uniqueId val="{00000000-0C3D-47F9-B521-D7AE6003046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0</c:v>
                </c:pt>
                <c:pt idx="4">
                  <c:v>0</c:v>
                </c:pt>
              </c:numCache>
            </c:numRef>
          </c:val>
          <c:smooth val="0"/>
          <c:extLst>
            <c:ext xmlns:c16="http://schemas.microsoft.com/office/drawing/2014/chart" uri="{C3380CC4-5D6E-409C-BE32-E72D297353CC}">
              <c16:uniqueId val="{00000001-0C3D-47F9-B521-D7AE6003046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99.94</c:v>
                </c:pt>
                <c:pt idx="1">
                  <c:v>99.94</c:v>
                </c:pt>
                <c:pt idx="2">
                  <c:v>99.94</c:v>
                </c:pt>
                <c:pt idx="3">
                  <c:v>99.94</c:v>
                </c:pt>
                <c:pt idx="4">
                  <c:v>99.94</c:v>
                </c:pt>
              </c:numCache>
            </c:numRef>
          </c:val>
          <c:extLst>
            <c:ext xmlns:c16="http://schemas.microsoft.com/office/drawing/2014/chart" uri="{C3380CC4-5D6E-409C-BE32-E72D297353CC}">
              <c16:uniqueId val="{00000000-7487-4AC7-80DD-FB28E8FC5E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98.14</c:v>
                </c:pt>
                <c:pt idx="4">
                  <c:v>98.08</c:v>
                </c:pt>
              </c:numCache>
            </c:numRef>
          </c:val>
          <c:smooth val="0"/>
          <c:extLst>
            <c:ext xmlns:c16="http://schemas.microsoft.com/office/drawing/2014/chart" uri="{C3380CC4-5D6E-409C-BE32-E72D297353CC}">
              <c16:uniqueId val="{00000001-7487-4AC7-80DD-FB28E8FC5E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105.69</c:v>
                </c:pt>
                <c:pt idx="1">
                  <c:v>104.83</c:v>
                </c:pt>
                <c:pt idx="2">
                  <c:v>103.66</c:v>
                </c:pt>
                <c:pt idx="3">
                  <c:v>102.87</c:v>
                </c:pt>
                <c:pt idx="4">
                  <c:v>99.6</c:v>
                </c:pt>
              </c:numCache>
            </c:numRef>
          </c:val>
          <c:extLst>
            <c:ext xmlns:c16="http://schemas.microsoft.com/office/drawing/2014/chart" uri="{C3380CC4-5D6E-409C-BE32-E72D297353CC}">
              <c16:uniqueId val="{00000000-561E-45CD-A150-B2C1B3519B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108.18</c:v>
                </c:pt>
                <c:pt idx="4">
                  <c:v>105.76</c:v>
                </c:pt>
              </c:numCache>
            </c:numRef>
          </c:val>
          <c:smooth val="0"/>
          <c:extLst>
            <c:ext xmlns:c16="http://schemas.microsoft.com/office/drawing/2014/chart" uri="{C3380CC4-5D6E-409C-BE32-E72D297353CC}">
              <c16:uniqueId val="{00000001-561E-45CD-A150-B2C1B3519B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41.4</c:v>
                </c:pt>
                <c:pt idx="1">
                  <c:v>42.91</c:v>
                </c:pt>
                <c:pt idx="2">
                  <c:v>45.09</c:v>
                </c:pt>
                <c:pt idx="3">
                  <c:v>47.21</c:v>
                </c:pt>
                <c:pt idx="4">
                  <c:v>46.44</c:v>
                </c:pt>
              </c:numCache>
            </c:numRef>
          </c:val>
          <c:extLst>
            <c:ext xmlns:c16="http://schemas.microsoft.com/office/drawing/2014/chart" uri="{C3380CC4-5D6E-409C-BE32-E72D297353CC}">
              <c16:uniqueId val="{00000000-C2C1-4040-A885-752FD4AA5C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23.49</c:v>
                </c:pt>
                <c:pt idx="4">
                  <c:v>26.35</c:v>
                </c:pt>
              </c:numCache>
            </c:numRef>
          </c:val>
          <c:smooth val="0"/>
          <c:extLst>
            <c:ext xmlns:c16="http://schemas.microsoft.com/office/drawing/2014/chart" uri="{C3380CC4-5D6E-409C-BE32-E72D297353CC}">
              <c16:uniqueId val="{00000001-C2C1-4040-A885-752FD4AA5C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17.420000000000002</c:v>
                </c:pt>
                <c:pt idx="1">
                  <c:v>23.38</c:v>
                </c:pt>
                <c:pt idx="2">
                  <c:v>29.23</c:v>
                </c:pt>
                <c:pt idx="3">
                  <c:v>35.18</c:v>
                </c:pt>
                <c:pt idx="4">
                  <c:v>43.69</c:v>
                </c:pt>
              </c:numCache>
            </c:numRef>
          </c:val>
          <c:extLst>
            <c:ext xmlns:c16="http://schemas.microsoft.com/office/drawing/2014/chart" uri="{C3380CC4-5D6E-409C-BE32-E72D297353CC}">
              <c16:uniqueId val="{00000000-6D03-47FA-A11D-3B58FCA5C9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8.67</c:v>
                </c:pt>
                <c:pt idx="4">
                  <c:v>14.22</c:v>
                </c:pt>
              </c:numCache>
            </c:numRef>
          </c:val>
          <c:smooth val="0"/>
          <c:extLst>
            <c:ext xmlns:c16="http://schemas.microsoft.com/office/drawing/2014/chart" uri="{C3380CC4-5D6E-409C-BE32-E72D297353CC}">
              <c16:uniqueId val="{00000001-6D03-47FA-A11D-3B58FCA5C9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17.87</c:v>
                </c:pt>
                <c:pt idx="1">
                  <c:v>11.9</c:v>
                </c:pt>
                <c:pt idx="2">
                  <c:v>15.11</c:v>
                </c:pt>
                <c:pt idx="3">
                  <c:v>18.170000000000002</c:v>
                </c:pt>
                <c:pt idx="4">
                  <c:v>30.54</c:v>
                </c:pt>
              </c:numCache>
            </c:numRef>
          </c:val>
          <c:extLst>
            <c:ext xmlns:c16="http://schemas.microsoft.com/office/drawing/2014/chart" uri="{C3380CC4-5D6E-409C-BE32-E72D297353CC}">
              <c16:uniqueId val="{00000000-DE5C-4EC1-81E0-5CCE50C742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3.66</c:v>
                </c:pt>
                <c:pt idx="4">
                  <c:v>5.65</c:v>
                </c:pt>
              </c:numCache>
            </c:numRef>
          </c:val>
          <c:smooth val="0"/>
          <c:extLst>
            <c:ext xmlns:c16="http://schemas.microsoft.com/office/drawing/2014/chart" uri="{C3380CC4-5D6E-409C-BE32-E72D297353CC}">
              <c16:uniqueId val="{00000001-DE5C-4EC1-81E0-5CCE50C742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173.64</c:v>
                </c:pt>
                <c:pt idx="1">
                  <c:v>174.09</c:v>
                </c:pt>
                <c:pt idx="2">
                  <c:v>137.66</c:v>
                </c:pt>
                <c:pt idx="3">
                  <c:v>154.06</c:v>
                </c:pt>
                <c:pt idx="4">
                  <c:v>163.19999999999999</c:v>
                </c:pt>
              </c:numCache>
            </c:numRef>
          </c:val>
          <c:extLst>
            <c:ext xmlns:c16="http://schemas.microsoft.com/office/drawing/2014/chart" uri="{C3380CC4-5D6E-409C-BE32-E72D297353CC}">
              <c16:uniqueId val="{00000000-9234-41D0-91C8-1EFB7315EE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105.97</c:v>
                </c:pt>
                <c:pt idx="4">
                  <c:v>132.56</c:v>
                </c:pt>
              </c:numCache>
            </c:numRef>
          </c:val>
          <c:smooth val="0"/>
          <c:extLst>
            <c:ext xmlns:c16="http://schemas.microsoft.com/office/drawing/2014/chart" uri="{C3380CC4-5D6E-409C-BE32-E72D297353CC}">
              <c16:uniqueId val="{00000001-9234-41D0-91C8-1EFB7315EE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366.45</c:v>
                </c:pt>
                <c:pt idx="1">
                  <c:v>399.1</c:v>
                </c:pt>
                <c:pt idx="2">
                  <c:v>470.63</c:v>
                </c:pt>
                <c:pt idx="3">
                  <c:v>575.38</c:v>
                </c:pt>
                <c:pt idx="4">
                  <c:v>649.29999999999995</c:v>
                </c:pt>
              </c:numCache>
            </c:numRef>
          </c:val>
          <c:extLst>
            <c:ext xmlns:c16="http://schemas.microsoft.com/office/drawing/2014/chart" uri="{C3380CC4-5D6E-409C-BE32-E72D297353CC}">
              <c16:uniqueId val="{00000000-CF23-4527-91F7-142CEA073A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498.02</c:v>
                </c:pt>
                <c:pt idx="4">
                  <c:v>462.53</c:v>
                </c:pt>
              </c:numCache>
            </c:numRef>
          </c:val>
          <c:smooth val="0"/>
          <c:extLst>
            <c:ext xmlns:c16="http://schemas.microsoft.com/office/drawing/2014/chart" uri="{C3380CC4-5D6E-409C-BE32-E72D297353CC}">
              <c16:uniqueId val="{00000001-CF23-4527-91F7-142CEA073A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114.15</c:v>
                </c:pt>
                <c:pt idx="1">
                  <c:v>109.68</c:v>
                </c:pt>
                <c:pt idx="2">
                  <c:v>106.59</c:v>
                </c:pt>
                <c:pt idx="3">
                  <c:v>91.49</c:v>
                </c:pt>
                <c:pt idx="4">
                  <c:v>84.31</c:v>
                </c:pt>
              </c:numCache>
            </c:numRef>
          </c:val>
          <c:extLst>
            <c:ext xmlns:c16="http://schemas.microsoft.com/office/drawing/2014/chart" uri="{C3380CC4-5D6E-409C-BE32-E72D297353CC}">
              <c16:uniqueId val="{00000000-7808-46AF-8809-B0724A44B7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98.23</c:v>
                </c:pt>
                <c:pt idx="4">
                  <c:v>94.99</c:v>
                </c:pt>
              </c:numCache>
            </c:numRef>
          </c:val>
          <c:smooth val="0"/>
          <c:extLst>
            <c:ext xmlns:c16="http://schemas.microsoft.com/office/drawing/2014/chart" uri="{C3380CC4-5D6E-409C-BE32-E72D297353CC}">
              <c16:uniqueId val="{00000001-7808-46AF-8809-B0724A44B7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81.41</c:v>
                </c:pt>
                <c:pt idx="1">
                  <c:v>84.2</c:v>
                </c:pt>
                <c:pt idx="2">
                  <c:v>82.81</c:v>
                </c:pt>
                <c:pt idx="3">
                  <c:v>86.24</c:v>
                </c:pt>
                <c:pt idx="4">
                  <c:v>89.66</c:v>
                </c:pt>
              </c:numCache>
            </c:numRef>
          </c:val>
          <c:extLst>
            <c:ext xmlns:c16="http://schemas.microsoft.com/office/drawing/2014/chart" uri="{C3380CC4-5D6E-409C-BE32-E72D297353CC}">
              <c16:uniqueId val="{00000000-FFD1-4D41-8794-CBA44E6F82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100.56</c:v>
                </c:pt>
                <c:pt idx="4">
                  <c:v>101.01</c:v>
                </c:pt>
              </c:numCache>
            </c:numRef>
          </c:val>
          <c:smooth val="0"/>
          <c:extLst>
            <c:ext xmlns:c16="http://schemas.microsoft.com/office/drawing/2014/chart" uri="{C3380CC4-5D6E-409C-BE32-E72D297353CC}">
              <c16:uniqueId val="{00000001-FFD1-4D41-8794-CBA44E6F82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池田市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Ba</v>
      </c>
      <c r="X8" s="40"/>
      <c r="Y8" s="40"/>
      <c r="Z8" s="40"/>
      <c r="AA8" s="40"/>
      <c r="AB8" s="40"/>
      <c r="AC8" s="40"/>
      <c r="AD8" s="41" t="str">
        <f>データ!$M$6</f>
        <v>自治体職員</v>
      </c>
      <c r="AE8" s="41"/>
      <c r="AF8" s="41"/>
      <c r="AG8" s="41"/>
      <c r="AH8" s="41"/>
      <c r="AI8" s="41"/>
      <c r="AJ8" s="41"/>
      <c r="AK8" s="3"/>
      <c r="AL8" s="42">
        <f>データ!S6</f>
        <v>103074</v>
      </c>
      <c r="AM8" s="42"/>
      <c r="AN8" s="42"/>
      <c r="AO8" s="42"/>
      <c r="AP8" s="42"/>
      <c r="AQ8" s="42"/>
      <c r="AR8" s="42"/>
      <c r="AS8" s="42"/>
      <c r="AT8" s="35">
        <f>データ!T6</f>
        <v>22.14</v>
      </c>
      <c r="AU8" s="35"/>
      <c r="AV8" s="35"/>
      <c r="AW8" s="35"/>
      <c r="AX8" s="35"/>
      <c r="AY8" s="35"/>
      <c r="AZ8" s="35"/>
      <c r="BA8" s="35"/>
      <c r="BB8" s="35">
        <f>データ!U6</f>
        <v>4655.5600000000004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64.36</v>
      </c>
      <c r="J10" s="35"/>
      <c r="K10" s="35"/>
      <c r="L10" s="35"/>
      <c r="M10" s="35"/>
      <c r="N10" s="35"/>
      <c r="O10" s="35"/>
      <c r="P10" s="35">
        <f>データ!P6</f>
        <v>96.74</v>
      </c>
      <c r="Q10" s="35"/>
      <c r="R10" s="35"/>
      <c r="S10" s="35"/>
      <c r="T10" s="35"/>
      <c r="U10" s="35"/>
      <c r="V10" s="35"/>
      <c r="W10" s="35">
        <f>データ!Q6</f>
        <v>65.05</v>
      </c>
      <c r="X10" s="35"/>
      <c r="Y10" s="35"/>
      <c r="Z10" s="35"/>
      <c r="AA10" s="35"/>
      <c r="AB10" s="35"/>
      <c r="AC10" s="35"/>
      <c r="AD10" s="42">
        <f>データ!R6</f>
        <v>1353</v>
      </c>
      <c r="AE10" s="42"/>
      <c r="AF10" s="42"/>
      <c r="AG10" s="42"/>
      <c r="AH10" s="42"/>
      <c r="AI10" s="42"/>
      <c r="AJ10" s="42"/>
      <c r="AK10" s="2"/>
      <c r="AL10" s="42">
        <f>データ!V6</f>
        <v>99707</v>
      </c>
      <c r="AM10" s="42"/>
      <c r="AN10" s="42"/>
      <c r="AO10" s="42"/>
      <c r="AP10" s="42"/>
      <c r="AQ10" s="42"/>
      <c r="AR10" s="42"/>
      <c r="AS10" s="42"/>
      <c r="AT10" s="35">
        <f>データ!W6</f>
        <v>9.82</v>
      </c>
      <c r="AU10" s="35"/>
      <c r="AV10" s="35"/>
      <c r="AW10" s="35"/>
      <c r="AX10" s="35"/>
      <c r="AY10" s="35"/>
      <c r="AZ10" s="35"/>
      <c r="BA10" s="35"/>
      <c r="BB10" s="35">
        <f>データ!X6</f>
        <v>10153.459999999999</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5"/>
      <c r="BM60" s="66"/>
      <c r="BN60" s="66"/>
      <c r="BO60" s="66"/>
      <c r="BP60" s="66"/>
      <c r="BQ60" s="66"/>
      <c r="BR60" s="66"/>
      <c r="BS60" s="66"/>
      <c r="BT60" s="66"/>
      <c r="BU60" s="66"/>
      <c r="BV60" s="66"/>
      <c r="BW60" s="66"/>
      <c r="BX60" s="66"/>
      <c r="BY60" s="66"/>
      <c r="BZ60" s="67"/>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5mUtBWUaIJ5DuObyE6EDfU+XhGea3cUuP1Gp4kCnElBUwgoF17pm+quhr3tOZi5BFaJ4CSD8QuzFg/GaUYpATA==" saltValue="LWE4PylHlGrs+7O3i8Eg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272043</v>
      </c>
      <c r="D6" s="19">
        <f t="shared" si="3"/>
        <v>46</v>
      </c>
      <c r="E6" s="19">
        <f t="shared" si="3"/>
        <v>17</v>
      </c>
      <c r="F6" s="19">
        <f t="shared" si="3"/>
        <v>1</v>
      </c>
      <c r="G6" s="19">
        <f t="shared" si="3"/>
        <v>0</v>
      </c>
      <c r="H6" s="19" t="str">
        <f t="shared" si="3"/>
        <v>大阪府　池田市</v>
      </c>
      <c r="I6" s="19" t="str">
        <f t="shared" si="3"/>
        <v>法適用</v>
      </c>
      <c r="J6" s="19" t="str">
        <f t="shared" si="3"/>
        <v>下水道事業</v>
      </c>
      <c r="K6" s="19" t="str">
        <f t="shared" si="3"/>
        <v>公共下水道</v>
      </c>
      <c r="L6" s="19" t="str">
        <f t="shared" si="3"/>
        <v>Ba</v>
      </c>
      <c r="M6" s="19" t="str">
        <f t="shared" si="3"/>
        <v>自治体職員</v>
      </c>
      <c r="N6" s="20" t="str">
        <f t="shared" si="3"/>
        <v>-</v>
      </c>
      <c r="O6" s="20">
        <f t="shared" si="3"/>
        <v>64.36</v>
      </c>
      <c r="P6" s="20">
        <f t="shared" si="3"/>
        <v>96.74</v>
      </c>
      <c r="Q6" s="20">
        <f t="shared" si="3"/>
        <v>65.05</v>
      </c>
      <c r="R6" s="20">
        <f t="shared" si="3"/>
        <v>1353</v>
      </c>
      <c r="S6" s="20">
        <f t="shared" si="3"/>
        <v>103074</v>
      </c>
      <c r="T6" s="20">
        <f t="shared" si="3"/>
        <v>22.14</v>
      </c>
      <c r="U6" s="20">
        <f t="shared" si="3"/>
        <v>4655.5600000000004</v>
      </c>
      <c r="V6" s="20">
        <f t="shared" si="3"/>
        <v>99707</v>
      </c>
      <c r="W6" s="20">
        <f t="shared" si="3"/>
        <v>9.82</v>
      </c>
      <c r="X6" s="20">
        <f t="shared" si="3"/>
        <v>10153.459999999999</v>
      </c>
      <c r="Y6" s="21">
        <f>IF(Y7="",NA(),Y7)</f>
        <v>105.69</v>
      </c>
      <c r="Z6" s="21">
        <f t="shared" ref="Z6:AH6" si="4">IF(Z7="",NA(),Z7)</f>
        <v>104.83</v>
      </c>
      <c r="AA6" s="21">
        <f t="shared" si="4"/>
        <v>103.66</v>
      </c>
      <c r="AB6" s="21">
        <f t="shared" si="4"/>
        <v>102.87</v>
      </c>
      <c r="AC6" s="21">
        <f t="shared" si="4"/>
        <v>99.6</v>
      </c>
      <c r="AD6" s="21">
        <f t="shared" si="4"/>
        <v>108.87</v>
      </c>
      <c r="AE6" s="21">
        <f t="shared" si="4"/>
        <v>109</v>
      </c>
      <c r="AF6" s="21">
        <f t="shared" si="4"/>
        <v>107.09</v>
      </c>
      <c r="AG6" s="21">
        <f t="shared" si="4"/>
        <v>108.18</v>
      </c>
      <c r="AH6" s="21">
        <f t="shared" si="4"/>
        <v>105.76</v>
      </c>
      <c r="AI6" s="20" t="str">
        <f>IF(AI7="","",IF(AI7="-","【-】","【"&amp;SUBSTITUTE(TEXT(AI7,"#,##0.00"),"-","△")&amp;"】"))</f>
        <v>【106.11】</v>
      </c>
      <c r="AJ6" s="21">
        <f>IF(AJ7="",NA(),AJ7)</f>
        <v>17.87</v>
      </c>
      <c r="AK6" s="21">
        <f t="shared" ref="AK6:AS6" si="5">IF(AK7="",NA(),AK7)</f>
        <v>11.9</v>
      </c>
      <c r="AL6" s="21">
        <f t="shared" si="5"/>
        <v>15.11</v>
      </c>
      <c r="AM6" s="21">
        <f t="shared" si="5"/>
        <v>18.170000000000002</v>
      </c>
      <c r="AN6" s="21">
        <f t="shared" si="5"/>
        <v>30.54</v>
      </c>
      <c r="AO6" s="21">
        <f t="shared" si="5"/>
        <v>0.39</v>
      </c>
      <c r="AP6" s="21">
        <f t="shared" si="5"/>
        <v>0.28000000000000003</v>
      </c>
      <c r="AQ6" s="21">
        <f t="shared" si="5"/>
        <v>0.59</v>
      </c>
      <c r="AR6" s="21">
        <f t="shared" si="5"/>
        <v>3.66</v>
      </c>
      <c r="AS6" s="21">
        <f t="shared" si="5"/>
        <v>5.65</v>
      </c>
      <c r="AT6" s="20" t="str">
        <f>IF(AT7="","",IF(AT7="-","【-】","【"&amp;SUBSTITUTE(TEXT(AT7,"#,##0.00"),"-","△")&amp;"】"))</f>
        <v>【3.15】</v>
      </c>
      <c r="AU6" s="21">
        <f>IF(AU7="",NA(),AU7)</f>
        <v>173.64</v>
      </c>
      <c r="AV6" s="21">
        <f t="shared" ref="AV6:BD6" si="6">IF(AV7="",NA(),AV7)</f>
        <v>174.09</v>
      </c>
      <c r="AW6" s="21">
        <f t="shared" si="6"/>
        <v>137.66</v>
      </c>
      <c r="AX6" s="21">
        <f t="shared" si="6"/>
        <v>154.06</v>
      </c>
      <c r="AY6" s="21">
        <f t="shared" si="6"/>
        <v>163.19999999999999</v>
      </c>
      <c r="AZ6" s="21">
        <f t="shared" si="6"/>
        <v>73.55</v>
      </c>
      <c r="BA6" s="21">
        <f t="shared" si="6"/>
        <v>71.19</v>
      </c>
      <c r="BB6" s="21">
        <f t="shared" si="6"/>
        <v>77.72</v>
      </c>
      <c r="BC6" s="21">
        <f t="shared" si="6"/>
        <v>105.97</v>
      </c>
      <c r="BD6" s="21">
        <f t="shared" si="6"/>
        <v>132.56</v>
      </c>
      <c r="BE6" s="20" t="str">
        <f>IF(BE7="","",IF(BE7="-","【-】","【"&amp;SUBSTITUTE(TEXT(BE7,"#,##0.00"),"-","△")&amp;"】"))</f>
        <v>【73.44】</v>
      </c>
      <c r="BF6" s="21">
        <f>IF(BF7="",NA(),BF7)</f>
        <v>366.45</v>
      </c>
      <c r="BG6" s="21">
        <f t="shared" ref="BG6:BO6" si="7">IF(BG7="",NA(),BG7)</f>
        <v>399.1</v>
      </c>
      <c r="BH6" s="21">
        <f t="shared" si="7"/>
        <v>470.63</v>
      </c>
      <c r="BI6" s="21">
        <f t="shared" si="7"/>
        <v>575.38</v>
      </c>
      <c r="BJ6" s="21">
        <f t="shared" si="7"/>
        <v>649.29999999999995</v>
      </c>
      <c r="BK6" s="21">
        <f t="shared" si="7"/>
        <v>514.27</v>
      </c>
      <c r="BL6" s="21">
        <f t="shared" si="7"/>
        <v>517.34</v>
      </c>
      <c r="BM6" s="21">
        <f t="shared" si="7"/>
        <v>485.6</v>
      </c>
      <c r="BN6" s="21">
        <f t="shared" si="7"/>
        <v>498.02</v>
      </c>
      <c r="BO6" s="21">
        <f t="shared" si="7"/>
        <v>462.53</v>
      </c>
      <c r="BP6" s="20" t="str">
        <f>IF(BP7="","",IF(BP7="-","【-】","【"&amp;SUBSTITUTE(TEXT(BP7,"#,##0.00"),"-","△")&amp;"】"))</f>
        <v>【652.82】</v>
      </c>
      <c r="BQ6" s="21">
        <f>IF(BQ7="",NA(),BQ7)</f>
        <v>114.15</v>
      </c>
      <c r="BR6" s="21">
        <f t="shared" ref="BR6:BZ6" si="8">IF(BR7="",NA(),BR7)</f>
        <v>109.68</v>
      </c>
      <c r="BS6" s="21">
        <f t="shared" si="8"/>
        <v>106.59</v>
      </c>
      <c r="BT6" s="21">
        <f t="shared" si="8"/>
        <v>91.49</v>
      </c>
      <c r="BU6" s="21">
        <f t="shared" si="8"/>
        <v>84.31</v>
      </c>
      <c r="BV6" s="21">
        <f t="shared" si="8"/>
        <v>100.34</v>
      </c>
      <c r="BW6" s="21">
        <f t="shared" si="8"/>
        <v>99.89</v>
      </c>
      <c r="BX6" s="21">
        <f t="shared" si="8"/>
        <v>99.95</v>
      </c>
      <c r="BY6" s="21">
        <f t="shared" si="8"/>
        <v>98.23</v>
      </c>
      <c r="BZ6" s="21">
        <f t="shared" si="8"/>
        <v>94.99</v>
      </c>
      <c r="CA6" s="20" t="str">
        <f>IF(CA7="","",IF(CA7="-","【-】","【"&amp;SUBSTITUTE(TEXT(CA7,"#,##0.00"),"-","△")&amp;"】"))</f>
        <v>【97.61】</v>
      </c>
      <c r="CB6" s="21">
        <f>IF(CB7="",NA(),CB7)</f>
        <v>81.41</v>
      </c>
      <c r="CC6" s="21">
        <f t="shared" ref="CC6:CK6" si="9">IF(CC7="",NA(),CC7)</f>
        <v>84.2</v>
      </c>
      <c r="CD6" s="21">
        <f t="shared" si="9"/>
        <v>82.81</v>
      </c>
      <c r="CE6" s="21">
        <f t="shared" si="9"/>
        <v>86.24</v>
      </c>
      <c r="CF6" s="21">
        <f t="shared" si="9"/>
        <v>89.66</v>
      </c>
      <c r="CG6" s="21">
        <f t="shared" si="9"/>
        <v>113.49</v>
      </c>
      <c r="CH6" s="21">
        <f t="shared" si="9"/>
        <v>112.4</v>
      </c>
      <c r="CI6" s="21">
        <f t="shared" si="9"/>
        <v>110.21</v>
      </c>
      <c r="CJ6" s="21">
        <f t="shared" si="9"/>
        <v>100.56</v>
      </c>
      <c r="CK6" s="21">
        <f t="shared" si="9"/>
        <v>101.01</v>
      </c>
      <c r="CL6" s="20" t="str">
        <f>IF(CL7="","",IF(CL7="-","【-】","【"&amp;SUBSTITUTE(TEXT(CL7,"#,##0.00"),"-","△")&amp;"】"))</f>
        <v>【138.29】</v>
      </c>
      <c r="CM6" s="21">
        <f>IF(CM7="",NA(),CM7)</f>
        <v>60.21</v>
      </c>
      <c r="CN6" s="21">
        <f t="shared" ref="CN6:CV6" si="10">IF(CN7="",NA(),CN7)</f>
        <v>58.56</v>
      </c>
      <c r="CO6" s="21">
        <f t="shared" si="10"/>
        <v>59.41</v>
      </c>
      <c r="CP6" s="21">
        <f t="shared" si="10"/>
        <v>56.3</v>
      </c>
      <c r="CQ6" s="21">
        <f t="shared" si="10"/>
        <v>53.29</v>
      </c>
      <c r="CR6" s="21">
        <f t="shared" si="10"/>
        <v>62.96</v>
      </c>
      <c r="CS6" s="21">
        <f t="shared" si="10"/>
        <v>62.97</v>
      </c>
      <c r="CT6" s="21">
        <f t="shared" si="10"/>
        <v>64.930000000000007</v>
      </c>
      <c r="CU6" s="21" t="str">
        <f t="shared" si="10"/>
        <v>-</v>
      </c>
      <c r="CV6" s="21" t="str">
        <f t="shared" si="10"/>
        <v>-</v>
      </c>
      <c r="CW6" s="20" t="str">
        <f>IF(CW7="","",IF(CW7="-","【-】","【"&amp;SUBSTITUTE(TEXT(CW7,"#,##0.00"),"-","△")&amp;"】"))</f>
        <v>【59.10】</v>
      </c>
      <c r="CX6" s="21">
        <f>IF(CX7="",NA(),CX7)</f>
        <v>99.94</v>
      </c>
      <c r="CY6" s="21">
        <f t="shared" ref="CY6:DG6" si="11">IF(CY7="",NA(),CY7)</f>
        <v>99.94</v>
      </c>
      <c r="CZ6" s="21">
        <f t="shared" si="11"/>
        <v>99.94</v>
      </c>
      <c r="DA6" s="21">
        <f t="shared" si="11"/>
        <v>99.94</v>
      </c>
      <c r="DB6" s="21">
        <f t="shared" si="11"/>
        <v>99.94</v>
      </c>
      <c r="DC6" s="21">
        <f t="shared" si="11"/>
        <v>96.96</v>
      </c>
      <c r="DD6" s="21">
        <f t="shared" si="11"/>
        <v>96.97</v>
      </c>
      <c r="DE6" s="21">
        <f t="shared" si="11"/>
        <v>97.7</v>
      </c>
      <c r="DF6" s="21">
        <f t="shared" si="11"/>
        <v>98.14</v>
      </c>
      <c r="DG6" s="21">
        <f t="shared" si="11"/>
        <v>98.08</v>
      </c>
      <c r="DH6" s="20" t="str">
        <f>IF(DH7="","",IF(DH7="-","【-】","【"&amp;SUBSTITUTE(TEXT(DH7,"#,##0.00"),"-","△")&amp;"】"))</f>
        <v>【95.82】</v>
      </c>
      <c r="DI6" s="21">
        <f>IF(DI7="",NA(),DI7)</f>
        <v>41.4</v>
      </c>
      <c r="DJ6" s="21">
        <f t="shared" ref="DJ6:DR6" si="12">IF(DJ7="",NA(),DJ7)</f>
        <v>42.91</v>
      </c>
      <c r="DK6" s="21">
        <f t="shared" si="12"/>
        <v>45.09</v>
      </c>
      <c r="DL6" s="21">
        <f t="shared" si="12"/>
        <v>47.21</v>
      </c>
      <c r="DM6" s="21">
        <f t="shared" si="12"/>
        <v>46.44</v>
      </c>
      <c r="DN6" s="21">
        <f t="shared" si="12"/>
        <v>25.13</v>
      </c>
      <c r="DO6" s="21">
        <f t="shared" si="12"/>
        <v>24.54</v>
      </c>
      <c r="DP6" s="21">
        <f t="shared" si="12"/>
        <v>23.38</v>
      </c>
      <c r="DQ6" s="21">
        <f t="shared" si="12"/>
        <v>23.49</v>
      </c>
      <c r="DR6" s="21">
        <f t="shared" si="12"/>
        <v>26.35</v>
      </c>
      <c r="DS6" s="20" t="str">
        <f>IF(DS7="","",IF(DS7="-","【-】","【"&amp;SUBSTITUTE(TEXT(DS7,"#,##0.00"),"-","△")&amp;"】"))</f>
        <v>【39.74】</v>
      </c>
      <c r="DT6" s="21">
        <f>IF(DT7="",NA(),DT7)</f>
        <v>17.420000000000002</v>
      </c>
      <c r="DU6" s="21">
        <f t="shared" ref="DU6:EC6" si="13">IF(DU7="",NA(),DU7)</f>
        <v>23.38</v>
      </c>
      <c r="DV6" s="21">
        <f t="shared" si="13"/>
        <v>29.23</v>
      </c>
      <c r="DW6" s="21">
        <f t="shared" si="13"/>
        <v>35.18</v>
      </c>
      <c r="DX6" s="21">
        <f t="shared" si="13"/>
        <v>43.69</v>
      </c>
      <c r="DY6" s="21">
        <f t="shared" si="13"/>
        <v>6.4</v>
      </c>
      <c r="DZ6" s="21">
        <f t="shared" si="13"/>
        <v>7.66</v>
      </c>
      <c r="EA6" s="21">
        <f t="shared" si="13"/>
        <v>8.1999999999999993</v>
      </c>
      <c r="EB6" s="21">
        <f t="shared" si="13"/>
        <v>8.67</v>
      </c>
      <c r="EC6" s="21">
        <f t="shared" si="13"/>
        <v>14.22</v>
      </c>
      <c r="ED6" s="20" t="str">
        <f>IF(ED7="","",IF(ED7="-","【-】","【"&amp;SUBSTITUTE(TEXT(ED7,"#,##0.00"),"-","△")&amp;"】"))</f>
        <v>【7.62】</v>
      </c>
      <c r="EE6" s="21">
        <f>IF(EE7="",NA(),EE7)</f>
        <v>0.19</v>
      </c>
      <c r="EF6" s="21">
        <f t="shared" ref="EF6:EN6" si="14">IF(EF7="",NA(),EF7)</f>
        <v>0.71</v>
      </c>
      <c r="EG6" s="21">
        <f t="shared" si="14"/>
        <v>0.06</v>
      </c>
      <c r="EH6" s="21">
        <f t="shared" si="14"/>
        <v>0.28999999999999998</v>
      </c>
      <c r="EI6" s="21">
        <f t="shared" si="14"/>
        <v>0.11</v>
      </c>
      <c r="EJ6" s="21">
        <f t="shared" si="14"/>
        <v>0.16</v>
      </c>
      <c r="EK6" s="21">
        <f t="shared" si="14"/>
        <v>0.16</v>
      </c>
      <c r="EL6" s="21">
        <f t="shared" si="14"/>
        <v>0.14000000000000001</v>
      </c>
      <c r="EM6" s="21">
        <f t="shared" si="14"/>
        <v>0.11</v>
      </c>
      <c r="EN6" s="21">
        <f t="shared" si="14"/>
        <v>0.04</v>
      </c>
      <c r="EO6" s="20" t="str">
        <f>IF(EO7="","",IF(EO7="-","【-】","【"&amp;SUBSTITUTE(TEXT(EO7,"#,##0.00"),"-","△")&amp;"】"))</f>
        <v>【0.23】</v>
      </c>
    </row>
    <row r="7" spans="1:148" s="22" customFormat="1" x14ac:dyDescent="0.2">
      <c r="A7" s="14"/>
      <c r="B7" s="23">
        <v>2022</v>
      </c>
      <c r="C7" s="23">
        <v>272043</v>
      </c>
      <c r="D7" s="23">
        <v>46</v>
      </c>
      <c r="E7" s="23">
        <v>17</v>
      </c>
      <c r="F7" s="23">
        <v>1</v>
      </c>
      <c r="G7" s="23">
        <v>0</v>
      </c>
      <c r="H7" s="23" t="s">
        <v>96</v>
      </c>
      <c r="I7" s="23" t="s">
        <v>97</v>
      </c>
      <c r="J7" s="23" t="s">
        <v>98</v>
      </c>
      <c r="K7" s="23" t="s">
        <v>99</v>
      </c>
      <c r="L7" s="23" t="s">
        <v>100</v>
      </c>
      <c r="M7" s="23" t="s">
        <v>101</v>
      </c>
      <c r="N7" s="24" t="s">
        <v>102</v>
      </c>
      <c r="O7" s="24">
        <v>64.36</v>
      </c>
      <c r="P7" s="24">
        <v>96.74</v>
      </c>
      <c r="Q7" s="24">
        <v>65.05</v>
      </c>
      <c r="R7" s="24">
        <v>1353</v>
      </c>
      <c r="S7" s="24">
        <v>103074</v>
      </c>
      <c r="T7" s="24">
        <v>22.14</v>
      </c>
      <c r="U7" s="24">
        <v>4655.5600000000004</v>
      </c>
      <c r="V7" s="24">
        <v>99707</v>
      </c>
      <c r="W7" s="24">
        <v>9.82</v>
      </c>
      <c r="X7" s="24">
        <v>10153.459999999999</v>
      </c>
      <c r="Y7" s="24">
        <v>105.69</v>
      </c>
      <c r="Z7" s="24">
        <v>104.83</v>
      </c>
      <c r="AA7" s="24">
        <v>103.66</v>
      </c>
      <c r="AB7" s="24">
        <v>102.87</v>
      </c>
      <c r="AC7" s="24">
        <v>99.6</v>
      </c>
      <c r="AD7" s="24">
        <v>108.87</v>
      </c>
      <c r="AE7" s="24">
        <v>109</v>
      </c>
      <c r="AF7" s="24">
        <v>107.09</v>
      </c>
      <c r="AG7" s="24">
        <v>108.18</v>
      </c>
      <c r="AH7" s="24">
        <v>105.76</v>
      </c>
      <c r="AI7" s="24">
        <v>106.11</v>
      </c>
      <c r="AJ7" s="24">
        <v>17.87</v>
      </c>
      <c r="AK7" s="24">
        <v>11.9</v>
      </c>
      <c r="AL7" s="24">
        <v>15.11</v>
      </c>
      <c r="AM7" s="24">
        <v>18.170000000000002</v>
      </c>
      <c r="AN7" s="24">
        <v>30.54</v>
      </c>
      <c r="AO7" s="24">
        <v>0.39</v>
      </c>
      <c r="AP7" s="24">
        <v>0.28000000000000003</v>
      </c>
      <c r="AQ7" s="24">
        <v>0.59</v>
      </c>
      <c r="AR7" s="24">
        <v>3.66</v>
      </c>
      <c r="AS7" s="24">
        <v>5.65</v>
      </c>
      <c r="AT7" s="24">
        <v>3.15</v>
      </c>
      <c r="AU7" s="24">
        <v>173.64</v>
      </c>
      <c r="AV7" s="24">
        <v>174.09</v>
      </c>
      <c r="AW7" s="24">
        <v>137.66</v>
      </c>
      <c r="AX7" s="24">
        <v>154.06</v>
      </c>
      <c r="AY7" s="24">
        <v>163.19999999999999</v>
      </c>
      <c r="AZ7" s="24">
        <v>73.55</v>
      </c>
      <c r="BA7" s="24">
        <v>71.19</v>
      </c>
      <c r="BB7" s="24">
        <v>77.72</v>
      </c>
      <c r="BC7" s="24">
        <v>105.97</v>
      </c>
      <c r="BD7" s="24">
        <v>132.56</v>
      </c>
      <c r="BE7" s="24">
        <v>73.44</v>
      </c>
      <c r="BF7" s="24">
        <v>366.45</v>
      </c>
      <c r="BG7" s="24">
        <v>399.1</v>
      </c>
      <c r="BH7" s="24">
        <v>470.63</v>
      </c>
      <c r="BI7" s="24">
        <v>575.38</v>
      </c>
      <c r="BJ7" s="24">
        <v>649.29999999999995</v>
      </c>
      <c r="BK7" s="24">
        <v>514.27</v>
      </c>
      <c r="BL7" s="24">
        <v>517.34</v>
      </c>
      <c r="BM7" s="24">
        <v>485.6</v>
      </c>
      <c r="BN7" s="24">
        <v>498.02</v>
      </c>
      <c r="BO7" s="24">
        <v>462.53</v>
      </c>
      <c r="BP7" s="24">
        <v>652.82000000000005</v>
      </c>
      <c r="BQ7" s="24">
        <v>114.15</v>
      </c>
      <c r="BR7" s="24">
        <v>109.68</v>
      </c>
      <c r="BS7" s="24">
        <v>106.59</v>
      </c>
      <c r="BT7" s="24">
        <v>91.49</v>
      </c>
      <c r="BU7" s="24">
        <v>84.31</v>
      </c>
      <c r="BV7" s="24">
        <v>100.34</v>
      </c>
      <c r="BW7" s="24">
        <v>99.89</v>
      </c>
      <c r="BX7" s="24">
        <v>99.95</v>
      </c>
      <c r="BY7" s="24">
        <v>98.23</v>
      </c>
      <c r="BZ7" s="24">
        <v>94.99</v>
      </c>
      <c r="CA7" s="24">
        <v>97.61</v>
      </c>
      <c r="CB7" s="24">
        <v>81.41</v>
      </c>
      <c r="CC7" s="24">
        <v>84.2</v>
      </c>
      <c r="CD7" s="24">
        <v>82.81</v>
      </c>
      <c r="CE7" s="24">
        <v>86.24</v>
      </c>
      <c r="CF7" s="24">
        <v>89.66</v>
      </c>
      <c r="CG7" s="24">
        <v>113.49</v>
      </c>
      <c r="CH7" s="24">
        <v>112.4</v>
      </c>
      <c r="CI7" s="24">
        <v>110.21</v>
      </c>
      <c r="CJ7" s="24">
        <v>100.56</v>
      </c>
      <c r="CK7" s="24">
        <v>101.01</v>
      </c>
      <c r="CL7" s="24">
        <v>138.29</v>
      </c>
      <c r="CM7" s="24">
        <v>60.21</v>
      </c>
      <c r="CN7" s="24">
        <v>58.56</v>
      </c>
      <c r="CO7" s="24">
        <v>59.41</v>
      </c>
      <c r="CP7" s="24">
        <v>56.3</v>
      </c>
      <c r="CQ7" s="24">
        <v>53.29</v>
      </c>
      <c r="CR7" s="24">
        <v>62.96</v>
      </c>
      <c r="CS7" s="24">
        <v>62.97</v>
      </c>
      <c r="CT7" s="24">
        <v>64.930000000000007</v>
      </c>
      <c r="CU7" s="24" t="s">
        <v>102</v>
      </c>
      <c r="CV7" s="24" t="s">
        <v>102</v>
      </c>
      <c r="CW7" s="24">
        <v>59.1</v>
      </c>
      <c r="CX7" s="24">
        <v>99.94</v>
      </c>
      <c r="CY7" s="24">
        <v>99.94</v>
      </c>
      <c r="CZ7" s="24">
        <v>99.94</v>
      </c>
      <c r="DA7" s="24">
        <v>99.94</v>
      </c>
      <c r="DB7" s="24">
        <v>99.94</v>
      </c>
      <c r="DC7" s="24">
        <v>96.96</v>
      </c>
      <c r="DD7" s="24">
        <v>96.97</v>
      </c>
      <c r="DE7" s="24">
        <v>97.7</v>
      </c>
      <c r="DF7" s="24">
        <v>98.14</v>
      </c>
      <c r="DG7" s="24">
        <v>98.08</v>
      </c>
      <c r="DH7" s="24">
        <v>95.82</v>
      </c>
      <c r="DI7" s="24">
        <v>41.4</v>
      </c>
      <c r="DJ7" s="24">
        <v>42.91</v>
      </c>
      <c r="DK7" s="24">
        <v>45.09</v>
      </c>
      <c r="DL7" s="24">
        <v>47.21</v>
      </c>
      <c r="DM7" s="24">
        <v>46.44</v>
      </c>
      <c r="DN7" s="24">
        <v>25.13</v>
      </c>
      <c r="DO7" s="24">
        <v>24.54</v>
      </c>
      <c r="DP7" s="24">
        <v>23.38</v>
      </c>
      <c r="DQ7" s="24">
        <v>23.49</v>
      </c>
      <c r="DR7" s="24">
        <v>26.35</v>
      </c>
      <c r="DS7" s="24">
        <v>39.74</v>
      </c>
      <c r="DT7" s="24">
        <v>17.420000000000002</v>
      </c>
      <c r="DU7" s="24">
        <v>23.38</v>
      </c>
      <c r="DV7" s="24">
        <v>29.23</v>
      </c>
      <c r="DW7" s="24">
        <v>35.18</v>
      </c>
      <c r="DX7" s="24">
        <v>43.69</v>
      </c>
      <c r="DY7" s="24">
        <v>6.4</v>
      </c>
      <c r="DZ7" s="24">
        <v>7.66</v>
      </c>
      <c r="EA7" s="24">
        <v>8.1999999999999993</v>
      </c>
      <c r="EB7" s="24">
        <v>8.67</v>
      </c>
      <c r="EC7" s="24">
        <v>14.22</v>
      </c>
      <c r="ED7" s="24">
        <v>7.62</v>
      </c>
      <c r="EE7" s="24">
        <v>0.19</v>
      </c>
      <c r="EF7" s="24">
        <v>0.71</v>
      </c>
      <c r="EG7" s="24">
        <v>0.06</v>
      </c>
      <c r="EH7" s="24">
        <v>0.28999999999999998</v>
      </c>
      <c r="EI7" s="24">
        <v>0.11</v>
      </c>
      <c r="EJ7" s="24">
        <v>0.16</v>
      </c>
      <c r="EK7" s="24">
        <v>0.16</v>
      </c>
      <c r="EL7" s="24">
        <v>0.14000000000000001</v>
      </c>
      <c r="EM7" s="24">
        <v>0.11</v>
      </c>
      <c r="EN7" s="24">
        <v>0.04</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dcterms:modified xsi:type="dcterms:W3CDTF">2024-02-27T03:10:49Z</dcterms:modified>
</cp:coreProperties>
</file>