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011686\Desktop\"/>
    </mc:Choice>
  </mc:AlternateContent>
  <workbookProtection workbookAlgorithmName="SHA-512" workbookHashValue="U6xrZRZm5PuK1CIV2vpEu/VABnWi+OC0W0EbovUKxZZ+EZoufnvYn6wVGCtcRIAMSRMrpyTV6xsFrcsXdtN0RQ==" workbookSaltValue="Kopm77YyTHqvm6NDZg3uTQ==" workbookSpinCount="100000" lockStructure="1"/>
  <bookViews>
    <workbookView xWindow="-105" yWindow="-105" windowWidth="23250" windowHeight="14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GT80" i="4" s="1"/>
  <c r="ES7" i="5"/>
  <c r="JB79" i="4" s="1"/>
  <c r="ER7" i="5"/>
  <c r="EQ7" i="5"/>
  <c r="EP7" i="5"/>
  <c r="EO7" i="5"/>
  <c r="EM7" i="5"/>
  <c r="EL7" i="5"/>
  <c r="EK7" i="5"/>
  <c r="EJ7" i="5"/>
  <c r="EI7" i="5"/>
  <c r="EH7" i="5"/>
  <c r="EG7" i="5"/>
  <c r="EF7" i="5"/>
  <c r="EE7" i="5"/>
  <c r="ED7" i="5"/>
  <c r="EB7" i="5"/>
  <c r="EA7" i="5"/>
  <c r="DZ7" i="5"/>
  <c r="DY7" i="5"/>
  <c r="DX7" i="5"/>
  <c r="DW7" i="5"/>
  <c r="DV7" i="5"/>
  <c r="DU7" i="5"/>
  <c r="DT7" i="5"/>
  <c r="DS7" i="5"/>
  <c r="P79" i="4" s="1"/>
  <c r="DQ7" i="5"/>
  <c r="DP7" i="5"/>
  <c r="DO7" i="5"/>
  <c r="DN7" i="5"/>
  <c r="DM7" i="5"/>
  <c r="DL7" i="5"/>
  <c r="DK7" i="5"/>
  <c r="DJ7" i="5"/>
  <c r="DI7" i="5"/>
  <c r="DH7" i="5"/>
  <c r="DF7" i="5"/>
  <c r="DE7" i="5"/>
  <c r="DD7" i="5"/>
  <c r="DC7" i="5"/>
  <c r="DB7" i="5"/>
  <c r="GR56" i="4" s="1"/>
  <c r="DA7" i="5"/>
  <c r="IZ55" i="4" s="1"/>
  <c r="CZ7" i="5"/>
  <c r="CY7" i="5"/>
  <c r="CX7" i="5"/>
  <c r="CW7" i="5"/>
  <c r="CU7" i="5"/>
  <c r="CT7" i="5"/>
  <c r="CS7" i="5"/>
  <c r="CR7" i="5"/>
  <c r="CQ7" i="5"/>
  <c r="CP7" i="5"/>
  <c r="CO7" i="5"/>
  <c r="CN7" i="5"/>
  <c r="CM7" i="5"/>
  <c r="CL7" i="5"/>
  <c r="CJ7" i="5"/>
  <c r="CI7" i="5"/>
  <c r="CH7" i="5"/>
  <c r="CG7" i="5"/>
  <c r="CF7" i="5"/>
  <c r="CE7" i="5"/>
  <c r="CD7" i="5"/>
  <c r="CC7" i="5"/>
  <c r="CB7" i="5"/>
  <c r="CA7" i="5"/>
  <c r="P55" i="4" s="1"/>
  <c r="BY7" i="5"/>
  <c r="BX7" i="5"/>
  <c r="BW7" i="5"/>
  <c r="BV7" i="5"/>
  <c r="BU7" i="5"/>
  <c r="BT7" i="5"/>
  <c r="BS7" i="5"/>
  <c r="BR7" i="5"/>
  <c r="BQ7" i="5"/>
  <c r="BP7" i="5"/>
  <c r="BN7" i="5"/>
  <c r="BM7" i="5"/>
  <c r="BL7" i="5"/>
  <c r="BK7" i="5"/>
  <c r="BJ7" i="5"/>
  <c r="GR34" i="4" s="1"/>
  <c r="BI7" i="5"/>
  <c r="IZ33" i="4" s="1"/>
  <c r="BH7" i="5"/>
  <c r="BG7" i="5"/>
  <c r="BF7" i="5"/>
  <c r="BE7" i="5"/>
  <c r="BC7" i="5"/>
  <c r="BB7" i="5"/>
  <c r="BA7" i="5"/>
  <c r="AZ7" i="5"/>
  <c r="AY7" i="5"/>
  <c r="AX7" i="5"/>
  <c r="AW7" i="5"/>
  <c r="AV7" i="5"/>
  <c r="AU7" i="5"/>
  <c r="AT7" i="5"/>
  <c r="AR7" i="5"/>
  <c r="AQ7" i="5"/>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ID10" i="4" s="1"/>
  <c r="AB6" i="5"/>
  <c r="LP8" i="4" s="1"/>
  <c r="AA6" i="5"/>
  <c r="JW8" i="4" s="1"/>
  <c r="Z6" i="5"/>
  <c r="ID8" i="4" s="1"/>
  <c r="Y6" i="5"/>
  <c r="X6" i="5"/>
  <c r="W6" i="5"/>
  <c r="V6" i="5"/>
  <c r="U6" i="5"/>
  <c r="B12" i="4" s="1"/>
  <c r="T6" i="5"/>
  <c r="FZ10" i="4" s="1"/>
  <c r="S6" i="5"/>
  <c r="R6" i="5"/>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F90" i="4"/>
  <c r="D90" i="4"/>
  <c r="C90" i="4"/>
  <c r="MO80" i="4"/>
  <c r="LZ80" i="4"/>
  <c r="LK80" i="4"/>
  <c r="KV80" i="4"/>
  <c r="KG80" i="4"/>
  <c r="JB80" i="4"/>
  <c r="IM80" i="4"/>
  <c r="HX80" i="4"/>
  <c r="HI80" i="4"/>
  <c r="FO80" i="4"/>
  <c r="EZ80" i="4"/>
  <c r="EK80" i="4"/>
  <c r="DV80" i="4"/>
  <c r="DG80" i="4"/>
  <c r="BX80" i="4"/>
  <c r="BI80" i="4"/>
  <c r="AT80" i="4"/>
  <c r="AE80" i="4"/>
  <c r="P80" i="4"/>
  <c r="MO79" i="4"/>
  <c r="LZ79" i="4"/>
  <c r="LK79" i="4"/>
  <c r="KV79" i="4"/>
  <c r="KG79" i="4"/>
  <c r="IM79" i="4"/>
  <c r="HX79" i="4"/>
  <c r="HI79" i="4"/>
  <c r="GT79" i="4"/>
  <c r="FO79" i="4"/>
  <c r="EZ79" i="4"/>
  <c r="EK79" i="4"/>
  <c r="DV79" i="4"/>
  <c r="DG79" i="4"/>
  <c r="BX79" i="4"/>
  <c r="BI79" i="4"/>
  <c r="AT79" i="4"/>
  <c r="AE79" i="4"/>
  <c r="MN56" i="4"/>
  <c r="LY56" i="4"/>
  <c r="LJ56" i="4"/>
  <c r="KU56" i="4"/>
  <c r="KF56" i="4"/>
  <c r="IZ56" i="4"/>
  <c r="IK56" i="4"/>
  <c r="HV56" i="4"/>
  <c r="HG56" i="4"/>
  <c r="FL56" i="4"/>
  <c r="EW56" i="4"/>
  <c r="EH56" i="4"/>
  <c r="DS56" i="4"/>
  <c r="DD56" i="4"/>
  <c r="BX56" i="4"/>
  <c r="BI56" i="4"/>
  <c r="AT56" i="4"/>
  <c r="AE56" i="4"/>
  <c r="P56" i="4"/>
  <c r="MN55" i="4"/>
  <c r="LY55" i="4"/>
  <c r="LJ55" i="4"/>
  <c r="KU55" i="4"/>
  <c r="KF55" i="4"/>
  <c r="IK55" i="4"/>
  <c r="HV55" i="4"/>
  <c r="HG55" i="4"/>
  <c r="GR55" i="4"/>
  <c r="FL55" i="4"/>
  <c r="EW55" i="4"/>
  <c r="EH55" i="4"/>
  <c r="DS55" i="4"/>
  <c r="DD55" i="4"/>
  <c r="BX55" i="4"/>
  <c r="BI55" i="4"/>
  <c r="AT55" i="4"/>
  <c r="AE55" i="4"/>
  <c r="MN34" i="4"/>
  <c r="LY34" i="4"/>
  <c r="LJ34" i="4"/>
  <c r="KU34" i="4"/>
  <c r="KF34" i="4"/>
  <c r="IZ34" i="4"/>
  <c r="IK34" i="4"/>
  <c r="HV34" i="4"/>
  <c r="HG34" i="4"/>
  <c r="FL34" i="4"/>
  <c r="EW34" i="4"/>
  <c r="EH34" i="4"/>
  <c r="DS34" i="4"/>
  <c r="DD34" i="4"/>
  <c r="BX34" i="4"/>
  <c r="BI34" i="4"/>
  <c r="AT34" i="4"/>
  <c r="AE34" i="4"/>
  <c r="P34" i="4"/>
  <c r="MN33" i="4"/>
  <c r="LY33" i="4"/>
  <c r="LJ33" i="4"/>
  <c r="KU33" i="4"/>
  <c r="KF33" i="4"/>
  <c r="IK33" i="4"/>
  <c r="HV33" i="4"/>
  <c r="HG33" i="4"/>
  <c r="GR33" i="4"/>
  <c r="FL33" i="4"/>
  <c r="EW33" i="4"/>
  <c r="EH33" i="4"/>
  <c r="DS33" i="4"/>
  <c r="DD33" i="4"/>
  <c r="BX33" i="4"/>
  <c r="BI33" i="4"/>
  <c r="AT33" i="4"/>
  <c r="AE33" i="4"/>
  <c r="LP12" i="4"/>
  <c r="JW12" i="4"/>
  <c r="FZ12" i="4"/>
  <c r="EG12" i="4"/>
  <c r="CN12" i="4"/>
  <c r="AU12" i="4"/>
  <c r="LP10" i="4"/>
  <c r="EG10" i="4"/>
  <c r="CN10" i="4"/>
  <c r="AU10" i="4"/>
  <c r="FZ8" i="4"/>
  <c r="EG8" i="4"/>
  <c r="CN8" i="4"/>
  <c r="B8" i="4"/>
  <c r="B6" i="4"/>
  <c r="JB78" i="4" l="1"/>
  <c r="FL54" i="4"/>
  <c r="FO78" i="4"/>
  <c r="BX78" i="4"/>
  <c r="BX54" i="4"/>
  <c r="BX32" i="4"/>
  <c r="FL32" i="4"/>
  <c r="MO78" i="4"/>
  <c r="MN54" i="4"/>
  <c r="MN32" i="4"/>
  <c r="IZ54" i="4"/>
  <c r="IZ32" i="4"/>
  <c r="C11" i="5"/>
  <c r="D11" i="5"/>
  <c r="E11" i="5"/>
  <c r="B11" i="5"/>
  <c r="GR54" i="4" l="1"/>
  <c r="GR32" i="4"/>
  <c r="DG78" i="4"/>
  <c r="P78" i="4"/>
  <c r="P54" i="4"/>
  <c r="P32" i="4"/>
  <c r="KG78" i="4"/>
  <c r="KF54" i="4"/>
  <c r="KF32" i="4"/>
  <c r="GT78" i="4"/>
  <c r="DD54" i="4"/>
  <c r="DD32" i="4"/>
  <c r="LY32" i="4"/>
  <c r="IM78" i="4"/>
  <c r="EZ78" i="4"/>
  <c r="EW54" i="4"/>
  <c r="EW32" i="4"/>
  <c r="BI78" i="4"/>
  <c r="BI54" i="4"/>
  <c r="BI32" i="4"/>
  <c r="LZ78" i="4"/>
  <c r="LY54" i="4"/>
  <c r="IK54" i="4"/>
  <c r="IK32" i="4"/>
  <c r="AT54" i="4"/>
  <c r="LJ32" i="4"/>
  <c r="LK78" i="4"/>
  <c r="HX78" i="4"/>
  <c r="HV54" i="4"/>
  <c r="HV32" i="4"/>
  <c r="LJ54" i="4"/>
  <c r="EK78" i="4"/>
  <c r="EH54" i="4"/>
  <c r="EH32" i="4"/>
  <c r="AT78" i="4"/>
  <c r="AT32" i="4"/>
  <c r="DV78" i="4"/>
  <c r="AE32" i="4"/>
  <c r="KV78" i="4"/>
  <c r="KU54" i="4"/>
  <c r="KU32" i="4"/>
  <c r="AE78" i="4"/>
  <c r="HI78" i="4"/>
  <c r="HG54" i="4"/>
  <c r="HG32" i="4"/>
  <c r="DS54" i="4"/>
  <c r="DS32" i="4"/>
  <c r="AE54" i="4"/>
</calcChain>
</file>

<file path=xl/sharedStrings.xml><?xml version="1.0" encoding="utf-8"?>
<sst xmlns="http://schemas.openxmlformats.org/spreadsheetml/2006/main" count="342" uniqueCount="189">
  <si>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</si>
  <si>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</si>
  <si>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</si>
  <si>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</si>
  <si>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</si>
  <si>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</si>
  <si>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</si>
  <si>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</si>
  <si>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</si>
  <si>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</si>
  <si>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</si>
  <si>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</si>
  <si>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</si>
  <si>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</si>
  <si>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</si>
  <si>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</si>
  <si>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</si>
  <si>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</si>
  <si>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</si>
  <si>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</si>
  <si>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</si>
  <si>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</si>
  <si>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</si>
  <si>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</si>
  <si>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</si>
  <si>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</si>
  <si>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</si>
  <si>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</si>
  <si>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</si>
  <si>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</si>
  <si>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</si>
  <si>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</si>
  <si>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</si>
  <si>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</si>
  <si>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</si>
  <si>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</si>
  <si>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</si>
  <si>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</si>
  <si>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</si>
  <si>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</si>
  <si>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</si>
  <si>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</si>
  <si>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</si>
  <si>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</si>
  <si>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</si>
  <si>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</si>
  <si>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</si>
  <si>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</si>
  <si>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</si>
  <si>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</si>
  <si>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</si>
  <si>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</si>
  <si>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</si>
  <si>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</si>
  <si>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</si>
  <si>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</si>
  <si>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</si>
  <si>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</si>
  <si>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</si>
  <si>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</si>
  <si>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</si>
  <si>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</si>
  <si>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</si>
  <si>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</si>
  <si>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</si>
  <si>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</si>
  <si>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</si>
  <si>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</si>
  <si>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</si>
  <si>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</si>
  <si>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</si>
  <si>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</si>
  <si>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</si>
  <si>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</si>
  <si>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</si>
  <si>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</si>
  <si>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</si>
  <si>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</si>
  <si>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</si>
  <si>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</si>
  <si>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</si>
  <si>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</si>
  <si>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</si>
  <si>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</si>
  <si>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</si>
  <si>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</si>
  <si>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</si>
  <si>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</si>
  <si>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</si>
  <si>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</si>
  <si>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</si>
  <si>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</si>
  <si>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</si>
  <si>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</si>
  <si>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</si>
  <si>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</si>
  <si>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</si>
  <si>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</si>
  <si>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</si>
  <si>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</si>
  <si>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</si>
  <si>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</si>
  <si>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</si>
  <si>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</si>
  <si>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</si>
  <si>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</si>
  <si>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</si>
  <si>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</si>
  <si>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</si>
  <si>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</si>
  <si>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</si>
  <si>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</si>
  <si>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</si>
  <si>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</si>
  <si>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</si>
  <si>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</si>
  <si>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</si>
  <si>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</si>
  <si>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</si>
  <si>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</si>
  <si>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</si>
  <si>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</si>
  <si>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</si>
  <si>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</si>
  <si>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</si>
  <si>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</si>
  <si>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</si>
  <si>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</si>
  <si>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</si>
  <si>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</si>
  <si>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</si>
  <si>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</si>
  <si>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</si>
  <si>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</si>
  <si>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</si>
  <si>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</si>
  <si>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</si>
  <si>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</si>
  <si>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</si>
  <si>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</si>
  <si>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</si>
  <si>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</si>
  <si>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</si>
  <si>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</si>
  <si>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</si>
  <si>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</si>
  <si>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</si>
  <si>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</si>
  <si>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</si>
  <si>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</si>
  <si>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</si>
  <si>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</si>
  <si>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</si>
  <si>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</si>
  <si>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</si>
  <si>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</si>
  <si>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</si>
  <si>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</si>
  <si>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</si>
  <si>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</si>
  <si>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</si>
  <si>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</si>
  <si>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</si>
  <si>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</si>
  <si>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</si>
  <si>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</si>
  <si>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</si>
  <si>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豊中市</t>
  </si>
  <si>
    <t>市立豊中病院</t>
  </si>
  <si>
    <t>条例全部</t>
  </si>
  <si>
    <t>病院事業</t>
  </si>
  <si>
    <t>一般病院</t>
  </si>
  <si>
    <t>500床以上</t>
  </si>
  <si>
    <t>自治体職員</t>
  </si>
  <si>
    <t>直営</t>
  </si>
  <si>
    <t>対象</t>
  </si>
  <si>
    <t>ド 透 I 未 訓 ガ</t>
  </si>
  <si>
    <t>救 臨 が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</si>
  <si>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</si>
  <si>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</si>
  <si>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</si>
  <si>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</si>
  <si>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</si>
  <si>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</si>
  <si>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</si>
  <si>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地域医療支援病院、国指定の地域がん診療連携拠点病院として、急性期医療や専門的医療における地域の中核病院としての役割を担っています。
　また、二次救急医療や地域周産期母子医療センターとして小児・周産期医療を提供する他、第二種感染症医療、豊中市地域防災計画に基づく災害医療等に取り組んでいます。
</t>
    <rPh sb="123" eb="125">
      <t>ボウサイ</t>
    </rPh>
    <rPh sb="137" eb="138">
      <t>ト</t>
    </rPh>
    <rPh sb="139" eb="140">
      <t>ク</t>
    </rPh>
    <phoneticPr fontId="5"/>
  </si>
  <si>
    <r>
      <t>　新型コロナウイルス感染症患者の受入体制確保に係る空床数が縮小したことにより、医業収支比率は前年度比で2.8ポイント増加した一方、これに関連する補助金が減少したため、経常収支比率は4.3ポイント減少しました。それでも、経常収支比率は前年度に引き続き100%以上となり、累積欠損金の解消に至っています。
　一方で、入院及び外来患者</t>
    </r>
    <r>
      <rPr>
        <sz val="11"/>
        <color rgb="FF0070C0"/>
        <rFont val="ＭＳ ゴシック"/>
        <family val="3"/>
        <charset val="128"/>
      </rPr>
      <t>1</t>
    </r>
    <r>
      <rPr>
        <sz val="11"/>
        <rFont val="ＭＳ ゴシック"/>
        <family val="3"/>
        <charset val="128"/>
      </rPr>
      <t>人</t>
    </r>
    <r>
      <rPr>
        <sz val="11"/>
        <color rgb="FF0070C0"/>
        <rFont val="ＭＳ ゴシック"/>
        <family val="3"/>
        <charset val="128"/>
      </rPr>
      <t>1</t>
    </r>
    <r>
      <rPr>
        <sz val="11"/>
        <rFont val="ＭＳ ゴシック"/>
        <family val="3"/>
        <charset val="128"/>
      </rPr>
      <t>日あたり収益については、いずれも類似病院平均値より低いことから、更なる改善が必要です。</t>
    </r>
    <rPh sb="1" eb="3">
      <t>シンガタ</t>
    </rPh>
    <rPh sb="10" eb="13">
      <t>カンセンショウ</t>
    </rPh>
    <rPh sb="13" eb="15">
      <t>カンジャ</t>
    </rPh>
    <rPh sb="16" eb="18">
      <t>ウケイレ</t>
    </rPh>
    <rPh sb="18" eb="20">
      <t>タイセイ</t>
    </rPh>
    <rPh sb="20" eb="22">
      <t>カクホ</t>
    </rPh>
    <rPh sb="23" eb="24">
      <t>カカ</t>
    </rPh>
    <rPh sb="25" eb="27">
      <t>クウショウ</t>
    </rPh>
    <rPh sb="27" eb="28">
      <t>カズ</t>
    </rPh>
    <rPh sb="29" eb="31">
      <t>シュクショウ</t>
    </rPh>
    <rPh sb="39" eb="41">
      <t>イギョウ</t>
    </rPh>
    <rPh sb="41" eb="43">
      <t>シュウシ</t>
    </rPh>
    <rPh sb="43" eb="45">
      <t>ヒリツ</t>
    </rPh>
    <rPh sb="46" eb="50">
      <t>ゼンネンドヒ</t>
    </rPh>
    <rPh sb="58" eb="60">
      <t>ゾウカ</t>
    </rPh>
    <rPh sb="62" eb="64">
      <t>イッポウ</t>
    </rPh>
    <rPh sb="68" eb="70">
      <t>カンレン</t>
    </rPh>
    <rPh sb="72" eb="75">
      <t>ホジョキン</t>
    </rPh>
    <rPh sb="76" eb="78">
      <t>ゲンショウ</t>
    </rPh>
    <rPh sb="83" eb="85">
      <t>ケイジョウ</t>
    </rPh>
    <rPh sb="85" eb="87">
      <t>シュウシ</t>
    </rPh>
    <rPh sb="87" eb="89">
      <t>ヒリツ</t>
    </rPh>
    <rPh sb="97" eb="99">
      <t>ゲンショウ</t>
    </rPh>
    <rPh sb="109" eb="111">
      <t>ケイジョウ</t>
    </rPh>
    <rPh sb="111" eb="113">
      <t>シュウシ</t>
    </rPh>
    <rPh sb="113" eb="115">
      <t>ヒリツ</t>
    </rPh>
    <rPh sb="116" eb="119">
      <t>ゼンネンド</t>
    </rPh>
    <rPh sb="120" eb="121">
      <t>ヒ</t>
    </rPh>
    <rPh sb="122" eb="123">
      <t>ツヅ</t>
    </rPh>
    <rPh sb="128" eb="130">
      <t>イジョウ</t>
    </rPh>
    <rPh sb="134" eb="136">
      <t>ルイセキ</t>
    </rPh>
    <rPh sb="136" eb="139">
      <t>ケッソンキン</t>
    </rPh>
    <rPh sb="152" eb="154">
      <t>イッポウ</t>
    </rPh>
    <rPh sb="156" eb="158">
      <t>ニュウイン</t>
    </rPh>
    <rPh sb="158" eb="159">
      <t>オヨ</t>
    </rPh>
    <rPh sb="160" eb="162">
      <t>ガイライ</t>
    </rPh>
    <rPh sb="162" eb="164">
      <t>カンジャ</t>
    </rPh>
    <rPh sb="165" eb="166">
      <t>ニン</t>
    </rPh>
    <rPh sb="167" eb="168">
      <t>ニチ</t>
    </rPh>
    <rPh sb="171" eb="173">
      <t>シュウエキ</t>
    </rPh>
    <rPh sb="183" eb="185">
      <t>ルイジ</t>
    </rPh>
    <rPh sb="185" eb="187">
      <t>ビョウイン</t>
    </rPh>
    <rPh sb="187" eb="190">
      <t>ヘイキンチ</t>
    </rPh>
    <rPh sb="192" eb="193">
      <t>ヒク</t>
    </rPh>
    <rPh sb="199" eb="200">
      <t>サラ</t>
    </rPh>
    <rPh sb="202" eb="204">
      <t>カイゼン</t>
    </rPh>
    <rPh sb="205" eb="207">
      <t>ヒツヨウ</t>
    </rPh>
    <phoneticPr fontId="5"/>
  </si>
  <si>
    <t>　建設から25年が経過し、施設の老朽化が課題となっています。長期修繕計画に基づく、計画的な設備更新に取り組んでいますが、有形固定資産の減価償却率は類似病院平均値を上回っています。
　一方、器械備品の減価償却率は、前年度比で1.8ポイント増となっていますが、これは新型コロナウイルスへの対応が求められる中、経営の安定化を優先し、不急の設備投資を抑制したためと考えられます。</t>
    <rPh sb="1" eb="3">
      <t>ケンセツ</t>
    </rPh>
    <rPh sb="7" eb="8">
      <t>ネン</t>
    </rPh>
    <rPh sb="9" eb="11">
      <t>ケイカ</t>
    </rPh>
    <rPh sb="13" eb="15">
      <t>シセツ</t>
    </rPh>
    <rPh sb="16" eb="19">
      <t>ロウキュウカ</t>
    </rPh>
    <rPh sb="20" eb="22">
      <t>カダイ</t>
    </rPh>
    <rPh sb="30" eb="32">
      <t>チョウキ</t>
    </rPh>
    <rPh sb="32" eb="34">
      <t>シュウゼン</t>
    </rPh>
    <rPh sb="34" eb="36">
      <t>ケイカク</t>
    </rPh>
    <rPh sb="37" eb="38">
      <t>モト</t>
    </rPh>
    <rPh sb="41" eb="44">
      <t>ケイカクテキ</t>
    </rPh>
    <rPh sb="45" eb="47">
      <t>セツビ</t>
    </rPh>
    <rPh sb="47" eb="49">
      <t>コウシン</t>
    </rPh>
    <rPh sb="50" eb="51">
      <t>ト</t>
    </rPh>
    <rPh sb="52" eb="53">
      <t>ク</t>
    </rPh>
    <rPh sb="60" eb="62">
      <t>ユウケイ</t>
    </rPh>
    <rPh sb="62" eb="66">
      <t>コテイシサン</t>
    </rPh>
    <rPh sb="67" eb="69">
      <t>ゲンカ</t>
    </rPh>
    <rPh sb="69" eb="72">
      <t>ショウキャクリツ</t>
    </rPh>
    <rPh sb="73" eb="75">
      <t>ルイジ</t>
    </rPh>
    <rPh sb="75" eb="77">
      <t>ビョウイン</t>
    </rPh>
    <rPh sb="77" eb="80">
      <t>ヘイキンチ</t>
    </rPh>
    <rPh sb="81" eb="83">
      <t>ウワマワ</t>
    </rPh>
    <rPh sb="91" eb="93">
      <t>イッポウ</t>
    </rPh>
    <rPh sb="94" eb="96">
      <t>キカイ</t>
    </rPh>
    <rPh sb="96" eb="98">
      <t>ビヒン</t>
    </rPh>
    <rPh sb="99" eb="101">
      <t>ゲンカ</t>
    </rPh>
    <rPh sb="101" eb="104">
      <t>ショウキャクリツ</t>
    </rPh>
    <rPh sb="106" eb="110">
      <t>ゼンネンドヒ</t>
    </rPh>
    <rPh sb="118" eb="119">
      <t>ゾウ</t>
    </rPh>
    <rPh sb="131" eb="133">
      <t>シンガタ</t>
    </rPh>
    <rPh sb="142" eb="144">
      <t>タイオウ</t>
    </rPh>
    <rPh sb="145" eb="146">
      <t>モト</t>
    </rPh>
    <rPh sb="150" eb="151">
      <t>ナカ</t>
    </rPh>
    <rPh sb="152" eb="154">
      <t>ケイエイ</t>
    </rPh>
    <rPh sb="155" eb="158">
      <t>アンテイカ</t>
    </rPh>
    <rPh sb="159" eb="161">
      <t>ユウセン</t>
    </rPh>
    <rPh sb="163" eb="165">
      <t>フキュウ</t>
    </rPh>
    <rPh sb="166" eb="170">
      <t>セツビトウシ</t>
    </rPh>
    <rPh sb="171" eb="173">
      <t>ヨクセイ</t>
    </rPh>
    <rPh sb="178" eb="179">
      <t>カンガ</t>
    </rPh>
    <phoneticPr fontId="5"/>
  </si>
  <si>
    <t>　令和4年度も引き続き新型コロナウイルス感染症に対して入院や妊産婦・透析患者等の受入を積極的に行いながら、急性期を担う中核病院として通常診療の継続にも努めました。
　経営改善については、収益面では引き続き医療の質の向上と地域医療連携を進めながら、新規入院患者数の確保や診療単価の向上に取組みます。同時に費用面で、材料費や委託費について執行や仕様の見直し等により適正化を進めます。
　一方で、施設・機器の老朽化が進んでいるため更新による負担が集中しないよう計画的な整備に取り組みます。
　一般会計繰入金については、病院経営の健全化を促進し、その経営基盤を強化するため、地方公営企業法（第17条の2及び第17条の3）や総務副大臣通知（地方公営企業繰出金について）の考え方に基づく適正な繰り入れに向けて、市財務部との協議を進めます。</t>
    <rPh sb="1" eb="3">
      <t>レイワ</t>
    </rPh>
    <rPh sb="4" eb="6">
      <t>ネンド</t>
    </rPh>
    <rPh sb="7" eb="8">
      <t>ヒ</t>
    </rPh>
    <rPh sb="9" eb="10">
      <t>ツヅ</t>
    </rPh>
    <rPh sb="11" eb="13">
      <t>シンガタ</t>
    </rPh>
    <rPh sb="20" eb="23">
      <t>カンセンショウ</t>
    </rPh>
    <rPh sb="24" eb="25">
      <t>タイ</t>
    </rPh>
    <rPh sb="27" eb="29">
      <t>ニュウイン</t>
    </rPh>
    <rPh sb="30" eb="33">
      <t>ニンサンプ</t>
    </rPh>
    <rPh sb="34" eb="36">
      <t>トウセキ</t>
    </rPh>
    <rPh sb="36" eb="38">
      <t>カンジャ</t>
    </rPh>
    <rPh sb="38" eb="39">
      <t>ナド</t>
    </rPh>
    <rPh sb="40" eb="41">
      <t>ウ</t>
    </rPh>
    <rPh sb="41" eb="42">
      <t>イ</t>
    </rPh>
    <rPh sb="43" eb="46">
      <t>セッキョクテキ</t>
    </rPh>
    <rPh sb="47" eb="48">
      <t>オコナ</t>
    </rPh>
    <rPh sb="53" eb="56">
      <t>キュウセイキ</t>
    </rPh>
    <rPh sb="57" eb="58">
      <t>ニナ</t>
    </rPh>
    <rPh sb="59" eb="61">
      <t>チュウカク</t>
    </rPh>
    <rPh sb="61" eb="63">
      <t>ビョウイン</t>
    </rPh>
    <rPh sb="66" eb="68">
      <t>ツウジョウ</t>
    </rPh>
    <rPh sb="68" eb="70">
      <t>シンリョウ</t>
    </rPh>
    <rPh sb="71" eb="73">
      <t>ケイゾク</t>
    </rPh>
    <rPh sb="75" eb="76">
      <t>ツト</t>
    </rPh>
    <rPh sb="83" eb="85">
      <t>ケイエイ</t>
    </rPh>
    <rPh sb="85" eb="87">
      <t>カイゼン</t>
    </rPh>
    <rPh sb="93" eb="96">
      <t>シュウエキメン</t>
    </rPh>
    <rPh sb="98" eb="99">
      <t>ヒ</t>
    </rPh>
    <rPh sb="100" eb="101">
      <t>ツヅ</t>
    </rPh>
    <rPh sb="102" eb="104">
      <t>イリョウ</t>
    </rPh>
    <rPh sb="105" eb="106">
      <t>シツ</t>
    </rPh>
    <rPh sb="107" eb="109">
      <t>コウジョウ</t>
    </rPh>
    <rPh sb="110" eb="112">
      <t>チイキ</t>
    </rPh>
    <rPh sb="112" eb="114">
      <t>イリョウ</t>
    </rPh>
    <rPh sb="114" eb="116">
      <t>レンケイ</t>
    </rPh>
    <rPh sb="117" eb="118">
      <t>スス</t>
    </rPh>
    <rPh sb="123" eb="125">
      <t>シンキ</t>
    </rPh>
    <rPh sb="125" eb="127">
      <t>ニュウイン</t>
    </rPh>
    <rPh sb="127" eb="129">
      <t>カンジャ</t>
    </rPh>
    <rPh sb="129" eb="130">
      <t>スウ</t>
    </rPh>
    <rPh sb="131" eb="133">
      <t>カクホ</t>
    </rPh>
    <rPh sb="134" eb="136">
      <t>シンリョウ</t>
    </rPh>
    <rPh sb="136" eb="138">
      <t>タンカ</t>
    </rPh>
    <rPh sb="139" eb="141">
      <t>コウジョウ</t>
    </rPh>
    <rPh sb="142" eb="143">
      <t>ト</t>
    </rPh>
    <rPh sb="143" eb="144">
      <t>ク</t>
    </rPh>
    <rPh sb="148" eb="150">
      <t>ドウジ</t>
    </rPh>
    <rPh sb="151" eb="154">
      <t>ヒヨウメン</t>
    </rPh>
    <rPh sb="167" eb="169">
      <t>シッコウ</t>
    </rPh>
    <rPh sb="170" eb="172">
      <t>シヨウ</t>
    </rPh>
    <rPh sb="173" eb="175">
      <t>ミナオ</t>
    </rPh>
    <rPh sb="176" eb="177">
      <t>ナド</t>
    </rPh>
    <rPh sb="180" eb="183">
      <t>テキセイカ</t>
    </rPh>
    <rPh sb="184" eb="185">
      <t>スス</t>
    </rPh>
    <rPh sb="191" eb="193">
      <t>イッポウ</t>
    </rPh>
    <rPh sb="195" eb="197">
      <t>シセツ</t>
    </rPh>
    <rPh sb="198" eb="200">
      <t>キキ</t>
    </rPh>
    <rPh sb="201" eb="204">
      <t>ロウキュウカ</t>
    </rPh>
    <rPh sb="205" eb="206">
      <t>スス</t>
    </rPh>
    <rPh sb="212" eb="214">
      <t>コウシン</t>
    </rPh>
    <rPh sb="217" eb="219">
      <t>フタン</t>
    </rPh>
    <rPh sb="220" eb="222">
      <t>シュウチュウ</t>
    </rPh>
    <rPh sb="227" eb="230">
      <t>ケイカクテキ</t>
    </rPh>
    <rPh sb="231" eb="233">
      <t>セイビ</t>
    </rPh>
    <rPh sb="234" eb="235">
      <t>ト</t>
    </rPh>
    <rPh sb="236" eb="237">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</si>
</sst>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83.9</c:v>
                </c:pt>
                <c:pt idx="1">
                  <c:v>80.5</c:v>
                </c:pt>
                <c:pt idx="2">
                  <c:v>61.7</c:v>
                </c:pt>
                <c:pt idx="3">
                  <c:v>66.2</c:v>
                </c:pt>
                <c:pt idx="4">
                  <c:v>69.400000000000006</c:v>
                </c:pt>
              </c:numCache>
            </c:numRef>
          </c:val>
          <c:extLst>
            <c:ext xmlns:c16="http://schemas.microsoft.com/office/drawing/2014/chart" uri="{C3380CC4-5D6E-409C-BE32-E72D297353CC}">
              <c16:uniqueId val="{00000000-FE7D-4BBC-B51B-EACFCA345DAB}"/>
            </c:ext>
          </c:extLst>
        </c:ser>
        <c:dLbls>
          <c:showLegendKey val="0"/>
          <c:showVal val="0"/>
          <c:showCatName val="0"/>
          <c:showSerName val="0"/>
          <c:showPercent val="0"/>
          <c:showBubbleSize val="0"/>
        </c:dLbls>
        <c:gapWidth val="150"/>
        <c:axId val="194122880"/>
        <c:axId val="19412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FE7D-4BBC-B51B-EACFCA345DAB}"/>
            </c:ext>
          </c:extLst>
        </c:ser>
        <c:dLbls>
          <c:showLegendKey val="0"/>
          <c:showVal val="0"/>
          <c:showCatName val="0"/>
          <c:showSerName val="0"/>
          <c:showPercent val="0"/>
          <c:showBubbleSize val="0"/>
        </c:dLbls>
        <c:marker val="1"/>
        <c:smooth val="0"/>
        <c:axId val="194122880"/>
        <c:axId val="194124800"/>
      </c:lineChart>
      <c:catAx>
        <c:axId val="194122880"/>
        <c:scaling>
          <c:orientation val="minMax"/>
        </c:scaling>
        <c:delete val="1"/>
        <c:axPos val="b"/>
        <c:numFmt formatCode="General" sourceLinked="1"/>
        <c:majorTickMark val="none"/>
        <c:minorTickMark val="none"/>
        <c:tickLblPos val="none"/>
        <c:crossAx val="194124800"/>
        <c:crosses val="autoZero"/>
        <c:auto val="1"/>
        <c:lblAlgn val="ctr"/>
        <c:lblOffset val="100"/>
        <c:noMultiLvlLbl val="1"/>
      </c:catAx>
      <c:valAx>
        <c:axId val="19412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12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16975</c:v>
                </c:pt>
                <c:pt idx="1">
                  <c:v>18220</c:v>
                </c:pt>
                <c:pt idx="2">
                  <c:v>19130</c:v>
                </c:pt>
                <c:pt idx="3">
                  <c:v>19489</c:v>
                </c:pt>
                <c:pt idx="4">
                  <c:v>20752</c:v>
                </c:pt>
              </c:numCache>
            </c:numRef>
          </c:val>
          <c:extLst>
            <c:ext xmlns:c16="http://schemas.microsoft.com/office/drawing/2014/chart" uri="{C3380CC4-5D6E-409C-BE32-E72D297353CC}">
              <c16:uniqueId val="{00000000-89D7-4CD5-B941-89FADD930EE9}"/>
            </c:ext>
          </c:extLst>
        </c:ser>
        <c:dLbls>
          <c:showLegendKey val="0"/>
          <c:showVal val="0"/>
          <c:showCatName val="0"/>
          <c:showSerName val="0"/>
          <c:showPercent val="0"/>
          <c:showBubbleSize val="0"/>
        </c:dLbls>
        <c:gapWidth val="150"/>
        <c:axId val="194877312"/>
        <c:axId val="1948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89D7-4CD5-B941-89FADD930EE9}"/>
            </c:ext>
          </c:extLst>
        </c:ser>
        <c:dLbls>
          <c:showLegendKey val="0"/>
          <c:showVal val="0"/>
          <c:showCatName val="0"/>
          <c:showSerName val="0"/>
          <c:showPercent val="0"/>
          <c:showBubbleSize val="0"/>
        </c:dLbls>
        <c:marker val="1"/>
        <c:smooth val="0"/>
        <c:axId val="194877312"/>
        <c:axId val="194883584"/>
      </c:lineChart>
      <c:catAx>
        <c:axId val="194877312"/>
        <c:scaling>
          <c:orientation val="minMax"/>
        </c:scaling>
        <c:delete val="1"/>
        <c:axPos val="b"/>
        <c:numFmt formatCode="General" sourceLinked="1"/>
        <c:majorTickMark val="none"/>
        <c:minorTickMark val="none"/>
        <c:tickLblPos val="none"/>
        <c:crossAx val="194883584"/>
        <c:crosses val="autoZero"/>
        <c:auto val="1"/>
        <c:lblAlgn val="ctr"/>
        <c:lblOffset val="100"/>
        <c:noMultiLvlLbl val="1"/>
      </c:catAx>
      <c:valAx>
        <c:axId val="194883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87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61319</c:v>
                </c:pt>
                <c:pt idx="1">
                  <c:v>64538</c:v>
                </c:pt>
                <c:pt idx="2">
                  <c:v>70114</c:v>
                </c:pt>
                <c:pt idx="3">
                  <c:v>71780</c:v>
                </c:pt>
                <c:pt idx="4">
                  <c:v>73948</c:v>
                </c:pt>
              </c:numCache>
            </c:numRef>
          </c:val>
          <c:extLst>
            <c:ext xmlns:c16="http://schemas.microsoft.com/office/drawing/2014/chart" uri="{C3380CC4-5D6E-409C-BE32-E72D297353CC}">
              <c16:uniqueId val="{00000000-5B75-4BDC-B282-3FC1509E3F85}"/>
            </c:ext>
          </c:extLst>
        </c:ser>
        <c:dLbls>
          <c:showLegendKey val="0"/>
          <c:showVal val="0"/>
          <c:showCatName val="0"/>
          <c:showSerName val="0"/>
          <c:showPercent val="0"/>
          <c:showBubbleSize val="0"/>
        </c:dLbls>
        <c:gapWidth val="150"/>
        <c:axId val="194926080"/>
        <c:axId val="1949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5B75-4BDC-B282-3FC1509E3F85}"/>
            </c:ext>
          </c:extLst>
        </c:ser>
        <c:dLbls>
          <c:showLegendKey val="0"/>
          <c:showVal val="0"/>
          <c:showCatName val="0"/>
          <c:showSerName val="0"/>
          <c:showPercent val="0"/>
          <c:showBubbleSize val="0"/>
        </c:dLbls>
        <c:marker val="1"/>
        <c:smooth val="0"/>
        <c:axId val="194926080"/>
        <c:axId val="194928000"/>
      </c:lineChart>
      <c:catAx>
        <c:axId val="194926080"/>
        <c:scaling>
          <c:orientation val="minMax"/>
        </c:scaling>
        <c:delete val="1"/>
        <c:axPos val="b"/>
        <c:numFmt formatCode="General" sourceLinked="1"/>
        <c:majorTickMark val="none"/>
        <c:minorTickMark val="none"/>
        <c:tickLblPos val="none"/>
        <c:crossAx val="194928000"/>
        <c:crosses val="autoZero"/>
        <c:auto val="1"/>
        <c:lblAlgn val="ctr"/>
        <c:lblOffset val="100"/>
        <c:noMultiLvlLbl val="1"/>
      </c:catAx>
      <c:valAx>
        <c:axId val="194928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92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5.8</c:v>
                </c:pt>
                <c:pt idx="1">
                  <c:v>10.4</c:v>
                </c:pt>
                <c:pt idx="2">
                  <c:v>7.3</c:v>
                </c:pt>
                <c:pt idx="3">
                  <c:v>0.1</c:v>
                </c:pt>
                <c:pt idx="4">
                  <c:v>0</c:v>
                </c:pt>
              </c:numCache>
            </c:numRef>
          </c:val>
          <c:extLst>
            <c:ext xmlns:c16="http://schemas.microsoft.com/office/drawing/2014/chart" uri="{C3380CC4-5D6E-409C-BE32-E72D297353CC}">
              <c16:uniqueId val="{00000000-95C5-4A6E-AE21-ECABA12A7BCB}"/>
            </c:ext>
          </c:extLst>
        </c:ser>
        <c:dLbls>
          <c:showLegendKey val="0"/>
          <c:showVal val="0"/>
          <c:showCatName val="0"/>
          <c:showSerName val="0"/>
          <c:showPercent val="0"/>
          <c:showBubbleSize val="0"/>
        </c:dLbls>
        <c:gapWidth val="150"/>
        <c:axId val="194995328"/>
        <c:axId val="1949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95C5-4A6E-AE21-ECABA12A7BCB}"/>
            </c:ext>
          </c:extLst>
        </c:ser>
        <c:dLbls>
          <c:showLegendKey val="0"/>
          <c:showVal val="0"/>
          <c:showCatName val="0"/>
          <c:showSerName val="0"/>
          <c:showPercent val="0"/>
          <c:showBubbleSize val="0"/>
        </c:dLbls>
        <c:marker val="1"/>
        <c:smooth val="0"/>
        <c:axId val="194995328"/>
        <c:axId val="194997248"/>
      </c:lineChart>
      <c:catAx>
        <c:axId val="194995328"/>
        <c:scaling>
          <c:orientation val="minMax"/>
        </c:scaling>
        <c:delete val="1"/>
        <c:axPos val="b"/>
        <c:numFmt formatCode="General" sourceLinked="1"/>
        <c:majorTickMark val="none"/>
        <c:minorTickMark val="none"/>
        <c:tickLblPos val="none"/>
        <c:crossAx val="194997248"/>
        <c:crosses val="autoZero"/>
        <c:auto val="1"/>
        <c:lblAlgn val="ctr"/>
        <c:lblOffset val="100"/>
        <c:noMultiLvlLbl val="1"/>
      </c:catAx>
      <c:valAx>
        <c:axId val="19499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99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90.6</c:v>
                </c:pt>
                <c:pt idx="1">
                  <c:v>89.8</c:v>
                </c:pt>
                <c:pt idx="2">
                  <c:v>77.8</c:v>
                </c:pt>
                <c:pt idx="3">
                  <c:v>81.599999999999994</c:v>
                </c:pt>
                <c:pt idx="4">
                  <c:v>84.4</c:v>
                </c:pt>
              </c:numCache>
            </c:numRef>
          </c:val>
          <c:extLst>
            <c:ext xmlns:c16="http://schemas.microsoft.com/office/drawing/2014/chart" uri="{C3380CC4-5D6E-409C-BE32-E72D297353CC}">
              <c16:uniqueId val="{00000000-B931-4723-88E1-34FA12F0E1DE}"/>
            </c:ext>
          </c:extLst>
        </c:ser>
        <c:dLbls>
          <c:showLegendKey val="0"/>
          <c:showVal val="0"/>
          <c:showCatName val="0"/>
          <c:showSerName val="0"/>
          <c:showPercent val="0"/>
          <c:showBubbleSize val="0"/>
        </c:dLbls>
        <c:gapWidth val="150"/>
        <c:axId val="194372736"/>
        <c:axId val="19437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B931-4723-88E1-34FA12F0E1DE}"/>
            </c:ext>
          </c:extLst>
        </c:ser>
        <c:dLbls>
          <c:showLegendKey val="0"/>
          <c:showVal val="0"/>
          <c:showCatName val="0"/>
          <c:showSerName val="0"/>
          <c:showPercent val="0"/>
          <c:showBubbleSize val="0"/>
        </c:dLbls>
        <c:marker val="1"/>
        <c:smooth val="0"/>
        <c:axId val="194372736"/>
        <c:axId val="194374656"/>
      </c:lineChart>
      <c:catAx>
        <c:axId val="194372736"/>
        <c:scaling>
          <c:orientation val="minMax"/>
        </c:scaling>
        <c:delete val="1"/>
        <c:axPos val="b"/>
        <c:numFmt formatCode="General" sourceLinked="1"/>
        <c:majorTickMark val="none"/>
        <c:minorTickMark val="none"/>
        <c:tickLblPos val="none"/>
        <c:crossAx val="194374656"/>
        <c:crosses val="autoZero"/>
        <c:auto val="1"/>
        <c:lblAlgn val="ctr"/>
        <c:lblOffset val="100"/>
        <c:noMultiLvlLbl val="1"/>
      </c:catAx>
      <c:valAx>
        <c:axId val="19437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37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92.9</c:v>
                </c:pt>
                <c:pt idx="1">
                  <c:v>92.1</c:v>
                </c:pt>
                <c:pt idx="2">
                  <c:v>80.2</c:v>
                </c:pt>
                <c:pt idx="3">
                  <c:v>83.9</c:v>
                </c:pt>
                <c:pt idx="4">
                  <c:v>86.7</c:v>
                </c:pt>
              </c:numCache>
            </c:numRef>
          </c:val>
          <c:extLst>
            <c:ext xmlns:c16="http://schemas.microsoft.com/office/drawing/2014/chart" uri="{C3380CC4-5D6E-409C-BE32-E72D297353CC}">
              <c16:uniqueId val="{00000000-F511-47AD-B067-58719BACC803}"/>
            </c:ext>
          </c:extLst>
        </c:ser>
        <c:dLbls>
          <c:showLegendKey val="0"/>
          <c:showVal val="0"/>
          <c:showCatName val="0"/>
          <c:showSerName val="0"/>
          <c:showPercent val="0"/>
          <c:showBubbleSize val="0"/>
        </c:dLbls>
        <c:gapWidth val="150"/>
        <c:axId val="194425600"/>
        <c:axId val="1944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F511-47AD-B067-58719BACC803}"/>
            </c:ext>
          </c:extLst>
        </c:ser>
        <c:dLbls>
          <c:showLegendKey val="0"/>
          <c:showVal val="0"/>
          <c:showCatName val="0"/>
          <c:showSerName val="0"/>
          <c:showPercent val="0"/>
          <c:showBubbleSize val="0"/>
        </c:dLbls>
        <c:marker val="1"/>
        <c:smooth val="0"/>
        <c:axId val="194425600"/>
        <c:axId val="194427520"/>
      </c:lineChart>
      <c:catAx>
        <c:axId val="194425600"/>
        <c:scaling>
          <c:orientation val="minMax"/>
        </c:scaling>
        <c:delete val="1"/>
        <c:axPos val="b"/>
        <c:numFmt formatCode="General" sourceLinked="1"/>
        <c:majorTickMark val="none"/>
        <c:minorTickMark val="none"/>
        <c:tickLblPos val="none"/>
        <c:crossAx val="194427520"/>
        <c:crosses val="autoZero"/>
        <c:auto val="1"/>
        <c:lblAlgn val="ctr"/>
        <c:lblOffset val="100"/>
        <c:noMultiLvlLbl val="1"/>
      </c:catAx>
      <c:valAx>
        <c:axId val="19442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4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96.9</c:v>
                </c:pt>
                <c:pt idx="1">
                  <c:v>95.9</c:v>
                </c:pt>
                <c:pt idx="2">
                  <c:v>103.8</c:v>
                </c:pt>
                <c:pt idx="3">
                  <c:v>105.3</c:v>
                </c:pt>
                <c:pt idx="4">
                  <c:v>101</c:v>
                </c:pt>
              </c:numCache>
            </c:numRef>
          </c:val>
          <c:extLst>
            <c:ext xmlns:c16="http://schemas.microsoft.com/office/drawing/2014/chart" uri="{C3380CC4-5D6E-409C-BE32-E72D297353CC}">
              <c16:uniqueId val="{00000000-382D-44C9-8703-4AD825302E7B}"/>
            </c:ext>
          </c:extLst>
        </c:ser>
        <c:dLbls>
          <c:showLegendKey val="0"/>
          <c:showVal val="0"/>
          <c:showCatName val="0"/>
          <c:showSerName val="0"/>
          <c:showPercent val="0"/>
          <c:showBubbleSize val="0"/>
        </c:dLbls>
        <c:gapWidth val="150"/>
        <c:axId val="194474368"/>
        <c:axId val="1944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382D-44C9-8703-4AD825302E7B}"/>
            </c:ext>
          </c:extLst>
        </c:ser>
        <c:dLbls>
          <c:showLegendKey val="0"/>
          <c:showVal val="0"/>
          <c:showCatName val="0"/>
          <c:showSerName val="0"/>
          <c:showPercent val="0"/>
          <c:showBubbleSize val="0"/>
        </c:dLbls>
        <c:marker val="1"/>
        <c:smooth val="0"/>
        <c:axId val="194474368"/>
        <c:axId val="194476288"/>
      </c:lineChart>
      <c:catAx>
        <c:axId val="194474368"/>
        <c:scaling>
          <c:orientation val="minMax"/>
        </c:scaling>
        <c:delete val="1"/>
        <c:axPos val="b"/>
        <c:numFmt formatCode="General" sourceLinked="1"/>
        <c:majorTickMark val="none"/>
        <c:minorTickMark val="none"/>
        <c:tickLblPos val="none"/>
        <c:crossAx val="194476288"/>
        <c:crosses val="autoZero"/>
        <c:auto val="1"/>
        <c:lblAlgn val="ctr"/>
        <c:lblOffset val="100"/>
        <c:noMultiLvlLbl val="1"/>
      </c:catAx>
      <c:valAx>
        <c:axId val="19447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447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63.1</c:v>
                </c:pt>
                <c:pt idx="1">
                  <c:v>64.3</c:v>
                </c:pt>
                <c:pt idx="2">
                  <c:v>65</c:v>
                </c:pt>
                <c:pt idx="3">
                  <c:v>66.5</c:v>
                </c:pt>
                <c:pt idx="4">
                  <c:v>68.2</c:v>
                </c:pt>
              </c:numCache>
            </c:numRef>
          </c:val>
          <c:extLst>
            <c:ext xmlns:c16="http://schemas.microsoft.com/office/drawing/2014/chart" uri="{C3380CC4-5D6E-409C-BE32-E72D297353CC}">
              <c16:uniqueId val="{00000000-3794-440D-B5CA-919619AE488C}"/>
            </c:ext>
          </c:extLst>
        </c:ser>
        <c:dLbls>
          <c:showLegendKey val="0"/>
          <c:showVal val="0"/>
          <c:showCatName val="0"/>
          <c:showSerName val="0"/>
          <c:showPercent val="0"/>
          <c:showBubbleSize val="0"/>
        </c:dLbls>
        <c:gapWidth val="150"/>
        <c:axId val="194660224"/>
        <c:axId val="1946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3794-440D-B5CA-919619AE488C}"/>
            </c:ext>
          </c:extLst>
        </c:ser>
        <c:dLbls>
          <c:showLegendKey val="0"/>
          <c:showVal val="0"/>
          <c:showCatName val="0"/>
          <c:showSerName val="0"/>
          <c:showPercent val="0"/>
          <c:showBubbleSize val="0"/>
        </c:dLbls>
        <c:marker val="1"/>
        <c:smooth val="0"/>
        <c:axId val="194660224"/>
        <c:axId val="194666496"/>
      </c:lineChart>
      <c:catAx>
        <c:axId val="194660224"/>
        <c:scaling>
          <c:orientation val="minMax"/>
        </c:scaling>
        <c:delete val="1"/>
        <c:axPos val="b"/>
        <c:numFmt formatCode="General" sourceLinked="1"/>
        <c:majorTickMark val="none"/>
        <c:minorTickMark val="none"/>
        <c:tickLblPos val="none"/>
        <c:crossAx val="194666496"/>
        <c:crosses val="autoZero"/>
        <c:auto val="1"/>
        <c:lblAlgn val="ctr"/>
        <c:lblOffset val="100"/>
        <c:noMultiLvlLbl val="1"/>
      </c:catAx>
      <c:valAx>
        <c:axId val="19466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66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73.3</c:v>
                </c:pt>
                <c:pt idx="1">
                  <c:v>71.099999999999994</c:v>
                </c:pt>
                <c:pt idx="2">
                  <c:v>70.400000000000006</c:v>
                </c:pt>
                <c:pt idx="3">
                  <c:v>73.599999999999994</c:v>
                </c:pt>
                <c:pt idx="4">
                  <c:v>75.400000000000006</c:v>
                </c:pt>
              </c:numCache>
            </c:numRef>
          </c:val>
          <c:extLst>
            <c:ext xmlns:c16="http://schemas.microsoft.com/office/drawing/2014/chart" uri="{C3380CC4-5D6E-409C-BE32-E72D297353CC}">
              <c16:uniqueId val="{00000000-15E9-47F4-A72D-DA3E40DD66EC}"/>
            </c:ext>
          </c:extLst>
        </c:ser>
        <c:dLbls>
          <c:showLegendKey val="0"/>
          <c:showVal val="0"/>
          <c:showCatName val="0"/>
          <c:showSerName val="0"/>
          <c:showPercent val="0"/>
          <c:showBubbleSize val="0"/>
        </c:dLbls>
        <c:gapWidth val="150"/>
        <c:axId val="194699264"/>
        <c:axId val="1947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15E9-47F4-A72D-DA3E40DD66EC}"/>
            </c:ext>
          </c:extLst>
        </c:ser>
        <c:dLbls>
          <c:showLegendKey val="0"/>
          <c:showVal val="0"/>
          <c:showCatName val="0"/>
          <c:showSerName val="0"/>
          <c:showPercent val="0"/>
          <c:showBubbleSize val="0"/>
        </c:dLbls>
        <c:marker val="1"/>
        <c:smooth val="0"/>
        <c:axId val="194699264"/>
        <c:axId val="194701184"/>
      </c:lineChart>
      <c:catAx>
        <c:axId val="194699264"/>
        <c:scaling>
          <c:orientation val="minMax"/>
        </c:scaling>
        <c:delete val="1"/>
        <c:axPos val="b"/>
        <c:numFmt formatCode="General" sourceLinked="1"/>
        <c:majorTickMark val="none"/>
        <c:minorTickMark val="none"/>
        <c:tickLblPos val="none"/>
        <c:crossAx val="194701184"/>
        <c:crosses val="autoZero"/>
        <c:auto val="1"/>
        <c:lblAlgn val="ctr"/>
        <c:lblOffset val="100"/>
        <c:noMultiLvlLbl val="1"/>
      </c:catAx>
      <c:valAx>
        <c:axId val="19470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69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72054835</c:v>
                </c:pt>
                <c:pt idx="1">
                  <c:v>73542467</c:v>
                </c:pt>
                <c:pt idx="2">
                  <c:v>73783887</c:v>
                </c:pt>
                <c:pt idx="3">
                  <c:v>74300773</c:v>
                </c:pt>
                <c:pt idx="4">
                  <c:v>73288762</c:v>
                </c:pt>
              </c:numCache>
            </c:numRef>
          </c:val>
          <c:extLst>
            <c:ext xmlns:c16="http://schemas.microsoft.com/office/drawing/2014/chart" uri="{C3380CC4-5D6E-409C-BE32-E72D297353CC}">
              <c16:uniqueId val="{00000000-E417-47F1-99B1-D670EC53CCF1}"/>
            </c:ext>
          </c:extLst>
        </c:ser>
        <c:dLbls>
          <c:showLegendKey val="0"/>
          <c:showVal val="0"/>
          <c:showCatName val="0"/>
          <c:showSerName val="0"/>
          <c:showPercent val="0"/>
          <c:showBubbleSize val="0"/>
        </c:dLbls>
        <c:gapWidth val="150"/>
        <c:axId val="194723200"/>
        <c:axId val="19474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E417-47F1-99B1-D670EC53CCF1}"/>
            </c:ext>
          </c:extLst>
        </c:ser>
        <c:dLbls>
          <c:showLegendKey val="0"/>
          <c:showVal val="0"/>
          <c:showCatName val="0"/>
          <c:showSerName val="0"/>
          <c:showPercent val="0"/>
          <c:showBubbleSize val="0"/>
        </c:dLbls>
        <c:marker val="1"/>
        <c:smooth val="0"/>
        <c:axId val="194723200"/>
        <c:axId val="194749952"/>
      </c:lineChart>
      <c:catAx>
        <c:axId val="194723200"/>
        <c:scaling>
          <c:orientation val="minMax"/>
        </c:scaling>
        <c:delete val="1"/>
        <c:axPos val="b"/>
        <c:numFmt formatCode="General" sourceLinked="1"/>
        <c:majorTickMark val="none"/>
        <c:minorTickMark val="none"/>
        <c:tickLblPos val="none"/>
        <c:crossAx val="194749952"/>
        <c:crosses val="autoZero"/>
        <c:auto val="1"/>
        <c:lblAlgn val="ctr"/>
        <c:lblOffset val="100"/>
        <c:noMultiLvlLbl val="1"/>
      </c:catAx>
      <c:valAx>
        <c:axId val="194749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72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27.2</c:v>
                </c:pt>
                <c:pt idx="1">
                  <c:v>28.5</c:v>
                </c:pt>
                <c:pt idx="2">
                  <c:v>29.3</c:v>
                </c:pt>
                <c:pt idx="3">
                  <c:v>29.4</c:v>
                </c:pt>
                <c:pt idx="4">
                  <c:v>29.5</c:v>
                </c:pt>
              </c:numCache>
            </c:numRef>
          </c:val>
          <c:extLst>
            <c:ext xmlns:c16="http://schemas.microsoft.com/office/drawing/2014/chart" uri="{C3380CC4-5D6E-409C-BE32-E72D297353CC}">
              <c16:uniqueId val="{00000000-2E7F-4651-AB87-ECD8D1C3FB9C}"/>
            </c:ext>
          </c:extLst>
        </c:ser>
        <c:dLbls>
          <c:showLegendKey val="0"/>
          <c:showVal val="0"/>
          <c:showCatName val="0"/>
          <c:showSerName val="0"/>
          <c:showPercent val="0"/>
          <c:showBubbleSize val="0"/>
        </c:dLbls>
        <c:gapWidth val="150"/>
        <c:axId val="194796160"/>
        <c:axId val="1948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2E7F-4651-AB87-ECD8D1C3FB9C}"/>
            </c:ext>
          </c:extLst>
        </c:ser>
        <c:dLbls>
          <c:showLegendKey val="0"/>
          <c:showVal val="0"/>
          <c:showCatName val="0"/>
          <c:showSerName val="0"/>
          <c:showPercent val="0"/>
          <c:showBubbleSize val="0"/>
        </c:dLbls>
        <c:marker val="1"/>
        <c:smooth val="0"/>
        <c:axId val="194796160"/>
        <c:axId val="194802432"/>
      </c:lineChart>
      <c:catAx>
        <c:axId val="194796160"/>
        <c:scaling>
          <c:orientation val="minMax"/>
        </c:scaling>
        <c:delete val="1"/>
        <c:axPos val="b"/>
        <c:numFmt formatCode="General" sourceLinked="1"/>
        <c:majorTickMark val="none"/>
        <c:minorTickMark val="none"/>
        <c:tickLblPos val="none"/>
        <c:crossAx val="194802432"/>
        <c:crosses val="autoZero"/>
        <c:auto val="1"/>
        <c:lblAlgn val="ctr"/>
        <c:lblOffset val="100"/>
        <c:noMultiLvlLbl val="1"/>
      </c:catAx>
      <c:valAx>
        <c:axId val="19480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79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52.9</c:v>
                </c:pt>
                <c:pt idx="1">
                  <c:v>52.5</c:v>
                </c:pt>
                <c:pt idx="2">
                  <c:v>65.900000000000006</c:v>
                </c:pt>
                <c:pt idx="3">
                  <c:v>62.1</c:v>
                </c:pt>
                <c:pt idx="4">
                  <c:v>58</c:v>
                </c:pt>
              </c:numCache>
            </c:numRef>
          </c:val>
          <c:extLst>
            <c:ext xmlns:c16="http://schemas.microsoft.com/office/drawing/2014/chart" uri="{C3380CC4-5D6E-409C-BE32-E72D297353CC}">
              <c16:uniqueId val="{00000000-0B02-4FC6-8828-87B4C1B86D8B}"/>
            </c:ext>
          </c:extLst>
        </c:ser>
        <c:dLbls>
          <c:showLegendKey val="0"/>
          <c:showVal val="0"/>
          <c:showCatName val="0"/>
          <c:showSerName val="0"/>
          <c:showPercent val="0"/>
          <c:showBubbleSize val="0"/>
        </c:dLbls>
        <c:gapWidth val="150"/>
        <c:axId val="194840832"/>
        <c:axId val="1948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0B02-4FC6-8828-87B4C1B86D8B}"/>
            </c:ext>
          </c:extLst>
        </c:ser>
        <c:dLbls>
          <c:showLegendKey val="0"/>
          <c:showVal val="0"/>
          <c:showCatName val="0"/>
          <c:showSerName val="0"/>
          <c:showPercent val="0"/>
          <c:showBubbleSize val="0"/>
        </c:dLbls>
        <c:marker val="1"/>
        <c:smooth val="0"/>
        <c:axId val="194840832"/>
        <c:axId val="194851200"/>
      </c:lineChart>
      <c:catAx>
        <c:axId val="194840832"/>
        <c:scaling>
          <c:orientation val="minMax"/>
        </c:scaling>
        <c:delete val="1"/>
        <c:axPos val="b"/>
        <c:numFmt formatCode="General" sourceLinked="1"/>
        <c:majorTickMark val="none"/>
        <c:minorTickMark val="none"/>
        <c:tickLblPos val="none"/>
        <c:crossAx val="194851200"/>
        <c:crosses val="autoZero"/>
        <c:auto val="1"/>
        <c:lblAlgn val="ctr"/>
        <c:lblOffset val="100"/>
        <c:noMultiLvlLbl val="1"/>
      </c:catAx>
      <c:valAx>
        <c:axId val="19485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84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47" zoomScaleNormal="100" zoomScaleSheetLayoutView="70" workbookViewId="0">
      <selection activeCell="OJ73" sqref="OJ73"/>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大阪府豊中市　市立豊中病院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599</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24</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f>データ!AD6</f>
        <v>14</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613</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c r="A12" s="2"/>
      <c r="B12" s="120">
        <f>データ!U6</f>
        <v>407695</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67544</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534</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534</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185</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c r="A33" s="2"/>
      <c r="B33" s="14"/>
      <c r="D33" s="2"/>
      <c r="E33" s="2"/>
      <c r="F33" s="2"/>
      <c r="G33" s="65" t="s">
        <v>58</v>
      </c>
      <c r="H33" s="65"/>
      <c r="I33" s="65"/>
      <c r="J33" s="65"/>
      <c r="K33" s="65"/>
      <c r="L33" s="65"/>
      <c r="M33" s="65"/>
      <c r="N33" s="65"/>
      <c r="O33" s="65"/>
      <c r="P33" s="69">
        <f>データ!AI7</f>
        <v>96.9</v>
      </c>
      <c r="Q33" s="70"/>
      <c r="R33" s="70"/>
      <c r="S33" s="70"/>
      <c r="T33" s="70"/>
      <c r="U33" s="70"/>
      <c r="V33" s="70"/>
      <c r="W33" s="70"/>
      <c r="X33" s="70"/>
      <c r="Y33" s="70"/>
      <c r="Z33" s="70"/>
      <c r="AA33" s="70"/>
      <c r="AB33" s="70"/>
      <c r="AC33" s="70"/>
      <c r="AD33" s="71"/>
      <c r="AE33" s="69">
        <f>データ!AJ7</f>
        <v>95.9</v>
      </c>
      <c r="AF33" s="70"/>
      <c r="AG33" s="70"/>
      <c r="AH33" s="70"/>
      <c r="AI33" s="70"/>
      <c r="AJ33" s="70"/>
      <c r="AK33" s="70"/>
      <c r="AL33" s="70"/>
      <c r="AM33" s="70"/>
      <c r="AN33" s="70"/>
      <c r="AO33" s="70"/>
      <c r="AP33" s="70"/>
      <c r="AQ33" s="70"/>
      <c r="AR33" s="70"/>
      <c r="AS33" s="71"/>
      <c r="AT33" s="69">
        <f>データ!AK7</f>
        <v>103.8</v>
      </c>
      <c r="AU33" s="70"/>
      <c r="AV33" s="70"/>
      <c r="AW33" s="70"/>
      <c r="AX33" s="70"/>
      <c r="AY33" s="70"/>
      <c r="AZ33" s="70"/>
      <c r="BA33" s="70"/>
      <c r="BB33" s="70"/>
      <c r="BC33" s="70"/>
      <c r="BD33" s="70"/>
      <c r="BE33" s="70"/>
      <c r="BF33" s="70"/>
      <c r="BG33" s="70"/>
      <c r="BH33" s="71"/>
      <c r="BI33" s="69">
        <f>データ!AL7</f>
        <v>105.3</v>
      </c>
      <c r="BJ33" s="70"/>
      <c r="BK33" s="70"/>
      <c r="BL33" s="70"/>
      <c r="BM33" s="70"/>
      <c r="BN33" s="70"/>
      <c r="BO33" s="70"/>
      <c r="BP33" s="70"/>
      <c r="BQ33" s="70"/>
      <c r="BR33" s="70"/>
      <c r="BS33" s="70"/>
      <c r="BT33" s="70"/>
      <c r="BU33" s="70"/>
      <c r="BV33" s="70"/>
      <c r="BW33" s="71"/>
      <c r="BX33" s="69">
        <f>データ!AM7</f>
        <v>101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92.9</v>
      </c>
      <c r="DE33" s="70"/>
      <c r="DF33" s="70"/>
      <c r="DG33" s="70"/>
      <c r="DH33" s="70"/>
      <c r="DI33" s="70"/>
      <c r="DJ33" s="70"/>
      <c r="DK33" s="70"/>
      <c r="DL33" s="70"/>
      <c r="DM33" s="70"/>
      <c r="DN33" s="70"/>
      <c r="DO33" s="70"/>
      <c r="DP33" s="70"/>
      <c r="DQ33" s="70"/>
      <c r="DR33" s="71"/>
      <c r="DS33" s="69">
        <f>データ!AU7</f>
        <v>92.1</v>
      </c>
      <c r="DT33" s="70"/>
      <c r="DU33" s="70"/>
      <c r="DV33" s="70"/>
      <c r="DW33" s="70"/>
      <c r="DX33" s="70"/>
      <c r="DY33" s="70"/>
      <c r="DZ33" s="70"/>
      <c r="EA33" s="70"/>
      <c r="EB33" s="70"/>
      <c r="EC33" s="70"/>
      <c r="ED33" s="70"/>
      <c r="EE33" s="70"/>
      <c r="EF33" s="70"/>
      <c r="EG33" s="71"/>
      <c r="EH33" s="69">
        <f>データ!AV7</f>
        <v>80.2</v>
      </c>
      <c r="EI33" s="70"/>
      <c r="EJ33" s="70"/>
      <c r="EK33" s="70"/>
      <c r="EL33" s="70"/>
      <c r="EM33" s="70"/>
      <c r="EN33" s="70"/>
      <c r="EO33" s="70"/>
      <c r="EP33" s="70"/>
      <c r="EQ33" s="70"/>
      <c r="ER33" s="70"/>
      <c r="ES33" s="70"/>
      <c r="ET33" s="70"/>
      <c r="EU33" s="70"/>
      <c r="EV33" s="71"/>
      <c r="EW33" s="69">
        <f>データ!AW7</f>
        <v>83.9</v>
      </c>
      <c r="EX33" s="70"/>
      <c r="EY33" s="70"/>
      <c r="EZ33" s="70"/>
      <c r="FA33" s="70"/>
      <c r="FB33" s="70"/>
      <c r="FC33" s="70"/>
      <c r="FD33" s="70"/>
      <c r="FE33" s="70"/>
      <c r="FF33" s="70"/>
      <c r="FG33" s="70"/>
      <c r="FH33" s="70"/>
      <c r="FI33" s="70"/>
      <c r="FJ33" s="70"/>
      <c r="FK33" s="71"/>
      <c r="FL33" s="69">
        <f>データ!AX7</f>
        <v>86.7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90.6</v>
      </c>
      <c r="GS33" s="70"/>
      <c r="GT33" s="70"/>
      <c r="GU33" s="70"/>
      <c r="GV33" s="70"/>
      <c r="GW33" s="70"/>
      <c r="GX33" s="70"/>
      <c r="GY33" s="70"/>
      <c r="GZ33" s="70"/>
      <c r="HA33" s="70"/>
      <c r="HB33" s="70"/>
      <c r="HC33" s="70"/>
      <c r="HD33" s="70"/>
      <c r="HE33" s="70"/>
      <c r="HF33" s="71"/>
      <c r="HG33" s="69">
        <f>データ!BF7</f>
        <v>89.8</v>
      </c>
      <c r="HH33" s="70"/>
      <c r="HI33" s="70"/>
      <c r="HJ33" s="70"/>
      <c r="HK33" s="70"/>
      <c r="HL33" s="70"/>
      <c r="HM33" s="70"/>
      <c r="HN33" s="70"/>
      <c r="HO33" s="70"/>
      <c r="HP33" s="70"/>
      <c r="HQ33" s="70"/>
      <c r="HR33" s="70"/>
      <c r="HS33" s="70"/>
      <c r="HT33" s="70"/>
      <c r="HU33" s="71"/>
      <c r="HV33" s="69">
        <f>データ!BG7</f>
        <v>77.8</v>
      </c>
      <c r="HW33" s="70"/>
      <c r="HX33" s="70"/>
      <c r="HY33" s="70"/>
      <c r="HZ33" s="70"/>
      <c r="IA33" s="70"/>
      <c r="IB33" s="70"/>
      <c r="IC33" s="70"/>
      <c r="ID33" s="70"/>
      <c r="IE33" s="70"/>
      <c r="IF33" s="70"/>
      <c r="IG33" s="70"/>
      <c r="IH33" s="70"/>
      <c r="II33" s="70"/>
      <c r="IJ33" s="71"/>
      <c r="IK33" s="69">
        <f>データ!BH7</f>
        <v>81.599999999999994</v>
      </c>
      <c r="IL33" s="70"/>
      <c r="IM33" s="70"/>
      <c r="IN33" s="70"/>
      <c r="IO33" s="70"/>
      <c r="IP33" s="70"/>
      <c r="IQ33" s="70"/>
      <c r="IR33" s="70"/>
      <c r="IS33" s="70"/>
      <c r="IT33" s="70"/>
      <c r="IU33" s="70"/>
      <c r="IV33" s="70"/>
      <c r="IW33" s="70"/>
      <c r="IX33" s="70"/>
      <c r="IY33" s="71"/>
      <c r="IZ33" s="69">
        <f>データ!BI7</f>
        <v>84.4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83.9</v>
      </c>
      <c r="KG33" s="70"/>
      <c r="KH33" s="70"/>
      <c r="KI33" s="70"/>
      <c r="KJ33" s="70"/>
      <c r="KK33" s="70"/>
      <c r="KL33" s="70"/>
      <c r="KM33" s="70"/>
      <c r="KN33" s="70"/>
      <c r="KO33" s="70"/>
      <c r="KP33" s="70"/>
      <c r="KQ33" s="70"/>
      <c r="KR33" s="70"/>
      <c r="KS33" s="70"/>
      <c r="KT33" s="71"/>
      <c r="KU33" s="69">
        <f>データ!BQ7</f>
        <v>80.5</v>
      </c>
      <c r="KV33" s="70"/>
      <c r="KW33" s="70"/>
      <c r="KX33" s="70"/>
      <c r="KY33" s="70"/>
      <c r="KZ33" s="70"/>
      <c r="LA33" s="70"/>
      <c r="LB33" s="70"/>
      <c r="LC33" s="70"/>
      <c r="LD33" s="70"/>
      <c r="LE33" s="70"/>
      <c r="LF33" s="70"/>
      <c r="LG33" s="70"/>
      <c r="LH33" s="70"/>
      <c r="LI33" s="71"/>
      <c r="LJ33" s="69">
        <f>データ!BR7</f>
        <v>61.7</v>
      </c>
      <c r="LK33" s="70"/>
      <c r="LL33" s="70"/>
      <c r="LM33" s="70"/>
      <c r="LN33" s="70"/>
      <c r="LO33" s="70"/>
      <c r="LP33" s="70"/>
      <c r="LQ33" s="70"/>
      <c r="LR33" s="70"/>
      <c r="LS33" s="70"/>
      <c r="LT33" s="70"/>
      <c r="LU33" s="70"/>
      <c r="LV33" s="70"/>
      <c r="LW33" s="70"/>
      <c r="LX33" s="71"/>
      <c r="LY33" s="69">
        <f>データ!BS7</f>
        <v>66.2</v>
      </c>
      <c r="LZ33" s="70"/>
      <c r="MA33" s="70"/>
      <c r="MB33" s="70"/>
      <c r="MC33" s="70"/>
      <c r="MD33" s="70"/>
      <c r="ME33" s="70"/>
      <c r="MF33" s="70"/>
      <c r="MG33" s="70"/>
      <c r="MH33" s="70"/>
      <c r="MI33" s="70"/>
      <c r="MJ33" s="70"/>
      <c r="MK33" s="70"/>
      <c r="ML33" s="70"/>
      <c r="MM33" s="71"/>
      <c r="MN33" s="69">
        <f>データ!BT7</f>
        <v>69.400000000000006</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187</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61319</v>
      </c>
      <c r="Q55" s="67"/>
      <c r="R55" s="67"/>
      <c r="S55" s="67"/>
      <c r="T55" s="67"/>
      <c r="U55" s="67"/>
      <c r="V55" s="67"/>
      <c r="W55" s="67"/>
      <c r="X55" s="67"/>
      <c r="Y55" s="67"/>
      <c r="Z55" s="67"/>
      <c r="AA55" s="67"/>
      <c r="AB55" s="67"/>
      <c r="AC55" s="67"/>
      <c r="AD55" s="68"/>
      <c r="AE55" s="66">
        <f>データ!CB7</f>
        <v>64538</v>
      </c>
      <c r="AF55" s="67"/>
      <c r="AG55" s="67"/>
      <c r="AH55" s="67"/>
      <c r="AI55" s="67"/>
      <c r="AJ55" s="67"/>
      <c r="AK55" s="67"/>
      <c r="AL55" s="67"/>
      <c r="AM55" s="67"/>
      <c r="AN55" s="67"/>
      <c r="AO55" s="67"/>
      <c r="AP55" s="67"/>
      <c r="AQ55" s="67"/>
      <c r="AR55" s="67"/>
      <c r="AS55" s="68"/>
      <c r="AT55" s="66">
        <f>データ!CC7</f>
        <v>70114</v>
      </c>
      <c r="AU55" s="67"/>
      <c r="AV55" s="67"/>
      <c r="AW55" s="67"/>
      <c r="AX55" s="67"/>
      <c r="AY55" s="67"/>
      <c r="AZ55" s="67"/>
      <c r="BA55" s="67"/>
      <c r="BB55" s="67"/>
      <c r="BC55" s="67"/>
      <c r="BD55" s="67"/>
      <c r="BE55" s="67"/>
      <c r="BF55" s="67"/>
      <c r="BG55" s="67"/>
      <c r="BH55" s="68"/>
      <c r="BI55" s="66">
        <f>データ!CD7</f>
        <v>71780</v>
      </c>
      <c r="BJ55" s="67"/>
      <c r="BK55" s="67"/>
      <c r="BL55" s="67"/>
      <c r="BM55" s="67"/>
      <c r="BN55" s="67"/>
      <c r="BO55" s="67"/>
      <c r="BP55" s="67"/>
      <c r="BQ55" s="67"/>
      <c r="BR55" s="67"/>
      <c r="BS55" s="67"/>
      <c r="BT55" s="67"/>
      <c r="BU55" s="67"/>
      <c r="BV55" s="67"/>
      <c r="BW55" s="68"/>
      <c r="BX55" s="66">
        <f>データ!CE7</f>
        <v>73948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16975</v>
      </c>
      <c r="DE55" s="67"/>
      <c r="DF55" s="67"/>
      <c r="DG55" s="67"/>
      <c r="DH55" s="67"/>
      <c r="DI55" s="67"/>
      <c r="DJ55" s="67"/>
      <c r="DK55" s="67"/>
      <c r="DL55" s="67"/>
      <c r="DM55" s="67"/>
      <c r="DN55" s="67"/>
      <c r="DO55" s="67"/>
      <c r="DP55" s="67"/>
      <c r="DQ55" s="67"/>
      <c r="DR55" s="68"/>
      <c r="DS55" s="66">
        <f>データ!CM7</f>
        <v>18220</v>
      </c>
      <c r="DT55" s="67"/>
      <c r="DU55" s="67"/>
      <c r="DV55" s="67"/>
      <c r="DW55" s="67"/>
      <c r="DX55" s="67"/>
      <c r="DY55" s="67"/>
      <c r="DZ55" s="67"/>
      <c r="EA55" s="67"/>
      <c r="EB55" s="67"/>
      <c r="EC55" s="67"/>
      <c r="ED55" s="67"/>
      <c r="EE55" s="67"/>
      <c r="EF55" s="67"/>
      <c r="EG55" s="68"/>
      <c r="EH55" s="66">
        <f>データ!CN7</f>
        <v>19130</v>
      </c>
      <c r="EI55" s="67"/>
      <c r="EJ55" s="67"/>
      <c r="EK55" s="67"/>
      <c r="EL55" s="67"/>
      <c r="EM55" s="67"/>
      <c r="EN55" s="67"/>
      <c r="EO55" s="67"/>
      <c r="EP55" s="67"/>
      <c r="EQ55" s="67"/>
      <c r="ER55" s="67"/>
      <c r="ES55" s="67"/>
      <c r="ET55" s="67"/>
      <c r="EU55" s="67"/>
      <c r="EV55" s="68"/>
      <c r="EW55" s="66">
        <f>データ!CO7</f>
        <v>19489</v>
      </c>
      <c r="EX55" s="67"/>
      <c r="EY55" s="67"/>
      <c r="EZ55" s="67"/>
      <c r="FA55" s="67"/>
      <c r="FB55" s="67"/>
      <c r="FC55" s="67"/>
      <c r="FD55" s="67"/>
      <c r="FE55" s="67"/>
      <c r="FF55" s="67"/>
      <c r="FG55" s="67"/>
      <c r="FH55" s="67"/>
      <c r="FI55" s="67"/>
      <c r="FJ55" s="67"/>
      <c r="FK55" s="68"/>
      <c r="FL55" s="66">
        <f>データ!CP7</f>
        <v>20752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52.9</v>
      </c>
      <c r="GS55" s="70"/>
      <c r="GT55" s="70"/>
      <c r="GU55" s="70"/>
      <c r="GV55" s="70"/>
      <c r="GW55" s="70"/>
      <c r="GX55" s="70"/>
      <c r="GY55" s="70"/>
      <c r="GZ55" s="70"/>
      <c r="HA55" s="70"/>
      <c r="HB55" s="70"/>
      <c r="HC55" s="70"/>
      <c r="HD55" s="70"/>
      <c r="HE55" s="70"/>
      <c r="HF55" s="71"/>
      <c r="HG55" s="69">
        <f>データ!CX7</f>
        <v>52.5</v>
      </c>
      <c r="HH55" s="70"/>
      <c r="HI55" s="70"/>
      <c r="HJ55" s="70"/>
      <c r="HK55" s="70"/>
      <c r="HL55" s="70"/>
      <c r="HM55" s="70"/>
      <c r="HN55" s="70"/>
      <c r="HO55" s="70"/>
      <c r="HP55" s="70"/>
      <c r="HQ55" s="70"/>
      <c r="HR55" s="70"/>
      <c r="HS55" s="70"/>
      <c r="HT55" s="70"/>
      <c r="HU55" s="71"/>
      <c r="HV55" s="69">
        <f>データ!CY7</f>
        <v>65.900000000000006</v>
      </c>
      <c r="HW55" s="70"/>
      <c r="HX55" s="70"/>
      <c r="HY55" s="70"/>
      <c r="HZ55" s="70"/>
      <c r="IA55" s="70"/>
      <c r="IB55" s="70"/>
      <c r="IC55" s="70"/>
      <c r="ID55" s="70"/>
      <c r="IE55" s="70"/>
      <c r="IF55" s="70"/>
      <c r="IG55" s="70"/>
      <c r="IH55" s="70"/>
      <c r="II55" s="70"/>
      <c r="IJ55" s="71"/>
      <c r="IK55" s="69">
        <f>データ!CZ7</f>
        <v>62.1</v>
      </c>
      <c r="IL55" s="70"/>
      <c r="IM55" s="70"/>
      <c r="IN55" s="70"/>
      <c r="IO55" s="70"/>
      <c r="IP55" s="70"/>
      <c r="IQ55" s="70"/>
      <c r="IR55" s="70"/>
      <c r="IS55" s="70"/>
      <c r="IT55" s="70"/>
      <c r="IU55" s="70"/>
      <c r="IV55" s="70"/>
      <c r="IW55" s="70"/>
      <c r="IX55" s="70"/>
      <c r="IY55" s="71"/>
      <c r="IZ55" s="69">
        <f>データ!DA7</f>
        <v>58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27.2</v>
      </c>
      <c r="KG55" s="70"/>
      <c r="KH55" s="70"/>
      <c r="KI55" s="70"/>
      <c r="KJ55" s="70"/>
      <c r="KK55" s="70"/>
      <c r="KL55" s="70"/>
      <c r="KM55" s="70"/>
      <c r="KN55" s="70"/>
      <c r="KO55" s="70"/>
      <c r="KP55" s="70"/>
      <c r="KQ55" s="70"/>
      <c r="KR55" s="70"/>
      <c r="KS55" s="70"/>
      <c r="KT55" s="71"/>
      <c r="KU55" s="69">
        <f>データ!DI7</f>
        <v>28.5</v>
      </c>
      <c r="KV55" s="70"/>
      <c r="KW55" s="70"/>
      <c r="KX55" s="70"/>
      <c r="KY55" s="70"/>
      <c r="KZ55" s="70"/>
      <c r="LA55" s="70"/>
      <c r="LB55" s="70"/>
      <c r="LC55" s="70"/>
      <c r="LD55" s="70"/>
      <c r="LE55" s="70"/>
      <c r="LF55" s="70"/>
      <c r="LG55" s="70"/>
      <c r="LH55" s="70"/>
      <c r="LI55" s="71"/>
      <c r="LJ55" s="69">
        <f>データ!DJ7</f>
        <v>29.3</v>
      </c>
      <c r="LK55" s="70"/>
      <c r="LL55" s="70"/>
      <c r="LM55" s="70"/>
      <c r="LN55" s="70"/>
      <c r="LO55" s="70"/>
      <c r="LP55" s="70"/>
      <c r="LQ55" s="70"/>
      <c r="LR55" s="70"/>
      <c r="LS55" s="70"/>
      <c r="LT55" s="70"/>
      <c r="LU55" s="70"/>
      <c r="LV55" s="70"/>
      <c r="LW55" s="70"/>
      <c r="LX55" s="71"/>
      <c r="LY55" s="69">
        <f>データ!DK7</f>
        <v>29.4</v>
      </c>
      <c r="LZ55" s="70"/>
      <c r="MA55" s="70"/>
      <c r="MB55" s="70"/>
      <c r="MC55" s="70"/>
      <c r="MD55" s="70"/>
      <c r="ME55" s="70"/>
      <c r="MF55" s="70"/>
      <c r="MG55" s="70"/>
      <c r="MH55" s="70"/>
      <c r="MI55" s="70"/>
      <c r="MJ55" s="70"/>
      <c r="MK55" s="70"/>
      <c r="ML55" s="70"/>
      <c r="MM55" s="71"/>
      <c r="MN55" s="69">
        <f>データ!DL7</f>
        <v>29.5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7" t="s">
        <v>188</v>
      </c>
      <c r="NK70" s="83"/>
      <c r="NL70" s="83"/>
      <c r="NM70" s="83"/>
      <c r="NN70" s="83"/>
      <c r="NO70" s="83"/>
      <c r="NP70" s="83"/>
      <c r="NQ70" s="83"/>
      <c r="NR70" s="83"/>
      <c r="NS70" s="83"/>
      <c r="NT70" s="83"/>
      <c r="NU70" s="83"/>
      <c r="NV70" s="83"/>
      <c r="NW70" s="83"/>
      <c r="NX70" s="8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5"/>
      <c r="NK71" s="83"/>
      <c r="NL71" s="83"/>
      <c r="NM71" s="83"/>
      <c r="NN71" s="83"/>
      <c r="NO71" s="83"/>
      <c r="NP71" s="83"/>
      <c r="NQ71" s="83"/>
      <c r="NR71" s="83"/>
      <c r="NS71" s="83"/>
      <c r="NT71" s="83"/>
      <c r="NU71" s="83"/>
      <c r="NV71" s="83"/>
      <c r="NW71" s="83"/>
      <c r="NX71" s="8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5"/>
      <c r="NK72" s="83"/>
      <c r="NL72" s="83"/>
      <c r="NM72" s="83"/>
      <c r="NN72" s="83"/>
      <c r="NO72" s="83"/>
      <c r="NP72" s="83"/>
      <c r="NQ72" s="83"/>
      <c r="NR72" s="83"/>
      <c r="NS72" s="83"/>
      <c r="NT72" s="83"/>
      <c r="NU72" s="83"/>
      <c r="NV72" s="83"/>
      <c r="NW72" s="83"/>
      <c r="NX72" s="8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5"/>
      <c r="NK73" s="83"/>
      <c r="NL73" s="83"/>
      <c r="NM73" s="83"/>
      <c r="NN73" s="83"/>
      <c r="NO73" s="83"/>
      <c r="NP73" s="83"/>
      <c r="NQ73" s="83"/>
      <c r="NR73" s="83"/>
      <c r="NS73" s="83"/>
      <c r="NT73" s="83"/>
      <c r="NU73" s="83"/>
      <c r="NV73" s="83"/>
      <c r="NW73" s="83"/>
      <c r="NX73" s="8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5"/>
      <c r="NK74" s="83"/>
      <c r="NL74" s="83"/>
      <c r="NM74" s="83"/>
      <c r="NN74" s="83"/>
      <c r="NO74" s="83"/>
      <c r="NP74" s="83"/>
      <c r="NQ74" s="83"/>
      <c r="NR74" s="83"/>
      <c r="NS74" s="83"/>
      <c r="NT74" s="83"/>
      <c r="NU74" s="83"/>
      <c r="NV74" s="83"/>
      <c r="NW74" s="83"/>
      <c r="NX74" s="8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5"/>
      <c r="NK75" s="83"/>
      <c r="NL75" s="83"/>
      <c r="NM75" s="83"/>
      <c r="NN75" s="83"/>
      <c r="NO75" s="83"/>
      <c r="NP75" s="83"/>
      <c r="NQ75" s="83"/>
      <c r="NR75" s="83"/>
      <c r="NS75" s="83"/>
      <c r="NT75" s="83"/>
      <c r="NU75" s="83"/>
      <c r="NV75" s="83"/>
      <c r="NW75" s="83"/>
      <c r="NX75" s="8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5"/>
      <c r="NK76" s="83"/>
      <c r="NL76" s="83"/>
      <c r="NM76" s="83"/>
      <c r="NN76" s="83"/>
      <c r="NO76" s="83"/>
      <c r="NP76" s="83"/>
      <c r="NQ76" s="83"/>
      <c r="NR76" s="83"/>
      <c r="NS76" s="83"/>
      <c r="NT76" s="83"/>
      <c r="NU76" s="83"/>
      <c r="NV76" s="83"/>
      <c r="NW76" s="83"/>
      <c r="NX76" s="84"/>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5"/>
      <c r="NK77" s="83"/>
      <c r="NL77" s="83"/>
      <c r="NM77" s="83"/>
      <c r="NN77" s="83"/>
      <c r="NO77" s="83"/>
      <c r="NP77" s="83"/>
      <c r="NQ77" s="83"/>
      <c r="NR77" s="83"/>
      <c r="NS77" s="83"/>
      <c r="NT77" s="83"/>
      <c r="NU77" s="83"/>
      <c r="NV77" s="83"/>
      <c r="NW77" s="83"/>
      <c r="NX77" s="84"/>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5"/>
      <c r="NK78" s="83"/>
      <c r="NL78" s="83"/>
      <c r="NM78" s="83"/>
      <c r="NN78" s="83"/>
      <c r="NO78" s="83"/>
      <c r="NP78" s="83"/>
      <c r="NQ78" s="83"/>
      <c r="NR78" s="83"/>
      <c r="NS78" s="83"/>
      <c r="NT78" s="83"/>
      <c r="NU78" s="83"/>
      <c r="NV78" s="83"/>
      <c r="NW78" s="83"/>
      <c r="NX78" s="84"/>
    </row>
    <row r="79" spans="1:388" ht="13.5" customHeight="1">
      <c r="A79" s="2"/>
      <c r="B79" s="14"/>
      <c r="C79" s="2"/>
      <c r="D79" s="2"/>
      <c r="E79" s="2"/>
      <c r="F79" s="2"/>
      <c r="G79" s="65" t="s">
        <v>58</v>
      </c>
      <c r="H79" s="65"/>
      <c r="I79" s="65"/>
      <c r="J79" s="65"/>
      <c r="K79" s="65"/>
      <c r="L79" s="65"/>
      <c r="M79" s="65"/>
      <c r="N79" s="65"/>
      <c r="O79" s="65"/>
      <c r="P79" s="69">
        <f>データ!DS7</f>
        <v>5.8</v>
      </c>
      <c r="Q79" s="70"/>
      <c r="R79" s="70"/>
      <c r="S79" s="70"/>
      <c r="T79" s="70"/>
      <c r="U79" s="70"/>
      <c r="V79" s="70"/>
      <c r="W79" s="70"/>
      <c r="X79" s="70"/>
      <c r="Y79" s="70"/>
      <c r="Z79" s="70"/>
      <c r="AA79" s="70"/>
      <c r="AB79" s="70"/>
      <c r="AC79" s="70"/>
      <c r="AD79" s="71"/>
      <c r="AE79" s="69">
        <f>データ!DT7</f>
        <v>10.4</v>
      </c>
      <c r="AF79" s="70"/>
      <c r="AG79" s="70"/>
      <c r="AH79" s="70"/>
      <c r="AI79" s="70"/>
      <c r="AJ79" s="70"/>
      <c r="AK79" s="70"/>
      <c r="AL79" s="70"/>
      <c r="AM79" s="70"/>
      <c r="AN79" s="70"/>
      <c r="AO79" s="70"/>
      <c r="AP79" s="70"/>
      <c r="AQ79" s="70"/>
      <c r="AR79" s="70"/>
      <c r="AS79" s="71"/>
      <c r="AT79" s="69">
        <f>データ!DU7</f>
        <v>7.3</v>
      </c>
      <c r="AU79" s="70"/>
      <c r="AV79" s="70"/>
      <c r="AW79" s="70"/>
      <c r="AX79" s="70"/>
      <c r="AY79" s="70"/>
      <c r="AZ79" s="70"/>
      <c r="BA79" s="70"/>
      <c r="BB79" s="70"/>
      <c r="BC79" s="70"/>
      <c r="BD79" s="70"/>
      <c r="BE79" s="70"/>
      <c r="BF79" s="70"/>
      <c r="BG79" s="70"/>
      <c r="BH79" s="71"/>
      <c r="BI79" s="69">
        <f>データ!DV7</f>
        <v>0.1</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63.1</v>
      </c>
      <c r="DH79" s="70"/>
      <c r="DI79" s="70"/>
      <c r="DJ79" s="70"/>
      <c r="DK79" s="70"/>
      <c r="DL79" s="70"/>
      <c r="DM79" s="70"/>
      <c r="DN79" s="70"/>
      <c r="DO79" s="70"/>
      <c r="DP79" s="70"/>
      <c r="DQ79" s="70"/>
      <c r="DR79" s="70"/>
      <c r="DS79" s="70"/>
      <c r="DT79" s="70"/>
      <c r="DU79" s="71"/>
      <c r="DV79" s="69">
        <f>データ!EE7</f>
        <v>64.3</v>
      </c>
      <c r="DW79" s="70"/>
      <c r="DX79" s="70"/>
      <c r="DY79" s="70"/>
      <c r="DZ79" s="70"/>
      <c r="EA79" s="70"/>
      <c r="EB79" s="70"/>
      <c r="EC79" s="70"/>
      <c r="ED79" s="70"/>
      <c r="EE79" s="70"/>
      <c r="EF79" s="70"/>
      <c r="EG79" s="70"/>
      <c r="EH79" s="70"/>
      <c r="EI79" s="70"/>
      <c r="EJ79" s="71"/>
      <c r="EK79" s="69">
        <f>データ!EF7</f>
        <v>65</v>
      </c>
      <c r="EL79" s="70"/>
      <c r="EM79" s="70"/>
      <c r="EN79" s="70"/>
      <c r="EO79" s="70"/>
      <c r="EP79" s="70"/>
      <c r="EQ79" s="70"/>
      <c r="ER79" s="70"/>
      <c r="ES79" s="70"/>
      <c r="ET79" s="70"/>
      <c r="EU79" s="70"/>
      <c r="EV79" s="70"/>
      <c r="EW79" s="70"/>
      <c r="EX79" s="70"/>
      <c r="EY79" s="71"/>
      <c r="EZ79" s="69">
        <f>データ!EG7</f>
        <v>66.5</v>
      </c>
      <c r="FA79" s="70"/>
      <c r="FB79" s="70"/>
      <c r="FC79" s="70"/>
      <c r="FD79" s="70"/>
      <c r="FE79" s="70"/>
      <c r="FF79" s="70"/>
      <c r="FG79" s="70"/>
      <c r="FH79" s="70"/>
      <c r="FI79" s="70"/>
      <c r="FJ79" s="70"/>
      <c r="FK79" s="70"/>
      <c r="FL79" s="70"/>
      <c r="FM79" s="70"/>
      <c r="FN79" s="71"/>
      <c r="FO79" s="69">
        <f>データ!EH7</f>
        <v>68.2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73.3</v>
      </c>
      <c r="GU79" s="70"/>
      <c r="GV79" s="70"/>
      <c r="GW79" s="70"/>
      <c r="GX79" s="70"/>
      <c r="GY79" s="70"/>
      <c r="GZ79" s="70"/>
      <c r="HA79" s="70"/>
      <c r="HB79" s="70"/>
      <c r="HC79" s="70"/>
      <c r="HD79" s="70"/>
      <c r="HE79" s="70"/>
      <c r="HF79" s="70"/>
      <c r="HG79" s="70"/>
      <c r="HH79" s="71"/>
      <c r="HI79" s="69">
        <f>データ!EP7</f>
        <v>71.099999999999994</v>
      </c>
      <c r="HJ79" s="70"/>
      <c r="HK79" s="70"/>
      <c r="HL79" s="70"/>
      <c r="HM79" s="70"/>
      <c r="HN79" s="70"/>
      <c r="HO79" s="70"/>
      <c r="HP79" s="70"/>
      <c r="HQ79" s="70"/>
      <c r="HR79" s="70"/>
      <c r="HS79" s="70"/>
      <c r="HT79" s="70"/>
      <c r="HU79" s="70"/>
      <c r="HV79" s="70"/>
      <c r="HW79" s="71"/>
      <c r="HX79" s="69">
        <f>データ!EQ7</f>
        <v>70.400000000000006</v>
      </c>
      <c r="HY79" s="70"/>
      <c r="HZ79" s="70"/>
      <c r="IA79" s="70"/>
      <c r="IB79" s="70"/>
      <c r="IC79" s="70"/>
      <c r="ID79" s="70"/>
      <c r="IE79" s="70"/>
      <c r="IF79" s="70"/>
      <c r="IG79" s="70"/>
      <c r="IH79" s="70"/>
      <c r="II79" s="70"/>
      <c r="IJ79" s="70"/>
      <c r="IK79" s="70"/>
      <c r="IL79" s="71"/>
      <c r="IM79" s="69">
        <f>データ!ER7</f>
        <v>73.599999999999994</v>
      </c>
      <c r="IN79" s="70"/>
      <c r="IO79" s="70"/>
      <c r="IP79" s="70"/>
      <c r="IQ79" s="70"/>
      <c r="IR79" s="70"/>
      <c r="IS79" s="70"/>
      <c r="IT79" s="70"/>
      <c r="IU79" s="70"/>
      <c r="IV79" s="70"/>
      <c r="IW79" s="70"/>
      <c r="IX79" s="70"/>
      <c r="IY79" s="70"/>
      <c r="IZ79" s="70"/>
      <c r="JA79" s="71"/>
      <c r="JB79" s="69">
        <f>データ!ES7</f>
        <v>75.400000000000006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72054835</v>
      </c>
      <c r="KH79" s="67"/>
      <c r="KI79" s="67"/>
      <c r="KJ79" s="67"/>
      <c r="KK79" s="67"/>
      <c r="KL79" s="67"/>
      <c r="KM79" s="67"/>
      <c r="KN79" s="67"/>
      <c r="KO79" s="67"/>
      <c r="KP79" s="67"/>
      <c r="KQ79" s="67"/>
      <c r="KR79" s="67"/>
      <c r="KS79" s="67"/>
      <c r="KT79" s="67"/>
      <c r="KU79" s="68"/>
      <c r="KV79" s="66">
        <f>データ!FA7</f>
        <v>73542467</v>
      </c>
      <c r="KW79" s="67"/>
      <c r="KX79" s="67"/>
      <c r="KY79" s="67"/>
      <c r="KZ79" s="67"/>
      <c r="LA79" s="67"/>
      <c r="LB79" s="67"/>
      <c r="LC79" s="67"/>
      <c r="LD79" s="67"/>
      <c r="LE79" s="67"/>
      <c r="LF79" s="67"/>
      <c r="LG79" s="67"/>
      <c r="LH79" s="67"/>
      <c r="LI79" s="67"/>
      <c r="LJ79" s="68"/>
      <c r="LK79" s="66">
        <f>データ!FB7</f>
        <v>73783887</v>
      </c>
      <c r="LL79" s="67"/>
      <c r="LM79" s="67"/>
      <c r="LN79" s="67"/>
      <c r="LO79" s="67"/>
      <c r="LP79" s="67"/>
      <c r="LQ79" s="67"/>
      <c r="LR79" s="67"/>
      <c r="LS79" s="67"/>
      <c r="LT79" s="67"/>
      <c r="LU79" s="67"/>
      <c r="LV79" s="67"/>
      <c r="LW79" s="67"/>
      <c r="LX79" s="67"/>
      <c r="LY79" s="68"/>
      <c r="LZ79" s="66">
        <f>データ!FC7</f>
        <v>74300773</v>
      </c>
      <c r="MA79" s="67"/>
      <c r="MB79" s="67"/>
      <c r="MC79" s="67"/>
      <c r="MD79" s="67"/>
      <c r="ME79" s="67"/>
      <c r="MF79" s="67"/>
      <c r="MG79" s="67"/>
      <c r="MH79" s="67"/>
      <c r="MI79" s="67"/>
      <c r="MJ79" s="67"/>
      <c r="MK79" s="67"/>
      <c r="ML79" s="67"/>
      <c r="MM79" s="67"/>
      <c r="MN79" s="68"/>
      <c r="MO79" s="66">
        <f>データ!FD7</f>
        <v>73288762</v>
      </c>
      <c r="MP79" s="67"/>
      <c r="MQ79" s="67"/>
      <c r="MR79" s="67"/>
      <c r="MS79" s="67"/>
      <c r="MT79" s="67"/>
      <c r="MU79" s="67"/>
      <c r="MV79" s="67"/>
      <c r="MW79" s="67"/>
      <c r="MX79" s="67"/>
      <c r="MY79" s="67"/>
      <c r="MZ79" s="67"/>
      <c r="NA79" s="67"/>
      <c r="NB79" s="67"/>
      <c r="NC79" s="68"/>
      <c r="ND79" s="2"/>
      <c r="NE79" s="2"/>
      <c r="NF79" s="2"/>
      <c r="NG79" s="21"/>
      <c r="NH79" s="15"/>
      <c r="NI79" s="2"/>
      <c r="NJ79" s="85"/>
      <c r="NK79" s="83"/>
      <c r="NL79" s="83"/>
      <c r="NM79" s="83"/>
      <c r="NN79" s="83"/>
      <c r="NO79" s="83"/>
      <c r="NP79" s="83"/>
      <c r="NQ79" s="83"/>
      <c r="NR79" s="83"/>
      <c r="NS79" s="83"/>
      <c r="NT79" s="83"/>
      <c r="NU79" s="83"/>
      <c r="NV79" s="83"/>
      <c r="NW79" s="83"/>
      <c r="NX79" s="84"/>
    </row>
    <row r="80" spans="1:388" ht="13.5" customHeight="1">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5"/>
      <c r="NK80" s="83"/>
      <c r="NL80" s="83"/>
      <c r="NM80" s="83"/>
      <c r="NN80" s="83"/>
      <c r="NO80" s="83"/>
      <c r="NP80" s="83"/>
      <c r="NQ80" s="83"/>
      <c r="NR80" s="83"/>
      <c r="NS80" s="83"/>
      <c r="NT80" s="83"/>
      <c r="NU80" s="83"/>
      <c r="NV80" s="83"/>
      <c r="NW80" s="83"/>
      <c r="NX80" s="8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5"/>
      <c r="NK81" s="83"/>
      <c r="NL81" s="83"/>
      <c r="NM81" s="83"/>
      <c r="NN81" s="83"/>
      <c r="NO81" s="83"/>
      <c r="NP81" s="83"/>
      <c r="NQ81" s="83"/>
      <c r="NR81" s="83"/>
      <c r="NS81" s="83"/>
      <c r="NT81" s="83"/>
      <c r="NU81" s="83"/>
      <c r="NV81" s="83"/>
      <c r="NW81" s="83"/>
      <c r="NX81" s="8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5"/>
      <c r="NK82" s="83"/>
      <c r="NL82" s="83"/>
      <c r="NM82" s="83"/>
      <c r="NN82" s="83"/>
      <c r="NO82" s="83"/>
      <c r="NP82" s="83"/>
      <c r="NQ82" s="83"/>
      <c r="NR82" s="83"/>
      <c r="NS82" s="83"/>
      <c r="NT82" s="83"/>
      <c r="NU82" s="83"/>
      <c r="NV82" s="83"/>
      <c r="NW82" s="83"/>
      <c r="NX82" s="8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5"/>
      <c r="NK83" s="83"/>
      <c r="NL83" s="83"/>
      <c r="NM83" s="83"/>
      <c r="NN83" s="83"/>
      <c r="NO83" s="83"/>
      <c r="NP83" s="83"/>
      <c r="NQ83" s="83"/>
      <c r="NR83" s="83"/>
      <c r="NS83" s="83"/>
      <c r="NT83" s="83"/>
      <c r="NU83" s="83"/>
      <c r="NV83" s="83"/>
      <c r="NW83" s="83"/>
      <c r="NX83" s="84"/>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KSwagqAOFKqAmNNsYgPpV3h0duhKlzaRXaZXDUNqc47OCK2bbQhg8lGQf+LVDr4SqzZWrv+ho1WQkpFhF/s6w==" saltValue="cZzrAtaQzI2Kz83TxxUaT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111</v>
      </c>
      <c r="AJ4" s="165"/>
      <c r="AK4" s="165"/>
      <c r="AL4" s="165"/>
      <c r="AM4" s="165"/>
      <c r="AN4" s="165"/>
      <c r="AO4" s="165"/>
      <c r="AP4" s="165"/>
      <c r="AQ4" s="165"/>
      <c r="AR4" s="165"/>
      <c r="AS4" s="166"/>
      <c r="AT4" s="163" t="s">
        <v>112</v>
      </c>
      <c r="AU4" s="162"/>
      <c r="AV4" s="162"/>
      <c r="AW4" s="162"/>
      <c r="AX4" s="162"/>
      <c r="AY4" s="162"/>
      <c r="AZ4" s="162"/>
      <c r="BA4" s="162"/>
      <c r="BB4" s="162"/>
      <c r="BC4" s="162"/>
      <c r="BD4" s="162"/>
      <c r="BE4" s="163" t="s">
        <v>113</v>
      </c>
      <c r="BF4" s="162"/>
      <c r="BG4" s="162"/>
      <c r="BH4" s="162"/>
      <c r="BI4" s="162"/>
      <c r="BJ4" s="162"/>
      <c r="BK4" s="162"/>
      <c r="BL4" s="162"/>
      <c r="BM4" s="162"/>
      <c r="BN4" s="162"/>
      <c r="BO4" s="162"/>
      <c r="BP4" s="164" t="s">
        <v>114</v>
      </c>
      <c r="BQ4" s="165"/>
      <c r="BR4" s="165"/>
      <c r="BS4" s="165"/>
      <c r="BT4" s="165"/>
      <c r="BU4" s="165"/>
      <c r="BV4" s="165"/>
      <c r="BW4" s="165"/>
      <c r="BX4" s="165"/>
      <c r="BY4" s="165"/>
      <c r="BZ4" s="166"/>
      <c r="CA4" s="162" t="s">
        <v>115</v>
      </c>
      <c r="CB4" s="162"/>
      <c r="CC4" s="162"/>
      <c r="CD4" s="162"/>
      <c r="CE4" s="162"/>
      <c r="CF4" s="162"/>
      <c r="CG4" s="162"/>
      <c r="CH4" s="162"/>
      <c r="CI4" s="162"/>
      <c r="CJ4" s="162"/>
      <c r="CK4" s="162"/>
      <c r="CL4" s="163" t="s">
        <v>116</v>
      </c>
      <c r="CM4" s="162"/>
      <c r="CN4" s="162"/>
      <c r="CO4" s="162"/>
      <c r="CP4" s="162"/>
      <c r="CQ4" s="162"/>
      <c r="CR4" s="162"/>
      <c r="CS4" s="162"/>
      <c r="CT4" s="162"/>
      <c r="CU4" s="162"/>
      <c r="CV4" s="162"/>
      <c r="CW4" s="162" t="s">
        <v>117</v>
      </c>
      <c r="CX4" s="162"/>
      <c r="CY4" s="162"/>
      <c r="CZ4" s="162"/>
      <c r="DA4" s="162"/>
      <c r="DB4" s="162"/>
      <c r="DC4" s="162"/>
      <c r="DD4" s="162"/>
      <c r="DE4" s="162"/>
      <c r="DF4" s="162"/>
      <c r="DG4" s="162"/>
      <c r="DH4" s="162" t="s">
        <v>118</v>
      </c>
      <c r="DI4" s="162"/>
      <c r="DJ4" s="162"/>
      <c r="DK4" s="162"/>
      <c r="DL4" s="162"/>
      <c r="DM4" s="162"/>
      <c r="DN4" s="162"/>
      <c r="DO4" s="162"/>
      <c r="DP4" s="162"/>
      <c r="DQ4" s="162"/>
      <c r="DR4" s="162"/>
      <c r="DS4" s="163" t="s">
        <v>119</v>
      </c>
      <c r="DT4" s="162"/>
      <c r="DU4" s="162"/>
      <c r="DV4" s="162"/>
      <c r="DW4" s="162"/>
      <c r="DX4" s="162"/>
      <c r="DY4" s="162"/>
      <c r="DZ4" s="162"/>
      <c r="EA4" s="162"/>
      <c r="EB4" s="162"/>
      <c r="EC4" s="162"/>
      <c r="ED4" s="164" t="s">
        <v>120</v>
      </c>
      <c r="EE4" s="165"/>
      <c r="EF4" s="165"/>
      <c r="EG4" s="165"/>
      <c r="EH4" s="165"/>
      <c r="EI4" s="165"/>
      <c r="EJ4" s="165"/>
      <c r="EK4" s="165"/>
      <c r="EL4" s="165"/>
      <c r="EM4" s="165"/>
      <c r="EN4" s="166"/>
      <c r="EO4" s="162" t="s">
        <v>121</v>
      </c>
      <c r="EP4" s="162"/>
      <c r="EQ4" s="162"/>
      <c r="ER4" s="162"/>
      <c r="ES4" s="162"/>
      <c r="ET4" s="162"/>
      <c r="EU4" s="162"/>
      <c r="EV4" s="162"/>
      <c r="EW4" s="162"/>
      <c r="EX4" s="162"/>
      <c r="EY4" s="162"/>
      <c r="EZ4" s="162" t="s">
        <v>122</v>
      </c>
      <c r="FA4" s="162"/>
      <c r="FB4" s="162"/>
      <c r="FC4" s="162"/>
      <c r="FD4" s="162"/>
      <c r="FE4" s="162"/>
      <c r="FF4" s="162"/>
      <c r="FG4" s="162"/>
      <c r="FH4" s="162"/>
      <c r="FI4" s="162"/>
      <c r="FJ4" s="162"/>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150</v>
      </c>
      <c r="AX5" s="49" t="s">
        <v>151</v>
      </c>
      <c r="AY5" s="49" t="s">
        <v>152</v>
      </c>
      <c r="AZ5" s="49" t="s">
        <v>153</v>
      </c>
      <c r="BA5" s="49" t="s">
        <v>154</v>
      </c>
      <c r="BB5" s="49" t="s">
        <v>155</v>
      </c>
      <c r="BC5" s="49" t="s">
        <v>156</v>
      </c>
      <c r="BD5" s="49" t="s">
        <v>157</v>
      </c>
      <c r="BE5" s="49" t="s">
        <v>147</v>
      </c>
      <c r="BF5" s="49" t="s">
        <v>158</v>
      </c>
      <c r="BG5" s="49" t="s">
        <v>159</v>
      </c>
      <c r="BH5" s="49" t="s">
        <v>150</v>
      </c>
      <c r="BI5" s="49" t="s">
        <v>151</v>
      </c>
      <c r="BJ5" s="49" t="s">
        <v>152</v>
      </c>
      <c r="BK5" s="49" t="s">
        <v>153</v>
      </c>
      <c r="BL5" s="49" t="s">
        <v>154</v>
      </c>
      <c r="BM5" s="49" t="s">
        <v>155</v>
      </c>
      <c r="BN5" s="49" t="s">
        <v>156</v>
      </c>
      <c r="BO5" s="49" t="s">
        <v>157</v>
      </c>
      <c r="BP5" s="49" t="s">
        <v>147</v>
      </c>
      <c r="BQ5" s="49" t="s">
        <v>158</v>
      </c>
      <c r="BR5" s="49" t="s">
        <v>159</v>
      </c>
      <c r="BS5" s="49" t="s">
        <v>150</v>
      </c>
      <c r="BT5" s="49" t="s">
        <v>151</v>
      </c>
      <c r="BU5" s="49" t="s">
        <v>152</v>
      </c>
      <c r="BV5" s="49" t="s">
        <v>153</v>
      </c>
      <c r="BW5" s="49" t="s">
        <v>154</v>
      </c>
      <c r="BX5" s="49" t="s">
        <v>155</v>
      </c>
      <c r="BY5" s="49" t="s">
        <v>156</v>
      </c>
      <c r="BZ5" s="49" t="s">
        <v>157</v>
      </c>
      <c r="CA5" s="49" t="s">
        <v>147</v>
      </c>
      <c r="CB5" s="49" t="s">
        <v>158</v>
      </c>
      <c r="CC5" s="49" t="s">
        <v>159</v>
      </c>
      <c r="CD5" s="49" t="s">
        <v>150</v>
      </c>
      <c r="CE5" s="49" t="s">
        <v>151</v>
      </c>
      <c r="CF5" s="49" t="s">
        <v>152</v>
      </c>
      <c r="CG5" s="49" t="s">
        <v>153</v>
      </c>
      <c r="CH5" s="49" t="s">
        <v>154</v>
      </c>
      <c r="CI5" s="49" t="s">
        <v>155</v>
      </c>
      <c r="CJ5" s="49" t="s">
        <v>156</v>
      </c>
      <c r="CK5" s="49" t="s">
        <v>157</v>
      </c>
      <c r="CL5" s="49" t="s">
        <v>160</v>
      </c>
      <c r="CM5" s="49" t="s">
        <v>148</v>
      </c>
      <c r="CN5" s="49" t="s">
        <v>149</v>
      </c>
      <c r="CO5" s="49" t="s">
        <v>161</v>
      </c>
      <c r="CP5" s="49" t="s">
        <v>151</v>
      </c>
      <c r="CQ5" s="49" t="s">
        <v>152</v>
      </c>
      <c r="CR5" s="49" t="s">
        <v>153</v>
      </c>
      <c r="CS5" s="49" t="s">
        <v>154</v>
      </c>
      <c r="CT5" s="49" t="s">
        <v>155</v>
      </c>
      <c r="CU5" s="49" t="s">
        <v>156</v>
      </c>
      <c r="CV5" s="49" t="s">
        <v>157</v>
      </c>
      <c r="CW5" s="49" t="s">
        <v>147</v>
      </c>
      <c r="CX5" s="49" t="s">
        <v>158</v>
      </c>
      <c r="CY5" s="49" t="s">
        <v>159</v>
      </c>
      <c r="CZ5" s="49" t="s">
        <v>161</v>
      </c>
      <c r="DA5" s="49" t="s">
        <v>151</v>
      </c>
      <c r="DB5" s="49" t="s">
        <v>152</v>
      </c>
      <c r="DC5" s="49" t="s">
        <v>153</v>
      </c>
      <c r="DD5" s="49" t="s">
        <v>154</v>
      </c>
      <c r="DE5" s="49" t="s">
        <v>155</v>
      </c>
      <c r="DF5" s="49" t="s">
        <v>156</v>
      </c>
      <c r="DG5" s="49" t="s">
        <v>157</v>
      </c>
      <c r="DH5" s="49" t="s">
        <v>147</v>
      </c>
      <c r="DI5" s="49" t="s">
        <v>158</v>
      </c>
      <c r="DJ5" s="49" t="s">
        <v>149</v>
      </c>
      <c r="DK5" s="49" t="s">
        <v>150</v>
      </c>
      <c r="DL5" s="49" t="s">
        <v>151</v>
      </c>
      <c r="DM5" s="49" t="s">
        <v>152</v>
      </c>
      <c r="DN5" s="49" t="s">
        <v>153</v>
      </c>
      <c r="DO5" s="49" t="s">
        <v>154</v>
      </c>
      <c r="DP5" s="49" t="s">
        <v>155</v>
      </c>
      <c r="DQ5" s="49" t="s">
        <v>156</v>
      </c>
      <c r="DR5" s="49" t="s">
        <v>157</v>
      </c>
      <c r="DS5" s="49" t="s">
        <v>160</v>
      </c>
      <c r="DT5" s="49" t="s">
        <v>158</v>
      </c>
      <c r="DU5" s="49" t="s">
        <v>159</v>
      </c>
      <c r="DV5" s="49" t="s">
        <v>150</v>
      </c>
      <c r="DW5" s="49" t="s">
        <v>162</v>
      </c>
      <c r="DX5" s="49" t="s">
        <v>152</v>
      </c>
      <c r="DY5" s="49" t="s">
        <v>153</v>
      </c>
      <c r="DZ5" s="49" t="s">
        <v>154</v>
      </c>
      <c r="EA5" s="49" t="s">
        <v>155</v>
      </c>
      <c r="EB5" s="49" t="s">
        <v>156</v>
      </c>
      <c r="EC5" s="49" t="s">
        <v>157</v>
      </c>
      <c r="ED5" s="49" t="s">
        <v>147</v>
      </c>
      <c r="EE5" s="49" t="s">
        <v>158</v>
      </c>
      <c r="EF5" s="49" t="s">
        <v>159</v>
      </c>
      <c r="EG5" s="49" t="s">
        <v>150</v>
      </c>
      <c r="EH5" s="49" t="s">
        <v>151</v>
      </c>
      <c r="EI5" s="49" t="s">
        <v>152</v>
      </c>
      <c r="EJ5" s="49" t="s">
        <v>153</v>
      </c>
      <c r="EK5" s="49" t="s">
        <v>154</v>
      </c>
      <c r="EL5" s="49" t="s">
        <v>155</v>
      </c>
      <c r="EM5" s="49" t="s">
        <v>156</v>
      </c>
      <c r="EN5" s="49" t="s">
        <v>157</v>
      </c>
      <c r="EO5" s="49" t="s">
        <v>147</v>
      </c>
      <c r="EP5" s="49" t="s">
        <v>158</v>
      </c>
      <c r="EQ5" s="49" t="s">
        <v>159</v>
      </c>
      <c r="ER5" s="49" t="s">
        <v>161</v>
      </c>
      <c r="ES5" s="49" t="s">
        <v>151</v>
      </c>
      <c r="ET5" s="49" t="s">
        <v>152</v>
      </c>
      <c r="EU5" s="49" t="s">
        <v>153</v>
      </c>
      <c r="EV5" s="49" t="s">
        <v>154</v>
      </c>
      <c r="EW5" s="49" t="s">
        <v>155</v>
      </c>
      <c r="EX5" s="49" t="s">
        <v>156</v>
      </c>
      <c r="EY5" s="49" t="s">
        <v>163</v>
      </c>
      <c r="EZ5" s="49" t="s">
        <v>147</v>
      </c>
      <c r="FA5" s="49" t="s">
        <v>148</v>
      </c>
      <c r="FB5" s="49" t="s">
        <v>159</v>
      </c>
      <c r="FC5" s="49" t="s">
        <v>150</v>
      </c>
      <c r="FD5" s="49" t="s">
        <v>151</v>
      </c>
      <c r="FE5" s="49" t="s">
        <v>152</v>
      </c>
      <c r="FF5" s="49" t="s">
        <v>153</v>
      </c>
      <c r="FG5" s="49" t="s">
        <v>154</v>
      </c>
      <c r="FH5" s="49" t="s">
        <v>155</v>
      </c>
      <c r="FI5" s="49" t="s">
        <v>156</v>
      </c>
      <c r="FJ5" s="49" t="s">
        <v>157</v>
      </c>
    </row>
    <row r="6" spans="1:166" s="54" customFormat="1">
      <c r="A6" s="35" t="s">
        <v>164</v>
      </c>
      <c r="B6" s="50">
        <f>B8</f>
        <v>2022</v>
      </c>
      <c r="C6" s="50">
        <f t="shared" ref="C6:M6" si="2">C8</f>
        <v>272035</v>
      </c>
      <c r="D6" s="50">
        <f t="shared" si="2"/>
        <v>46</v>
      </c>
      <c r="E6" s="50">
        <f t="shared" si="2"/>
        <v>6</v>
      </c>
      <c r="F6" s="50">
        <f t="shared" si="2"/>
        <v>0</v>
      </c>
      <c r="G6" s="50">
        <f t="shared" si="2"/>
        <v>1</v>
      </c>
      <c r="H6" s="159" t="str">
        <f>IF(H8&lt;&gt;I8,H8,"")&amp;IF(I8&lt;&gt;J8,I8,"")&amp;"　"&amp;J8</f>
        <v>大阪府豊中市　市立豊中病院</v>
      </c>
      <c r="I6" s="160"/>
      <c r="J6" s="161"/>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24</v>
      </c>
      <c r="R6" s="50" t="str">
        <f t="shared" si="3"/>
        <v>対象</v>
      </c>
      <c r="S6" s="50" t="str">
        <f t="shared" si="3"/>
        <v>ド 透 I 未 訓 ガ</v>
      </c>
      <c r="T6" s="50" t="str">
        <f t="shared" si="3"/>
        <v>救 臨 が 感 地 輪</v>
      </c>
      <c r="U6" s="51">
        <f>U8</f>
        <v>407695</v>
      </c>
      <c r="V6" s="51">
        <f>V8</f>
        <v>67544</v>
      </c>
      <c r="W6" s="50" t="str">
        <f>W8</f>
        <v>非該当</v>
      </c>
      <c r="X6" s="50" t="str">
        <f t="shared" ref="X6" si="4">X8</f>
        <v>非該当</v>
      </c>
      <c r="Y6" s="50" t="str">
        <f t="shared" si="3"/>
        <v>７：１</v>
      </c>
      <c r="Z6" s="51">
        <f t="shared" si="3"/>
        <v>599</v>
      </c>
      <c r="AA6" s="51" t="str">
        <f t="shared" si="3"/>
        <v>-</v>
      </c>
      <c r="AB6" s="51" t="str">
        <f t="shared" si="3"/>
        <v>-</v>
      </c>
      <c r="AC6" s="51" t="str">
        <f t="shared" si="3"/>
        <v>-</v>
      </c>
      <c r="AD6" s="51">
        <f t="shared" si="3"/>
        <v>14</v>
      </c>
      <c r="AE6" s="51">
        <f t="shared" si="3"/>
        <v>613</v>
      </c>
      <c r="AF6" s="51">
        <f t="shared" si="3"/>
        <v>534</v>
      </c>
      <c r="AG6" s="51" t="str">
        <f t="shared" si="3"/>
        <v>-</v>
      </c>
      <c r="AH6" s="51">
        <f t="shared" si="3"/>
        <v>534</v>
      </c>
      <c r="AI6" s="52">
        <f>IF(AI8="-",NA(),AI8)</f>
        <v>96.9</v>
      </c>
      <c r="AJ6" s="52">
        <f t="shared" ref="AJ6:AR6" si="5">IF(AJ8="-",NA(),AJ8)</f>
        <v>95.9</v>
      </c>
      <c r="AK6" s="52">
        <f t="shared" si="5"/>
        <v>103.8</v>
      </c>
      <c r="AL6" s="52">
        <f t="shared" si="5"/>
        <v>105.3</v>
      </c>
      <c r="AM6" s="52">
        <f t="shared" si="5"/>
        <v>101</v>
      </c>
      <c r="AN6" s="52">
        <f t="shared" si="5"/>
        <v>100</v>
      </c>
      <c r="AO6" s="52">
        <f t="shared" si="5"/>
        <v>99.2</v>
      </c>
      <c r="AP6" s="52">
        <f t="shared" si="5"/>
        <v>102.9</v>
      </c>
      <c r="AQ6" s="52">
        <f t="shared" si="5"/>
        <v>106.1</v>
      </c>
      <c r="AR6" s="52">
        <f t="shared" si="5"/>
        <v>102.9</v>
      </c>
      <c r="AS6" s="52" t="str">
        <f>IF(AS8="-","【-】","【"&amp;SUBSTITUTE(TEXT(AS8,"#,##0.0"),"-","△")&amp;"】")</f>
        <v>【103.5】</v>
      </c>
      <c r="AT6" s="52">
        <f>IF(AT8="-",NA(),AT8)</f>
        <v>92.9</v>
      </c>
      <c r="AU6" s="52">
        <f t="shared" ref="AU6:BC6" si="6">IF(AU8="-",NA(),AU8)</f>
        <v>92.1</v>
      </c>
      <c r="AV6" s="52">
        <f t="shared" si="6"/>
        <v>80.2</v>
      </c>
      <c r="AW6" s="52">
        <f t="shared" si="6"/>
        <v>83.9</v>
      </c>
      <c r="AX6" s="52">
        <f t="shared" si="6"/>
        <v>86.7</v>
      </c>
      <c r="AY6" s="52">
        <f t="shared" si="6"/>
        <v>94.1</v>
      </c>
      <c r="AZ6" s="52">
        <f t="shared" si="6"/>
        <v>93.7</v>
      </c>
      <c r="BA6" s="52">
        <f t="shared" si="6"/>
        <v>88.7</v>
      </c>
      <c r="BB6" s="52">
        <f t="shared" si="6"/>
        <v>90.6</v>
      </c>
      <c r="BC6" s="52">
        <f t="shared" si="6"/>
        <v>90.6</v>
      </c>
      <c r="BD6" s="52" t="str">
        <f>IF(BD8="-","【-】","【"&amp;SUBSTITUTE(TEXT(BD8,"#,##0.0"),"-","△")&amp;"】")</f>
        <v>【86.4】</v>
      </c>
      <c r="BE6" s="52">
        <f>IF(BE8="-",NA(),BE8)</f>
        <v>90.6</v>
      </c>
      <c r="BF6" s="52">
        <f t="shared" ref="BF6:BN6" si="7">IF(BF8="-",NA(),BF8)</f>
        <v>89.8</v>
      </c>
      <c r="BG6" s="52">
        <f t="shared" si="7"/>
        <v>77.8</v>
      </c>
      <c r="BH6" s="52">
        <f t="shared" si="7"/>
        <v>81.599999999999994</v>
      </c>
      <c r="BI6" s="52">
        <f t="shared" si="7"/>
        <v>84.4</v>
      </c>
      <c r="BJ6" s="52">
        <f t="shared" si="7"/>
        <v>91.9</v>
      </c>
      <c r="BK6" s="52">
        <f t="shared" si="7"/>
        <v>91.6</v>
      </c>
      <c r="BL6" s="52">
        <f t="shared" si="7"/>
        <v>86.5</v>
      </c>
      <c r="BM6" s="52">
        <f t="shared" si="7"/>
        <v>88.6</v>
      </c>
      <c r="BN6" s="52">
        <f t="shared" si="7"/>
        <v>88.6</v>
      </c>
      <c r="BO6" s="52" t="str">
        <f>IF(BO8="-","【-】","【"&amp;SUBSTITUTE(TEXT(BO8,"#,##0.0"),"-","△")&amp;"】")</f>
        <v>【83.7】</v>
      </c>
      <c r="BP6" s="52">
        <f>IF(BP8="-",NA(),BP8)</f>
        <v>83.9</v>
      </c>
      <c r="BQ6" s="52">
        <f t="shared" ref="BQ6:BY6" si="8">IF(BQ8="-",NA(),BQ8)</f>
        <v>80.5</v>
      </c>
      <c r="BR6" s="52">
        <f t="shared" si="8"/>
        <v>61.7</v>
      </c>
      <c r="BS6" s="52">
        <f t="shared" si="8"/>
        <v>66.2</v>
      </c>
      <c r="BT6" s="52">
        <f t="shared" si="8"/>
        <v>69.400000000000006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61319</v>
      </c>
      <c r="CB6" s="53">
        <f t="shared" ref="CB6:CJ6" si="9">IF(CB8="-",NA(),CB8)</f>
        <v>64538</v>
      </c>
      <c r="CC6" s="53">
        <f t="shared" si="9"/>
        <v>70114</v>
      </c>
      <c r="CD6" s="53">
        <f t="shared" si="9"/>
        <v>71780</v>
      </c>
      <c r="CE6" s="53">
        <f t="shared" si="9"/>
        <v>73948</v>
      </c>
      <c r="CF6" s="53">
        <f t="shared" si="9"/>
        <v>68751</v>
      </c>
      <c r="CG6" s="53">
        <f t="shared" si="9"/>
        <v>70630</v>
      </c>
      <c r="CH6" s="53">
        <f t="shared" si="9"/>
        <v>75766</v>
      </c>
      <c r="CI6" s="53">
        <f t="shared" si="9"/>
        <v>79610</v>
      </c>
      <c r="CJ6" s="53">
        <f t="shared" si="9"/>
        <v>82275</v>
      </c>
      <c r="CK6" s="52" t="str">
        <f>IF(CK8="-","【-】","【"&amp;SUBSTITUTE(TEXT(CK8,"#,##0"),"-","△")&amp;"】")</f>
        <v>【61,837】</v>
      </c>
      <c r="CL6" s="53">
        <f>IF(CL8="-",NA(),CL8)</f>
        <v>16975</v>
      </c>
      <c r="CM6" s="53">
        <f t="shared" ref="CM6:CU6" si="10">IF(CM8="-",NA(),CM8)</f>
        <v>18220</v>
      </c>
      <c r="CN6" s="53">
        <f t="shared" si="10"/>
        <v>19130</v>
      </c>
      <c r="CO6" s="53">
        <f t="shared" si="10"/>
        <v>19489</v>
      </c>
      <c r="CP6" s="53">
        <f t="shared" si="10"/>
        <v>20752</v>
      </c>
      <c r="CQ6" s="53">
        <f t="shared" si="10"/>
        <v>19207</v>
      </c>
      <c r="CR6" s="53">
        <f t="shared" si="10"/>
        <v>20687</v>
      </c>
      <c r="CS6" s="53">
        <f t="shared" si="10"/>
        <v>22637</v>
      </c>
      <c r="CT6" s="53">
        <f t="shared" si="10"/>
        <v>23244</v>
      </c>
      <c r="CU6" s="53">
        <f t="shared" si="10"/>
        <v>23704</v>
      </c>
      <c r="CV6" s="52" t="str">
        <f>IF(CV8="-","【-】","【"&amp;SUBSTITUTE(TEXT(CV8,"#,##0"),"-","△")&amp;"】")</f>
        <v>【17,600】</v>
      </c>
      <c r="CW6" s="52">
        <f>IF(CW8="-",NA(),CW8)</f>
        <v>52.9</v>
      </c>
      <c r="CX6" s="52">
        <f t="shared" ref="CX6:DF6" si="11">IF(CX8="-",NA(),CX8)</f>
        <v>52.5</v>
      </c>
      <c r="CY6" s="52">
        <f t="shared" si="11"/>
        <v>65.900000000000006</v>
      </c>
      <c r="CZ6" s="52">
        <f t="shared" si="11"/>
        <v>62.1</v>
      </c>
      <c r="DA6" s="52">
        <f t="shared" si="11"/>
        <v>58</v>
      </c>
      <c r="DB6" s="52">
        <f t="shared" si="11"/>
        <v>48.3</v>
      </c>
      <c r="DC6" s="52">
        <f t="shared" si="11"/>
        <v>47.7</v>
      </c>
      <c r="DD6" s="52">
        <f t="shared" si="11"/>
        <v>51.8</v>
      </c>
      <c r="DE6" s="52">
        <f t="shared" si="11"/>
        <v>49.6</v>
      </c>
      <c r="DF6" s="52">
        <f t="shared" si="11"/>
        <v>48.8</v>
      </c>
      <c r="DG6" s="52" t="str">
        <f>IF(DG8="-","【-】","【"&amp;SUBSTITUTE(TEXT(DG8,"#,##0.0"),"-","△")&amp;"】")</f>
        <v>【55.6】</v>
      </c>
      <c r="DH6" s="52">
        <f>IF(DH8="-",NA(),DH8)</f>
        <v>27.2</v>
      </c>
      <c r="DI6" s="52">
        <f t="shared" ref="DI6:DQ6" si="12">IF(DI8="-",NA(),DI8)</f>
        <v>28.5</v>
      </c>
      <c r="DJ6" s="52">
        <f t="shared" si="12"/>
        <v>29.3</v>
      </c>
      <c r="DK6" s="52">
        <f t="shared" si="12"/>
        <v>29.4</v>
      </c>
      <c r="DL6" s="52">
        <f t="shared" si="12"/>
        <v>29.5</v>
      </c>
      <c r="DM6" s="52">
        <f t="shared" si="12"/>
        <v>28.1</v>
      </c>
      <c r="DN6" s="52">
        <f t="shared" si="12"/>
        <v>29.2</v>
      </c>
      <c r="DO6" s="52">
        <f t="shared" si="12"/>
        <v>29</v>
      </c>
      <c r="DP6" s="52">
        <f t="shared" si="12"/>
        <v>29.2</v>
      </c>
      <c r="DQ6" s="52">
        <f t="shared" si="12"/>
        <v>29.4</v>
      </c>
      <c r="DR6" s="52" t="str">
        <f>IF(DR8="-","【-】","【"&amp;SUBSTITUTE(TEXT(DR8,"#,##0.0"),"-","△")&amp;"】")</f>
        <v>【25.1】</v>
      </c>
      <c r="DS6" s="52">
        <f>IF(DS8="-",NA(),DS8)</f>
        <v>5.8</v>
      </c>
      <c r="DT6" s="52">
        <f t="shared" ref="DT6:EB6" si="13">IF(DT8="-",NA(),DT8)</f>
        <v>10.4</v>
      </c>
      <c r="DU6" s="52">
        <f t="shared" si="13"/>
        <v>7.3</v>
      </c>
      <c r="DV6" s="52">
        <f t="shared" si="13"/>
        <v>0.1</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63.1</v>
      </c>
      <c r="EE6" s="52">
        <f t="shared" ref="EE6:EM6" si="14">IF(EE8="-",NA(),EE8)</f>
        <v>64.3</v>
      </c>
      <c r="EF6" s="52">
        <f t="shared" si="14"/>
        <v>65</v>
      </c>
      <c r="EG6" s="52">
        <f t="shared" si="14"/>
        <v>66.5</v>
      </c>
      <c r="EH6" s="52">
        <f t="shared" si="14"/>
        <v>68.2</v>
      </c>
      <c r="EI6" s="52">
        <f t="shared" si="14"/>
        <v>52.5</v>
      </c>
      <c r="EJ6" s="52">
        <f t="shared" si="14"/>
        <v>52.5</v>
      </c>
      <c r="EK6" s="52">
        <f t="shared" si="14"/>
        <v>54</v>
      </c>
      <c r="EL6" s="52">
        <f t="shared" si="14"/>
        <v>55.4</v>
      </c>
      <c r="EM6" s="52">
        <f t="shared" si="14"/>
        <v>55.5</v>
      </c>
      <c r="EN6" s="52" t="str">
        <f>IF(EN8="-","【-】","【"&amp;SUBSTITUTE(TEXT(EN8,"#,##0.0"),"-","△")&amp;"】")</f>
        <v>【56.4】</v>
      </c>
      <c r="EO6" s="52">
        <f>IF(EO8="-",NA(),EO8)</f>
        <v>73.3</v>
      </c>
      <c r="EP6" s="52">
        <f t="shared" ref="EP6:EX6" si="15">IF(EP8="-",NA(),EP8)</f>
        <v>71.099999999999994</v>
      </c>
      <c r="EQ6" s="52">
        <f t="shared" si="15"/>
        <v>70.400000000000006</v>
      </c>
      <c r="ER6" s="52">
        <f t="shared" si="15"/>
        <v>73.599999999999994</v>
      </c>
      <c r="ES6" s="52">
        <f t="shared" si="15"/>
        <v>75.400000000000006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72054835</v>
      </c>
      <c r="FA6" s="53">
        <f t="shared" ref="FA6:FI6" si="16">IF(FA8="-",NA(),FA8)</f>
        <v>73542467</v>
      </c>
      <c r="FB6" s="53">
        <f t="shared" si="16"/>
        <v>73783887</v>
      </c>
      <c r="FC6" s="53">
        <f t="shared" si="16"/>
        <v>74300773</v>
      </c>
      <c r="FD6" s="53">
        <f t="shared" si="16"/>
        <v>73288762</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165</v>
      </c>
      <c r="B7" s="50">
        <f t="shared" ref="B7:AH7" si="17">B8</f>
        <v>2022</v>
      </c>
      <c r="C7" s="50">
        <f t="shared" si="17"/>
        <v>272035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24</v>
      </c>
      <c r="R7" s="50" t="str">
        <f t="shared" si="17"/>
        <v>対象</v>
      </c>
      <c r="S7" s="50" t="str">
        <f t="shared" si="17"/>
        <v>ド 透 I 未 訓 ガ</v>
      </c>
      <c r="T7" s="50" t="str">
        <f t="shared" si="17"/>
        <v>救 臨 が 感 地 輪</v>
      </c>
      <c r="U7" s="51">
        <f>U8</f>
        <v>407695</v>
      </c>
      <c r="V7" s="51">
        <f>V8</f>
        <v>67544</v>
      </c>
      <c r="W7" s="50" t="str">
        <f>W8</f>
        <v>非該当</v>
      </c>
      <c r="X7" s="50" t="str">
        <f t="shared" si="17"/>
        <v>非該当</v>
      </c>
      <c r="Y7" s="50" t="str">
        <f t="shared" si="17"/>
        <v>７：１</v>
      </c>
      <c r="Z7" s="51">
        <f t="shared" si="17"/>
        <v>599</v>
      </c>
      <c r="AA7" s="51" t="str">
        <f t="shared" si="17"/>
        <v>-</v>
      </c>
      <c r="AB7" s="51" t="str">
        <f t="shared" si="17"/>
        <v>-</v>
      </c>
      <c r="AC7" s="51" t="str">
        <f t="shared" si="17"/>
        <v>-</v>
      </c>
      <c r="AD7" s="51">
        <f t="shared" si="17"/>
        <v>14</v>
      </c>
      <c r="AE7" s="51">
        <f t="shared" si="17"/>
        <v>613</v>
      </c>
      <c r="AF7" s="51">
        <f t="shared" si="17"/>
        <v>534</v>
      </c>
      <c r="AG7" s="51" t="str">
        <f t="shared" si="17"/>
        <v>-</v>
      </c>
      <c r="AH7" s="51">
        <f t="shared" si="17"/>
        <v>534</v>
      </c>
      <c r="AI7" s="52">
        <f>AI8</f>
        <v>96.9</v>
      </c>
      <c r="AJ7" s="52">
        <f t="shared" ref="AJ7:AR7" si="18">AJ8</f>
        <v>95.9</v>
      </c>
      <c r="AK7" s="52">
        <f t="shared" si="18"/>
        <v>103.8</v>
      </c>
      <c r="AL7" s="52">
        <f t="shared" si="18"/>
        <v>105.3</v>
      </c>
      <c r="AM7" s="52">
        <f t="shared" si="18"/>
        <v>101</v>
      </c>
      <c r="AN7" s="52">
        <f t="shared" si="18"/>
        <v>100</v>
      </c>
      <c r="AO7" s="52">
        <f t="shared" si="18"/>
        <v>99.2</v>
      </c>
      <c r="AP7" s="52">
        <f t="shared" si="18"/>
        <v>102.9</v>
      </c>
      <c r="AQ7" s="52">
        <f t="shared" si="18"/>
        <v>106.1</v>
      </c>
      <c r="AR7" s="52">
        <f t="shared" si="18"/>
        <v>102.9</v>
      </c>
      <c r="AS7" s="52"/>
      <c r="AT7" s="52">
        <f>AT8</f>
        <v>92.9</v>
      </c>
      <c r="AU7" s="52">
        <f t="shared" ref="AU7:BC7" si="19">AU8</f>
        <v>92.1</v>
      </c>
      <c r="AV7" s="52">
        <f t="shared" si="19"/>
        <v>80.2</v>
      </c>
      <c r="AW7" s="52">
        <f t="shared" si="19"/>
        <v>83.9</v>
      </c>
      <c r="AX7" s="52">
        <f t="shared" si="19"/>
        <v>86.7</v>
      </c>
      <c r="AY7" s="52">
        <f t="shared" si="19"/>
        <v>94.1</v>
      </c>
      <c r="AZ7" s="52">
        <f t="shared" si="19"/>
        <v>93.7</v>
      </c>
      <c r="BA7" s="52">
        <f t="shared" si="19"/>
        <v>88.7</v>
      </c>
      <c r="BB7" s="52">
        <f t="shared" si="19"/>
        <v>90.6</v>
      </c>
      <c r="BC7" s="52">
        <f t="shared" si="19"/>
        <v>90.6</v>
      </c>
      <c r="BD7" s="52"/>
      <c r="BE7" s="52">
        <f>BE8</f>
        <v>90.6</v>
      </c>
      <c r="BF7" s="52">
        <f t="shared" ref="BF7:BN7" si="20">BF8</f>
        <v>89.8</v>
      </c>
      <c r="BG7" s="52">
        <f t="shared" si="20"/>
        <v>77.8</v>
      </c>
      <c r="BH7" s="52">
        <f t="shared" si="20"/>
        <v>81.599999999999994</v>
      </c>
      <c r="BI7" s="52">
        <f t="shared" si="20"/>
        <v>84.4</v>
      </c>
      <c r="BJ7" s="52">
        <f t="shared" si="20"/>
        <v>91.9</v>
      </c>
      <c r="BK7" s="52">
        <f t="shared" si="20"/>
        <v>91.6</v>
      </c>
      <c r="BL7" s="52">
        <f t="shared" si="20"/>
        <v>86.5</v>
      </c>
      <c r="BM7" s="52">
        <f t="shared" si="20"/>
        <v>88.6</v>
      </c>
      <c r="BN7" s="52">
        <f t="shared" si="20"/>
        <v>88.6</v>
      </c>
      <c r="BO7" s="52"/>
      <c r="BP7" s="52">
        <f>BP8</f>
        <v>83.9</v>
      </c>
      <c r="BQ7" s="52">
        <f t="shared" ref="BQ7:BY7" si="21">BQ8</f>
        <v>80.5</v>
      </c>
      <c r="BR7" s="52">
        <f t="shared" si="21"/>
        <v>61.7</v>
      </c>
      <c r="BS7" s="52">
        <f t="shared" si="21"/>
        <v>66.2</v>
      </c>
      <c r="BT7" s="52">
        <f t="shared" si="21"/>
        <v>69.400000000000006</v>
      </c>
      <c r="BU7" s="52">
        <f t="shared" si="21"/>
        <v>80.2</v>
      </c>
      <c r="BV7" s="52">
        <f t="shared" si="21"/>
        <v>79.8</v>
      </c>
      <c r="BW7" s="52">
        <f t="shared" si="21"/>
        <v>70.599999999999994</v>
      </c>
      <c r="BX7" s="52">
        <f t="shared" si="21"/>
        <v>71.400000000000006</v>
      </c>
      <c r="BY7" s="52">
        <f t="shared" si="21"/>
        <v>72.2</v>
      </c>
      <c r="BZ7" s="52"/>
      <c r="CA7" s="53">
        <f>CA8</f>
        <v>61319</v>
      </c>
      <c r="CB7" s="53">
        <f t="shared" ref="CB7:CJ7" si="22">CB8</f>
        <v>64538</v>
      </c>
      <c r="CC7" s="53">
        <f t="shared" si="22"/>
        <v>70114</v>
      </c>
      <c r="CD7" s="53">
        <f t="shared" si="22"/>
        <v>71780</v>
      </c>
      <c r="CE7" s="53">
        <f t="shared" si="22"/>
        <v>73948</v>
      </c>
      <c r="CF7" s="53">
        <f t="shared" si="22"/>
        <v>68751</v>
      </c>
      <c r="CG7" s="53">
        <f t="shared" si="22"/>
        <v>70630</v>
      </c>
      <c r="CH7" s="53">
        <f t="shared" si="22"/>
        <v>75766</v>
      </c>
      <c r="CI7" s="53">
        <f t="shared" si="22"/>
        <v>79610</v>
      </c>
      <c r="CJ7" s="53">
        <f t="shared" si="22"/>
        <v>82275</v>
      </c>
      <c r="CK7" s="52"/>
      <c r="CL7" s="53">
        <f>CL8</f>
        <v>16975</v>
      </c>
      <c r="CM7" s="53">
        <f t="shared" ref="CM7:CU7" si="23">CM8</f>
        <v>18220</v>
      </c>
      <c r="CN7" s="53">
        <f t="shared" si="23"/>
        <v>19130</v>
      </c>
      <c r="CO7" s="53">
        <f t="shared" si="23"/>
        <v>19489</v>
      </c>
      <c r="CP7" s="53">
        <f t="shared" si="23"/>
        <v>20752</v>
      </c>
      <c r="CQ7" s="53">
        <f t="shared" si="23"/>
        <v>19207</v>
      </c>
      <c r="CR7" s="53">
        <f t="shared" si="23"/>
        <v>20687</v>
      </c>
      <c r="CS7" s="53">
        <f t="shared" si="23"/>
        <v>22637</v>
      </c>
      <c r="CT7" s="53">
        <f t="shared" si="23"/>
        <v>23244</v>
      </c>
      <c r="CU7" s="53">
        <f t="shared" si="23"/>
        <v>23704</v>
      </c>
      <c r="CV7" s="52"/>
      <c r="CW7" s="52">
        <f>CW8</f>
        <v>52.9</v>
      </c>
      <c r="CX7" s="52">
        <f t="shared" ref="CX7:DF7" si="24">CX8</f>
        <v>52.5</v>
      </c>
      <c r="CY7" s="52">
        <f t="shared" si="24"/>
        <v>65.900000000000006</v>
      </c>
      <c r="CZ7" s="52">
        <f t="shared" si="24"/>
        <v>62.1</v>
      </c>
      <c r="DA7" s="52">
        <f t="shared" si="24"/>
        <v>58</v>
      </c>
      <c r="DB7" s="52">
        <f t="shared" si="24"/>
        <v>48.3</v>
      </c>
      <c r="DC7" s="52">
        <f t="shared" si="24"/>
        <v>47.7</v>
      </c>
      <c r="DD7" s="52">
        <f t="shared" si="24"/>
        <v>51.8</v>
      </c>
      <c r="DE7" s="52">
        <f t="shared" si="24"/>
        <v>49.6</v>
      </c>
      <c r="DF7" s="52">
        <f t="shared" si="24"/>
        <v>48.8</v>
      </c>
      <c r="DG7" s="52"/>
      <c r="DH7" s="52">
        <f>DH8</f>
        <v>27.2</v>
      </c>
      <c r="DI7" s="52">
        <f t="shared" ref="DI7:DQ7" si="25">DI8</f>
        <v>28.5</v>
      </c>
      <c r="DJ7" s="52">
        <f t="shared" si="25"/>
        <v>29.3</v>
      </c>
      <c r="DK7" s="52">
        <f t="shared" si="25"/>
        <v>29.4</v>
      </c>
      <c r="DL7" s="52">
        <f t="shared" si="25"/>
        <v>29.5</v>
      </c>
      <c r="DM7" s="52">
        <f t="shared" si="25"/>
        <v>28.1</v>
      </c>
      <c r="DN7" s="52">
        <f t="shared" si="25"/>
        <v>29.2</v>
      </c>
      <c r="DO7" s="52">
        <f t="shared" si="25"/>
        <v>29</v>
      </c>
      <c r="DP7" s="52">
        <f t="shared" si="25"/>
        <v>29.2</v>
      </c>
      <c r="DQ7" s="52">
        <f t="shared" si="25"/>
        <v>29.4</v>
      </c>
      <c r="DR7" s="52"/>
      <c r="DS7" s="52">
        <f>DS8</f>
        <v>5.8</v>
      </c>
      <c r="DT7" s="52">
        <f t="shared" ref="DT7:EB7" si="26">DT8</f>
        <v>10.4</v>
      </c>
      <c r="DU7" s="52">
        <f t="shared" si="26"/>
        <v>7.3</v>
      </c>
      <c r="DV7" s="52">
        <f t="shared" si="26"/>
        <v>0.1</v>
      </c>
      <c r="DW7" s="52">
        <f t="shared" si="26"/>
        <v>0</v>
      </c>
      <c r="DX7" s="52">
        <f t="shared" si="26"/>
        <v>32.6</v>
      </c>
      <c r="DY7" s="52">
        <f t="shared" si="26"/>
        <v>27</v>
      </c>
      <c r="DZ7" s="52">
        <f t="shared" si="26"/>
        <v>34.200000000000003</v>
      </c>
      <c r="EA7" s="52">
        <f t="shared" si="26"/>
        <v>29.2</v>
      </c>
      <c r="EB7" s="52">
        <f t="shared" si="26"/>
        <v>25.3</v>
      </c>
      <c r="EC7" s="52"/>
      <c r="ED7" s="52">
        <f>ED8</f>
        <v>63.1</v>
      </c>
      <c r="EE7" s="52">
        <f t="shared" ref="EE7:EM7" si="27">EE8</f>
        <v>64.3</v>
      </c>
      <c r="EF7" s="52">
        <f t="shared" si="27"/>
        <v>65</v>
      </c>
      <c r="EG7" s="52">
        <f t="shared" si="27"/>
        <v>66.5</v>
      </c>
      <c r="EH7" s="52">
        <f t="shared" si="27"/>
        <v>68.2</v>
      </c>
      <c r="EI7" s="52">
        <f t="shared" si="27"/>
        <v>52.5</v>
      </c>
      <c r="EJ7" s="52">
        <f t="shared" si="27"/>
        <v>52.5</v>
      </c>
      <c r="EK7" s="52">
        <f t="shared" si="27"/>
        <v>54</v>
      </c>
      <c r="EL7" s="52">
        <f t="shared" si="27"/>
        <v>55.4</v>
      </c>
      <c r="EM7" s="52">
        <f t="shared" si="27"/>
        <v>55.5</v>
      </c>
      <c r="EN7" s="52"/>
      <c r="EO7" s="52">
        <f>EO8</f>
        <v>73.3</v>
      </c>
      <c r="EP7" s="52">
        <f t="shared" ref="EP7:EX7" si="28">EP8</f>
        <v>71.099999999999994</v>
      </c>
      <c r="EQ7" s="52">
        <f t="shared" si="28"/>
        <v>70.400000000000006</v>
      </c>
      <c r="ER7" s="52">
        <f t="shared" si="28"/>
        <v>73.599999999999994</v>
      </c>
      <c r="ES7" s="52">
        <f t="shared" si="28"/>
        <v>75.400000000000006</v>
      </c>
      <c r="ET7" s="52">
        <f t="shared" si="28"/>
        <v>67.099999999999994</v>
      </c>
      <c r="EU7" s="52">
        <f t="shared" si="28"/>
        <v>67.900000000000006</v>
      </c>
      <c r="EV7" s="52">
        <f t="shared" si="28"/>
        <v>69.2</v>
      </c>
      <c r="EW7" s="52">
        <f t="shared" si="28"/>
        <v>70.8</v>
      </c>
      <c r="EX7" s="52">
        <f t="shared" si="28"/>
        <v>70.7</v>
      </c>
      <c r="EY7" s="52"/>
      <c r="EZ7" s="53">
        <f>EZ8</f>
        <v>72054835</v>
      </c>
      <c r="FA7" s="53">
        <f t="shared" ref="FA7:FI7" si="29">FA8</f>
        <v>73542467</v>
      </c>
      <c r="FB7" s="53">
        <f t="shared" si="29"/>
        <v>73783887</v>
      </c>
      <c r="FC7" s="53">
        <f t="shared" si="29"/>
        <v>74300773</v>
      </c>
      <c r="FD7" s="53">
        <f t="shared" si="29"/>
        <v>73288762</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272035</v>
      </c>
      <c r="D8" s="55">
        <v>46</v>
      </c>
      <c r="E8" s="55">
        <v>6</v>
      </c>
      <c r="F8" s="55">
        <v>0</v>
      </c>
      <c r="G8" s="55">
        <v>1</v>
      </c>
      <c r="H8" s="55" t="s">
        <v>166</v>
      </c>
      <c r="I8" s="55" t="s">
        <v>167</v>
      </c>
      <c r="J8" s="55" t="s">
        <v>168</v>
      </c>
      <c r="K8" s="55" t="s">
        <v>169</v>
      </c>
      <c r="L8" s="55" t="s">
        <v>170</v>
      </c>
      <c r="M8" s="55" t="s">
        <v>171</v>
      </c>
      <c r="N8" s="55" t="s">
        <v>172</v>
      </c>
      <c r="O8" s="55" t="s">
        <v>173</v>
      </c>
      <c r="P8" s="55" t="s">
        <v>174</v>
      </c>
      <c r="Q8" s="56">
        <v>24</v>
      </c>
      <c r="R8" s="55" t="s">
        <v>175</v>
      </c>
      <c r="S8" s="55" t="s">
        <v>176</v>
      </c>
      <c r="T8" s="55" t="s">
        <v>177</v>
      </c>
      <c r="U8" s="56">
        <v>407695</v>
      </c>
      <c r="V8" s="56">
        <v>67544</v>
      </c>
      <c r="W8" s="55" t="s">
        <v>178</v>
      </c>
      <c r="X8" s="55" t="s">
        <v>178</v>
      </c>
      <c r="Y8" s="57" t="s">
        <v>179</v>
      </c>
      <c r="Z8" s="56">
        <v>599</v>
      </c>
      <c r="AA8" s="56" t="s">
        <v>40</v>
      </c>
      <c r="AB8" s="56" t="s">
        <v>40</v>
      </c>
      <c r="AC8" s="56" t="s">
        <v>40</v>
      </c>
      <c r="AD8" s="56">
        <v>14</v>
      </c>
      <c r="AE8" s="56">
        <v>613</v>
      </c>
      <c r="AF8" s="56">
        <v>534</v>
      </c>
      <c r="AG8" s="56" t="s">
        <v>40</v>
      </c>
      <c r="AH8" s="56">
        <v>534</v>
      </c>
      <c r="AI8" s="58">
        <v>96.9</v>
      </c>
      <c r="AJ8" s="58">
        <v>95.9</v>
      </c>
      <c r="AK8" s="58">
        <v>103.8</v>
      </c>
      <c r="AL8" s="58">
        <v>105.3</v>
      </c>
      <c r="AM8" s="58">
        <v>101</v>
      </c>
      <c r="AN8" s="58">
        <v>100</v>
      </c>
      <c r="AO8" s="58">
        <v>99.2</v>
      </c>
      <c r="AP8" s="58">
        <v>102.9</v>
      </c>
      <c r="AQ8" s="58">
        <v>106.1</v>
      </c>
      <c r="AR8" s="58">
        <v>102.9</v>
      </c>
      <c r="AS8" s="58">
        <v>103.5</v>
      </c>
      <c r="AT8" s="58">
        <v>92.9</v>
      </c>
      <c r="AU8" s="58">
        <v>92.1</v>
      </c>
      <c r="AV8" s="58">
        <v>80.2</v>
      </c>
      <c r="AW8" s="58">
        <v>83.9</v>
      </c>
      <c r="AX8" s="58">
        <v>86.7</v>
      </c>
      <c r="AY8" s="58">
        <v>94.1</v>
      </c>
      <c r="AZ8" s="58">
        <v>93.7</v>
      </c>
      <c r="BA8" s="58">
        <v>88.7</v>
      </c>
      <c r="BB8" s="58">
        <v>90.6</v>
      </c>
      <c r="BC8" s="58">
        <v>90.6</v>
      </c>
      <c r="BD8" s="58">
        <v>86.4</v>
      </c>
      <c r="BE8" s="59">
        <v>90.6</v>
      </c>
      <c r="BF8" s="59">
        <v>89.8</v>
      </c>
      <c r="BG8" s="59">
        <v>77.8</v>
      </c>
      <c r="BH8" s="59">
        <v>81.599999999999994</v>
      </c>
      <c r="BI8" s="59">
        <v>84.4</v>
      </c>
      <c r="BJ8" s="59">
        <v>91.9</v>
      </c>
      <c r="BK8" s="59">
        <v>91.6</v>
      </c>
      <c r="BL8" s="59">
        <v>86.5</v>
      </c>
      <c r="BM8" s="59">
        <v>88.6</v>
      </c>
      <c r="BN8" s="59">
        <v>88.6</v>
      </c>
      <c r="BO8" s="59">
        <v>83.7</v>
      </c>
      <c r="BP8" s="58">
        <v>83.9</v>
      </c>
      <c r="BQ8" s="58">
        <v>80.5</v>
      </c>
      <c r="BR8" s="58">
        <v>61.7</v>
      </c>
      <c r="BS8" s="58">
        <v>66.2</v>
      </c>
      <c r="BT8" s="58">
        <v>69.400000000000006</v>
      </c>
      <c r="BU8" s="58">
        <v>80.2</v>
      </c>
      <c r="BV8" s="58">
        <v>79.8</v>
      </c>
      <c r="BW8" s="58">
        <v>70.599999999999994</v>
      </c>
      <c r="BX8" s="58">
        <v>71.400000000000006</v>
      </c>
      <c r="BY8" s="58">
        <v>72.2</v>
      </c>
      <c r="BZ8" s="58">
        <v>66.8</v>
      </c>
      <c r="CA8" s="59">
        <v>61319</v>
      </c>
      <c r="CB8" s="59">
        <v>64538</v>
      </c>
      <c r="CC8" s="59">
        <v>70114</v>
      </c>
      <c r="CD8" s="59">
        <v>71780</v>
      </c>
      <c r="CE8" s="59">
        <v>73948</v>
      </c>
      <c r="CF8" s="59">
        <v>68751</v>
      </c>
      <c r="CG8" s="59">
        <v>70630</v>
      </c>
      <c r="CH8" s="59">
        <v>75766</v>
      </c>
      <c r="CI8" s="59">
        <v>79610</v>
      </c>
      <c r="CJ8" s="59">
        <v>82275</v>
      </c>
      <c r="CK8" s="58">
        <v>61837</v>
      </c>
      <c r="CL8" s="59">
        <v>16975</v>
      </c>
      <c r="CM8" s="59">
        <v>18220</v>
      </c>
      <c r="CN8" s="59">
        <v>19130</v>
      </c>
      <c r="CO8" s="59">
        <v>19489</v>
      </c>
      <c r="CP8" s="59">
        <v>20752</v>
      </c>
      <c r="CQ8" s="59">
        <v>19207</v>
      </c>
      <c r="CR8" s="59">
        <v>20687</v>
      </c>
      <c r="CS8" s="59">
        <v>22637</v>
      </c>
      <c r="CT8" s="59">
        <v>23244</v>
      </c>
      <c r="CU8" s="59">
        <v>23704</v>
      </c>
      <c r="CV8" s="58">
        <v>17600</v>
      </c>
      <c r="CW8" s="59">
        <v>52.9</v>
      </c>
      <c r="CX8" s="59">
        <v>52.5</v>
      </c>
      <c r="CY8" s="59">
        <v>65.900000000000006</v>
      </c>
      <c r="CZ8" s="59">
        <v>62.1</v>
      </c>
      <c r="DA8" s="59">
        <v>58</v>
      </c>
      <c r="DB8" s="59">
        <v>48.3</v>
      </c>
      <c r="DC8" s="59">
        <v>47.7</v>
      </c>
      <c r="DD8" s="59">
        <v>51.8</v>
      </c>
      <c r="DE8" s="59">
        <v>49.6</v>
      </c>
      <c r="DF8" s="59">
        <v>48.8</v>
      </c>
      <c r="DG8" s="59">
        <v>55.6</v>
      </c>
      <c r="DH8" s="59">
        <v>27.2</v>
      </c>
      <c r="DI8" s="59">
        <v>28.5</v>
      </c>
      <c r="DJ8" s="59">
        <v>29.3</v>
      </c>
      <c r="DK8" s="59">
        <v>29.4</v>
      </c>
      <c r="DL8" s="59">
        <v>29.5</v>
      </c>
      <c r="DM8" s="59">
        <v>28.1</v>
      </c>
      <c r="DN8" s="59">
        <v>29.2</v>
      </c>
      <c r="DO8" s="59">
        <v>29</v>
      </c>
      <c r="DP8" s="59">
        <v>29.2</v>
      </c>
      <c r="DQ8" s="59">
        <v>29.4</v>
      </c>
      <c r="DR8" s="59">
        <v>25.1</v>
      </c>
      <c r="DS8" s="59">
        <v>5.8</v>
      </c>
      <c r="DT8" s="59">
        <v>10.4</v>
      </c>
      <c r="DU8" s="59">
        <v>7.3</v>
      </c>
      <c r="DV8" s="59">
        <v>0.1</v>
      </c>
      <c r="DW8" s="59">
        <v>0</v>
      </c>
      <c r="DX8" s="59">
        <v>32.6</v>
      </c>
      <c r="DY8" s="59">
        <v>27</v>
      </c>
      <c r="DZ8" s="59">
        <v>34.200000000000003</v>
      </c>
      <c r="EA8" s="59">
        <v>29.2</v>
      </c>
      <c r="EB8" s="59">
        <v>25.3</v>
      </c>
      <c r="EC8" s="59">
        <v>63</v>
      </c>
      <c r="ED8" s="58">
        <v>63.1</v>
      </c>
      <c r="EE8" s="58">
        <v>64.3</v>
      </c>
      <c r="EF8" s="58">
        <v>65</v>
      </c>
      <c r="EG8" s="58">
        <v>66.5</v>
      </c>
      <c r="EH8" s="58">
        <v>68.2</v>
      </c>
      <c r="EI8" s="58">
        <v>52.5</v>
      </c>
      <c r="EJ8" s="58">
        <v>52.5</v>
      </c>
      <c r="EK8" s="58">
        <v>54</v>
      </c>
      <c r="EL8" s="58">
        <v>55.4</v>
      </c>
      <c r="EM8" s="58">
        <v>55.5</v>
      </c>
      <c r="EN8" s="58">
        <v>56.4</v>
      </c>
      <c r="EO8" s="58">
        <v>73.3</v>
      </c>
      <c r="EP8" s="58">
        <v>71.099999999999994</v>
      </c>
      <c r="EQ8" s="58">
        <v>70.400000000000006</v>
      </c>
      <c r="ER8" s="58">
        <v>73.599999999999994</v>
      </c>
      <c r="ES8" s="58">
        <v>75.400000000000006</v>
      </c>
      <c r="ET8" s="58">
        <v>67.099999999999994</v>
      </c>
      <c r="EU8" s="58">
        <v>67.900000000000006</v>
      </c>
      <c r="EV8" s="58">
        <v>69.2</v>
      </c>
      <c r="EW8" s="58">
        <v>70.8</v>
      </c>
      <c r="EX8" s="58">
        <v>70.7</v>
      </c>
      <c r="EY8" s="58">
        <v>70.7</v>
      </c>
      <c r="EZ8" s="59">
        <v>72054835</v>
      </c>
      <c r="FA8" s="59">
        <v>73542467</v>
      </c>
      <c r="FB8" s="59">
        <v>73783887</v>
      </c>
      <c r="FC8" s="59">
        <v>74300773</v>
      </c>
      <c r="FD8" s="59">
        <v>73288762</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檜垣 奈緒</dc:creator>
  <cp:lastModifiedBy>豊中市</cp:lastModifiedBy>
  <cp:lastPrinted>2024-02-26T00:53:36Z</cp:lastPrinted>
  <dcterms:created xsi:type="dcterms:W3CDTF">2024-02-26T00:32:34Z</dcterms:created>
  <dcterms:modified xsi:type="dcterms:W3CDTF">2024-02-26T06:56:20Z</dcterms:modified>
</cp:coreProperties>
</file>