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98053FD3-15E4-4A7F-A19B-F5AD6C905EBF}" xr6:coauthVersionLast="47" xr6:coauthVersionMax="47" xr10:uidLastSave="{00000000-0000-0000-0000-000000000000}"/>
  <workbookProtection workbookAlgorithmName="SHA-512" workbookHashValue="gS5ZBUDtW0sBtuasTSl1lBGPN22g1gElh/MqEJtjyPZhIoyPBu4zn/rw0rKDoT99ER7+EF7pTVZzHqxw0potQg==" workbookSaltValue="c6t3Y98xy+SZ+5L1AsD7k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R6" i="5"/>
  <c r="AD10" i="4" s="1"/>
  <c r="Q6" i="5"/>
  <c r="P6" i="5"/>
  <c r="O6" i="5"/>
  <c r="I10" i="4" s="1"/>
  <c r="N6" i="5"/>
  <c r="B10" i="4" s="1"/>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BB10" i="4"/>
  <c r="AT10" i="4"/>
  <c r="W10" i="4"/>
  <c r="P10" i="4"/>
  <c r="AL8" i="4"/>
  <c r="AD8" i="4"/>
  <c r="P8" i="4"/>
  <c r="B8" i="4"/>
  <c r="B6"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<sst xmlns="http://schemas.openxmlformats.org/spreadsheetml/2006/main" count="231" uniqueCount="116">
  <si>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</si>
  <si>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</si>
  <si>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</si>
  <si>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</si>
  <si>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</si>
  <si>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</si>
  <si>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</si>
  <si>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</si>
  <si>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</si>
  <si>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</si>
  <si>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</si>
  <si>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</si>
  <si>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</si>
  <si>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</si>
  <si>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</si>
  <si>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</si>
  <si>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</si>
  <si>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</si>
  <si>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</si>
  <si>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</si>
  <si>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</si>
  <si>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</si>
  <si>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</si>
  <si>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</si>
  <si>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</si>
  <si>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</si>
  <si>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</si>
  <si>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</si>
  <si>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</si>
  <si>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</si>
  <si>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</si>
  <si>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</si>
  <si>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</si>
  <si>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</si>
  <si>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</si>
  <si>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</si>
  <si>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</si>
  <si>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</si>
  <si>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</si>
  <si>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</si>
  <si>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</si>
  <si>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</si>
  <si>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</si>
  <si>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</si>
  <si>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</si>
  <si>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</si>
  <si>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</si>
  <si>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</si>
  <si>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</si>
  <si>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</si>
  <si>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</si>
  <si>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</si>
  <si>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</si>
  <si>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</si>
  <si>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</si>
  <si>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</si>
  <si>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</si>
  <si>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</si>
  <si>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</si>
  <si>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</si>
  <si>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</si>
  <si>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</si>
  <si>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</si>
  <si>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</si>
  <si>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</si>
  <si>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</si>
  <si>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</si>
  <si>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</si>
  <si>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</si>
  <si>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</si>
  <si>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</si>
  <si>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</si>
  <si>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</si>
  <si>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</si>
  <si>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</si>
  <si>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</si>
  <si>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</si>
  <si>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</si>
  <si>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</si>
  <si>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</si>
  <si>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</si>
  <si>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</si>
  <si>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</si>
  <si>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</si>
  <si>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</si>
  <si>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</si>
  <si>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</si>
  <si>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</si>
  <si>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</si>
  <si>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</si>
  <si>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</si>
  <si>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</si>
  <si>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</si>
  <si>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</si>
  <si>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</si>
  <si>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</si>
  <si>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豊中市</t>
  </si>
  <si>
    <t>法適用</t>
  </si>
  <si>
    <t>下水道事業</t>
  </si>
  <si>
    <t>公共下水道</t>
  </si>
  <si>
    <t>Aa</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</si>
  <si>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</si>
  <si>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</si>
  <si>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</si>
  <si>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</si>
  <si>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</si>
  <si>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</si>
  <si>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</si>
  <si>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</si>
  <si>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</si>
  <si>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</si>
  <si>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</si>
  <si>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</si>
  <si>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経常収支比率は、汚水処理量の減少による下水道使用料の減少及び動力費の増加に伴い減少傾向ですが、健全経営の水準とされる100％を上回っています。
　流動比率は、類似団体平均値や全国平均と比べて高い値となっており、一定の支払能力を維持できています。
　企業債残高対事業規模比率は、一定の企業債を抱えている一方で、営業収益を堅調に確保できていることから、類似団体平均値や全国平均と比べて低い値となっています。
　経費回収率は、汚水量の減少に伴い、事業に必要な費用を下水道使用料で賄えているとされる100％を下回っています。
　施設利用率は、類似団体平均値や全国平均の近似値となっております。
　水洗化率は、これまで施設整備を進めてきたことでほぼ100％に達しており、全国的にみても高い水準にあります。</t>
    <rPh sb="40" eb="42">
      <t>ゲンショウ</t>
    </rPh>
    <rPh sb="42" eb="44">
      <t>ケイコウ</t>
    </rPh>
    <rPh sb="96" eb="97">
      <t>タカ</t>
    </rPh>
    <rPh sb="98" eb="99">
      <t>アタイ</t>
    </rPh>
    <rPh sb="106" eb="108">
      <t>イッテイ</t>
    </rPh>
    <rPh sb="114" eb="116">
      <t>イジ</t>
    </rPh>
    <rPh sb="211" eb="213">
      <t>オスイ</t>
    </rPh>
    <rPh sb="213" eb="214">
      <t>リョウ</t>
    </rPh>
    <rPh sb="215" eb="217">
      <t>ゲンショウ</t>
    </rPh>
    <rPh sb="218" eb="219">
      <t>トモナ</t>
    </rPh>
    <phoneticPr fontId="4"/>
  </si>
  <si>
    <t>　有形固定資産減価償却率と管渠老朽化率は増加傾向にありますが、管渠改善率は、類似団体平均値や全国平均と比べて高い値となっており、状態監視保全を主とした管理方法を採用し、｢豊中市下水道ストックマネジメント計画｣に基づき計画的に改築更新することで、管渠の健全性は一定確保できています。</t>
    <rPh sb="20" eb="22">
      <t>ゾウカ</t>
    </rPh>
    <rPh sb="22" eb="24">
      <t>ケイコウ</t>
    </rPh>
    <phoneticPr fontId="4"/>
  </si>
  <si>
    <t>　これらの指標からは、使用料水準や老朽化管渠について課題があると示唆されました。
　指標を活用することで、経年による比較や、類似団体との比較が可能となりますが、明確な水準が無いものもあるため、平成29年度に、本市として経営戦略の要素を盛り込んだ「第2次とよなか水未来構想（計画期間：平成30年度～令和9年度）」を策定し、計画期間内において、経費回収率100％以上を目標水準として設定するとともに、資金などについての指標を設定し、適正な使用料水準等を検討しています。
　管路の老朽化への対策については、ストックマネジメントガイドラインに準拠し、状態監視保全を主とした管理方法を採用しており、毎年度7,000ｍ程度を改善することで対応可能と見込んでいます。
  現在の経営状況の改善を図りつつ、計画的な施設更新を行っていきます。</t>
    <rPh sb="11" eb="14">
      <t>シヨウリョウ</t>
    </rPh>
    <rPh sb="14" eb="16">
      <t>スイジュン</t>
    </rPh>
    <rPh sb="198" eb="200">
      <t>シキン</t>
    </rPh>
    <rPh sb="207" eb="209">
      <t>シヒョウ</t>
    </rPh>
    <rPh sb="210" eb="212">
      <t>セッテイ</t>
    </rPh>
    <rPh sb="354" eb="35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</si>
</sst>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0.6</c:v>
                </c:pt>
                <c:pt idx="1">
                  <c:v>0.54</c:v>
                </c:pt>
                <c:pt idx="2">
                  <c:v>0.55000000000000004</c:v>
                </c:pt>
                <c:pt idx="3">
                  <c:v>0.69</c:v>
                </c:pt>
                <c:pt idx="4">
                  <c:v>0.55000000000000004</c:v>
                </c:pt>
              </c:numCache>
            </c:numRef>
          </c:val>
          <c:extLst>
            <c:ext xmlns:c16="http://schemas.microsoft.com/office/drawing/2014/chart" uri="{C3380CC4-5D6E-409C-BE32-E72D297353CC}">
              <c16:uniqueId val="{00000000-4B61-4A70-B221-DBF0A24DD4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0.14000000000000001</c:v>
                </c:pt>
                <c:pt idx="3">
                  <c:v>0.15</c:v>
                </c:pt>
                <c:pt idx="4">
                  <c:v>0.16</c:v>
                </c:pt>
              </c:numCache>
            </c:numRef>
          </c:val>
          <c:smooth val="0"/>
          <c:extLst>
            <c:ext xmlns:c16="http://schemas.microsoft.com/office/drawing/2014/chart" uri="{C3380CC4-5D6E-409C-BE32-E72D297353CC}">
              <c16:uniqueId val="{00000001-4B61-4A70-B221-DBF0A24DD4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74.150000000000006</c:v>
                </c:pt>
                <c:pt idx="1">
                  <c:v>67.05</c:v>
                </c:pt>
                <c:pt idx="2">
                  <c:v>65.89</c:v>
                </c:pt>
                <c:pt idx="3">
                  <c:v>66.150000000000006</c:v>
                </c:pt>
                <c:pt idx="4">
                  <c:v>63.84</c:v>
                </c:pt>
              </c:numCache>
            </c:numRef>
          </c:val>
          <c:extLst>
            <c:ext xmlns:c16="http://schemas.microsoft.com/office/drawing/2014/chart" uri="{C3380CC4-5D6E-409C-BE32-E72D297353CC}">
              <c16:uniqueId val="{00000000-1766-43C1-B035-F0E543D42D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62.96</c:v>
                </c:pt>
                <c:pt idx="1">
                  <c:v>62.97</c:v>
                </c:pt>
                <c:pt idx="2">
                  <c:v>64.930000000000007</c:v>
                </c:pt>
                <c:pt idx="3">
                  <c:v>65.680000000000007</c:v>
                </c:pt>
                <c:pt idx="4">
                  <c:v>63.62</c:v>
                </c:pt>
              </c:numCache>
            </c:numRef>
          </c:val>
          <c:smooth val="0"/>
          <c:extLst>
            <c:ext xmlns:c16="http://schemas.microsoft.com/office/drawing/2014/chart" uri="{C3380CC4-5D6E-409C-BE32-E72D297353CC}">
              <c16:uniqueId val="{00000001-1766-43C1-B035-F0E543D42D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99.85</c:v>
                </c:pt>
                <c:pt idx="1">
                  <c:v>99.86</c:v>
                </c:pt>
                <c:pt idx="2">
                  <c:v>99.86</c:v>
                </c:pt>
                <c:pt idx="3">
                  <c:v>99.88</c:v>
                </c:pt>
                <c:pt idx="4">
                  <c:v>99.89</c:v>
                </c:pt>
              </c:numCache>
            </c:numRef>
          </c:val>
          <c:extLst>
            <c:ext xmlns:c16="http://schemas.microsoft.com/office/drawing/2014/chart" uri="{C3380CC4-5D6E-409C-BE32-E72D297353CC}">
              <c16:uniqueId val="{00000000-CE4E-4D2F-A2EE-0A3768EDB0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96.96</c:v>
                </c:pt>
                <c:pt idx="1">
                  <c:v>96.97</c:v>
                </c:pt>
                <c:pt idx="2">
                  <c:v>97.7</c:v>
                </c:pt>
                <c:pt idx="3">
                  <c:v>97.59</c:v>
                </c:pt>
                <c:pt idx="4">
                  <c:v>97.53</c:v>
                </c:pt>
              </c:numCache>
            </c:numRef>
          </c:val>
          <c:smooth val="0"/>
          <c:extLst>
            <c:ext xmlns:c16="http://schemas.microsoft.com/office/drawing/2014/chart" uri="{C3380CC4-5D6E-409C-BE32-E72D297353CC}">
              <c16:uniqueId val="{00000001-CE4E-4D2F-A2EE-0A3768EDB0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107.51</c:v>
                </c:pt>
                <c:pt idx="1">
                  <c:v>107.33</c:v>
                </c:pt>
                <c:pt idx="2">
                  <c:v>104.79</c:v>
                </c:pt>
                <c:pt idx="3">
                  <c:v>103.96</c:v>
                </c:pt>
                <c:pt idx="4">
                  <c:v>102.95</c:v>
                </c:pt>
              </c:numCache>
            </c:numRef>
          </c:val>
          <c:extLst>
            <c:ext xmlns:c16="http://schemas.microsoft.com/office/drawing/2014/chart" uri="{C3380CC4-5D6E-409C-BE32-E72D297353CC}">
              <c16:uniqueId val="{00000000-645B-43E9-B91F-AD8E299FD22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108.87</c:v>
                </c:pt>
                <c:pt idx="1">
                  <c:v>109</c:v>
                </c:pt>
                <c:pt idx="2">
                  <c:v>107.09</c:v>
                </c:pt>
                <c:pt idx="3">
                  <c:v>107.96</c:v>
                </c:pt>
                <c:pt idx="4">
                  <c:v>107.29</c:v>
                </c:pt>
              </c:numCache>
            </c:numRef>
          </c:val>
          <c:smooth val="0"/>
          <c:extLst>
            <c:ext xmlns:c16="http://schemas.microsoft.com/office/drawing/2014/chart" uri="{C3380CC4-5D6E-409C-BE32-E72D297353CC}">
              <c16:uniqueId val="{00000001-645B-43E9-B91F-AD8E299FD22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33.58</c:v>
                </c:pt>
                <c:pt idx="1">
                  <c:v>34.68</c:v>
                </c:pt>
                <c:pt idx="2">
                  <c:v>37.04</c:v>
                </c:pt>
                <c:pt idx="3">
                  <c:v>39.35</c:v>
                </c:pt>
                <c:pt idx="4">
                  <c:v>41.28</c:v>
                </c:pt>
              </c:numCache>
            </c:numRef>
          </c:val>
          <c:extLst>
            <c:ext xmlns:c16="http://schemas.microsoft.com/office/drawing/2014/chart" uri="{C3380CC4-5D6E-409C-BE32-E72D297353CC}">
              <c16:uniqueId val="{00000000-C618-42E0-879B-FECBF779BC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25.13</c:v>
                </c:pt>
                <c:pt idx="1">
                  <c:v>24.54</c:v>
                </c:pt>
                <c:pt idx="2">
                  <c:v>23.38</c:v>
                </c:pt>
                <c:pt idx="3">
                  <c:v>24.59</c:v>
                </c:pt>
                <c:pt idx="4">
                  <c:v>26.87</c:v>
                </c:pt>
              </c:numCache>
            </c:numRef>
          </c:val>
          <c:smooth val="0"/>
          <c:extLst>
            <c:ext xmlns:c16="http://schemas.microsoft.com/office/drawing/2014/chart" uri="{C3380CC4-5D6E-409C-BE32-E72D297353CC}">
              <c16:uniqueId val="{00000001-C618-42E0-879B-FECBF779BC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13.94</c:v>
                </c:pt>
                <c:pt idx="1">
                  <c:v>16.57</c:v>
                </c:pt>
                <c:pt idx="2">
                  <c:v>19.62</c:v>
                </c:pt>
                <c:pt idx="3">
                  <c:v>22.28</c:v>
                </c:pt>
                <c:pt idx="4">
                  <c:v>33.01</c:v>
                </c:pt>
              </c:numCache>
            </c:numRef>
          </c:val>
          <c:extLst>
            <c:ext xmlns:c16="http://schemas.microsoft.com/office/drawing/2014/chart" uri="{C3380CC4-5D6E-409C-BE32-E72D297353CC}">
              <c16:uniqueId val="{00000000-0022-4F8E-967D-2BCB7CB830A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6.4</c:v>
                </c:pt>
                <c:pt idx="1">
                  <c:v>7.66</c:v>
                </c:pt>
                <c:pt idx="2">
                  <c:v>8.1999999999999993</c:v>
                </c:pt>
                <c:pt idx="3">
                  <c:v>9.43</c:v>
                </c:pt>
                <c:pt idx="4">
                  <c:v>12.4</c:v>
                </c:pt>
              </c:numCache>
            </c:numRef>
          </c:val>
          <c:smooth val="0"/>
          <c:extLst>
            <c:ext xmlns:c16="http://schemas.microsoft.com/office/drawing/2014/chart" uri="{C3380CC4-5D6E-409C-BE32-E72D297353CC}">
              <c16:uniqueId val="{00000001-0022-4F8E-967D-2BCB7CB830A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C8-401D-B275-46D7436CE6B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0.39</c:v>
                </c:pt>
                <c:pt idx="1">
                  <c:v>0.28000000000000003</c:v>
                </c:pt>
                <c:pt idx="2">
                  <c:v>0.59</c:v>
                </c:pt>
                <c:pt idx="3">
                  <c:v>0.68</c:v>
                </c:pt>
                <c:pt idx="4">
                  <c:v>0.9</c:v>
                </c:pt>
              </c:numCache>
            </c:numRef>
          </c:val>
          <c:smooth val="0"/>
          <c:extLst>
            <c:ext xmlns:c16="http://schemas.microsoft.com/office/drawing/2014/chart" uri="{C3380CC4-5D6E-409C-BE32-E72D297353CC}">
              <c16:uniqueId val="{00000001-A5C8-401D-B275-46D7436CE6B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132.12</c:v>
                </c:pt>
                <c:pt idx="1">
                  <c:v>136.34</c:v>
                </c:pt>
                <c:pt idx="2">
                  <c:v>143.03</c:v>
                </c:pt>
                <c:pt idx="3">
                  <c:v>168.56</c:v>
                </c:pt>
                <c:pt idx="4">
                  <c:v>166.95</c:v>
                </c:pt>
              </c:numCache>
            </c:numRef>
          </c:val>
          <c:extLst>
            <c:ext xmlns:c16="http://schemas.microsoft.com/office/drawing/2014/chart" uri="{C3380CC4-5D6E-409C-BE32-E72D297353CC}">
              <c16:uniqueId val="{00000000-A82F-406A-8534-4136EE35FC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73.55</c:v>
                </c:pt>
                <c:pt idx="1">
                  <c:v>71.19</c:v>
                </c:pt>
                <c:pt idx="2">
                  <c:v>77.72</c:v>
                </c:pt>
                <c:pt idx="3">
                  <c:v>86.61</c:v>
                </c:pt>
                <c:pt idx="4">
                  <c:v>100.73</c:v>
                </c:pt>
              </c:numCache>
            </c:numRef>
          </c:val>
          <c:smooth val="0"/>
          <c:extLst>
            <c:ext xmlns:c16="http://schemas.microsoft.com/office/drawing/2014/chart" uri="{C3380CC4-5D6E-409C-BE32-E72D297353CC}">
              <c16:uniqueId val="{00000001-A82F-406A-8534-4136EE35FC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278.23</c:v>
                </c:pt>
                <c:pt idx="1">
                  <c:v>293.7</c:v>
                </c:pt>
                <c:pt idx="2">
                  <c:v>292.68</c:v>
                </c:pt>
                <c:pt idx="3">
                  <c:v>290.31</c:v>
                </c:pt>
                <c:pt idx="4">
                  <c:v>287.02999999999997</c:v>
                </c:pt>
              </c:numCache>
            </c:numRef>
          </c:val>
          <c:extLst>
            <c:ext xmlns:c16="http://schemas.microsoft.com/office/drawing/2014/chart" uri="{C3380CC4-5D6E-409C-BE32-E72D297353CC}">
              <c16:uniqueId val="{00000000-997E-4243-BAD6-AF667E6CA6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514.27</c:v>
                </c:pt>
                <c:pt idx="1">
                  <c:v>517.34</c:v>
                </c:pt>
                <c:pt idx="2">
                  <c:v>485.6</c:v>
                </c:pt>
                <c:pt idx="3">
                  <c:v>463.93</c:v>
                </c:pt>
                <c:pt idx="4">
                  <c:v>481.88</c:v>
                </c:pt>
              </c:numCache>
            </c:numRef>
          </c:val>
          <c:smooth val="0"/>
          <c:extLst>
            <c:ext xmlns:c16="http://schemas.microsoft.com/office/drawing/2014/chart" uri="{C3380CC4-5D6E-409C-BE32-E72D297353CC}">
              <c16:uniqueId val="{00000001-997E-4243-BAD6-AF667E6CA6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101.3</c:v>
                </c:pt>
                <c:pt idx="1">
                  <c:v>99.61</c:v>
                </c:pt>
                <c:pt idx="2">
                  <c:v>97.12</c:v>
                </c:pt>
                <c:pt idx="3">
                  <c:v>94.22</c:v>
                </c:pt>
                <c:pt idx="4">
                  <c:v>90.47</c:v>
                </c:pt>
              </c:numCache>
            </c:numRef>
          </c:val>
          <c:extLst>
            <c:ext xmlns:c16="http://schemas.microsoft.com/office/drawing/2014/chart" uri="{C3380CC4-5D6E-409C-BE32-E72D297353CC}">
              <c16:uniqueId val="{00000000-FE4F-4C27-B77B-6A7F7428032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100.34</c:v>
                </c:pt>
                <c:pt idx="1">
                  <c:v>99.89</c:v>
                </c:pt>
                <c:pt idx="2">
                  <c:v>99.95</c:v>
                </c:pt>
                <c:pt idx="3">
                  <c:v>103.4</c:v>
                </c:pt>
                <c:pt idx="4">
                  <c:v>101.87</c:v>
                </c:pt>
              </c:numCache>
            </c:numRef>
          </c:val>
          <c:smooth val="0"/>
          <c:extLst>
            <c:ext xmlns:c16="http://schemas.microsoft.com/office/drawing/2014/chart" uri="{C3380CC4-5D6E-409C-BE32-E72D297353CC}">
              <c16:uniqueId val="{00000001-FE4F-4C27-B77B-6A7F7428032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83.32</c:v>
                </c:pt>
                <c:pt idx="1">
                  <c:v>84.45</c:v>
                </c:pt>
                <c:pt idx="2">
                  <c:v>84.79</c:v>
                </c:pt>
                <c:pt idx="3">
                  <c:v>87.09</c:v>
                </c:pt>
                <c:pt idx="4">
                  <c:v>91.51</c:v>
                </c:pt>
              </c:numCache>
            </c:numRef>
          </c:val>
          <c:extLst>
            <c:ext xmlns:c16="http://schemas.microsoft.com/office/drawing/2014/chart" uri="{C3380CC4-5D6E-409C-BE32-E72D297353CC}">
              <c16:uniqueId val="{00000000-C754-462E-B991-DB4623997F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113.49</c:v>
                </c:pt>
                <c:pt idx="1">
                  <c:v>112.4</c:v>
                </c:pt>
                <c:pt idx="2">
                  <c:v>110.21</c:v>
                </c:pt>
                <c:pt idx="3">
                  <c:v>110.26</c:v>
                </c:pt>
                <c:pt idx="4">
                  <c:v>111.88</c:v>
                </c:pt>
              </c:numCache>
            </c:numRef>
          </c:val>
          <c:smooth val="0"/>
          <c:extLst>
            <c:ext xmlns:c16="http://schemas.microsoft.com/office/drawing/2014/chart" uri="{C3380CC4-5D6E-409C-BE32-E72D297353CC}">
              <c16:uniqueId val="{00000001-C754-462E-B991-DB4623997F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4" sqref="BL14:BZ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大阪府　豊中市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自治体職員</v>
      </c>
      <c r="AE8" s="66"/>
      <c r="AF8" s="66"/>
      <c r="AG8" s="66"/>
      <c r="AH8" s="66"/>
      <c r="AI8" s="66"/>
      <c r="AJ8" s="66"/>
      <c r="AK8" s="3"/>
      <c r="AL8" s="45">
        <f>データ!S6</f>
        <v>407695</v>
      </c>
      <c r="AM8" s="45"/>
      <c r="AN8" s="45"/>
      <c r="AO8" s="45"/>
      <c r="AP8" s="45"/>
      <c r="AQ8" s="45"/>
      <c r="AR8" s="45"/>
      <c r="AS8" s="45"/>
      <c r="AT8" s="46">
        <f>データ!T6</f>
        <v>36.39</v>
      </c>
      <c r="AU8" s="46"/>
      <c r="AV8" s="46"/>
      <c r="AW8" s="46"/>
      <c r="AX8" s="46"/>
      <c r="AY8" s="46"/>
      <c r="AZ8" s="46"/>
      <c r="BA8" s="46"/>
      <c r="BB8" s="46">
        <f>データ!U6</f>
        <v>11203.49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69.739999999999995</v>
      </c>
      <c r="J10" s="46"/>
      <c r="K10" s="46"/>
      <c r="L10" s="46"/>
      <c r="M10" s="46"/>
      <c r="N10" s="46"/>
      <c r="O10" s="46"/>
      <c r="P10" s="46">
        <f>データ!P6</f>
        <v>100</v>
      </c>
      <c r="Q10" s="46"/>
      <c r="R10" s="46"/>
      <c r="S10" s="46"/>
      <c r="T10" s="46"/>
      <c r="U10" s="46"/>
      <c r="V10" s="46"/>
      <c r="W10" s="46">
        <f>データ!Q6</f>
        <v>71.14</v>
      </c>
      <c r="X10" s="46"/>
      <c r="Y10" s="46"/>
      <c r="Z10" s="46"/>
      <c r="AA10" s="46"/>
      <c r="AB10" s="46"/>
      <c r="AC10" s="46"/>
      <c r="AD10" s="45">
        <f>データ!R6</f>
        <v>1421</v>
      </c>
      <c r="AE10" s="45"/>
      <c r="AF10" s="45"/>
      <c r="AG10" s="45"/>
      <c r="AH10" s="45"/>
      <c r="AI10" s="45"/>
      <c r="AJ10" s="45"/>
      <c r="AK10" s="2"/>
      <c r="AL10" s="45">
        <f>データ!V6</f>
        <v>406913</v>
      </c>
      <c r="AM10" s="45"/>
      <c r="AN10" s="45"/>
      <c r="AO10" s="45"/>
      <c r="AP10" s="45"/>
      <c r="AQ10" s="45"/>
      <c r="AR10" s="45"/>
      <c r="AS10" s="45"/>
      <c r="AT10" s="46">
        <f>データ!W6</f>
        <v>33.72</v>
      </c>
      <c r="AU10" s="46"/>
      <c r="AV10" s="46"/>
      <c r="AW10" s="46"/>
      <c r="AX10" s="46"/>
      <c r="AY10" s="46"/>
      <c r="AZ10" s="46"/>
      <c r="BA10" s="46"/>
      <c r="BB10" s="46">
        <f>データ!X6</f>
        <v>12067.41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UHAqVhr+8QbJTgHvNpEtNiEMMI1hJcxxIAtpP+1bYgLvz8+f8aFN7d6QLRlgvUU1fiIaUcXc6gWwrGwft3/RWg==" saltValue="2txJkpZBykC3XkmcdiEuz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272035</v>
      </c>
      <c r="D6" s="19">
        <f t="shared" si="3"/>
        <v>46</v>
      </c>
      <c r="E6" s="19">
        <f t="shared" si="3"/>
        <v>17</v>
      </c>
      <c r="F6" s="19">
        <f t="shared" si="3"/>
        <v>1</v>
      </c>
      <c r="G6" s="19">
        <f t="shared" si="3"/>
        <v>0</v>
      </c>
      <c r="H6" s="19" t="str">
        <f t="shared" si="3"/>
        <v>大阪府　豊中市</v>
      </c>
      <c r="I6" s="19" t="str">
        <f t="shared" si="3"/>
        <v>法適用</v>
      </c>
      <c r="J6" s="19" t="str">
        <f t="shared" si="3"/>
        <v>下水道事業</v>
      </c>
      <c r="K6" s="19" t="str">
        <f t="shared" si="3"/>
        <v>公共下水道</v>
      </c>
      <c r="L6" s="19" t="str">
        <f t="shared" si="3"/>
        <v>Aa</v>
      </c>
      <c r="M6" s="19" t="str">
        <f t="shared" si="3"/>
        <v>自治体職員</v>
      </c>
      <c r="N6" s="20" t="str">
        <f t="shared" si="3"/>
        <v>-</v>
      </c>
      <c r="O6" s="20">
        <f t="shared" si="3"/>
        <v>69.739999999999995</v>
      </c>
      <c r="P6" s="20">
        <f t="shared" si="3"/>
        <v>100</v>
      </c>
      <c r="Q6" s="20">
        <f t="shared" si="3"/>
        <v>71.14</v>
      </c>
      <c r="R6" s="20">
        <f t="shared" si="3"/>
        <v>1421</v>
      </c>
      <c r="S6" s="20">
        <f t="shared" si="3"/>
        <v>407695</v>
      </c>
      <c r="T6" s="20">
        <f t="shared" si="3"/>
        <v>36.39</v>
      </c>
      <c r="U6" s="20">
        <f t="shared" si="3"/>
        <v>11203.49</v>
      </c>
      <c r="V6" s="20">
        <f t="shared" si="3"/>
        <v>406913</v>
      </c>
      <c r="W6" s="20">
        <f t="shared" si="3"/>
        <v>33.72</v>
      </c>
      <c r="X6" s="20">
        <f t="shared" si="3"/>
        <v>12067.41</v>
      </c>
      <c r="Y6" s="21">
        <f>IF(Y7="",NA(),Y7)</f>
        <v>107.51</v>
      </c>
      <c r="Z6" s="21">
        <f t="shared" ref="Z6:AH6" si="4">IF(Z7="",NA(),Z7)</f>
        <v>107.33</v>
      </c>
      <c r="AA6" s="21">
        <f t="shared" si="4"/>
        <v>104.79</v>
      </c>
      <c r="AB6" s="21">
        <f t="shared" si="4"/>
        <v>103.96</v>
      </c>
      <c r="AC6" s="21">
        <f t="shared" si="4"/>
        <v>102.95</v>
      </c>
      <c r="AD6" s="21">
        <f t="shared" si="4"/>
        <v>108.87</v>
      </c>
      <c r="AE6" s="21">
        <f t="shared" si="4"/>
        <v>109</v>
      </c>
      <c r="AF6" s="21">
        <f t="shared" si="4"/>
        <v>107.09</v>
      </c>
      <c r="AG6" s="21">
        <f t="shared" si="4"/>
        <v>107.96</v>
      </c>
      <c r="AH6" s="21">
        <f t="shared" si="4"/>
        <v>107.29</v>
      </c>
      <c r="AI6" s="20" t="str">
        <f>IF(AI7="","",IF(AI7="-","【-】","【"&amp;SUBSTITUTE(TEXT(AI7,"#,##0.00"),"-","△")&amp;"】"))</f>
        <v>【106.11】</v>
      </c>
      <c r="AJ6" s="20">
        <f>IF(AJ7="",NA(),AJ7)</f>
        <v>0</v>
      </c>
      <c r="AK6" s="20">
        <f t="shared" ref="AK6:AS6" si="5">IF(AK7="",NA(),AK7)</f>
        <v>0</v>
      </c>
      <c r="AL6" s="20">
        <f t="shared" si="5"/>
        <v>0</v>
      </c>
      <c r="AM6" s="20">
        <f t="shared" si="5"/>
        <v>0</v>
      </c>
      <c r="AN6" s="20">
        <f t="shared" si="5"/>
        <v>0</v>
      </c>
      <c r="AO6" s="21">
        <f t="shared" si="5"/>
        <v>0.39</v>
      </c>
      <c r="AP6" s="21">
        <f t="shared" si="5"/>
        <v>0.28000000000000003</v>
      </c>
      <c r="AQ6" s="21">
        <f t="shared" si="5"/>
        <v>0.59</v>
      </c>
      <c r="AR6" s="21">
        <f t="shared" si="5"/>
        <v>0.68</v>
      </c>
      <c r="AS6" s="21">
        <f t="shared" si="5"/>
        <v>0.9</v>
      </c>
      <c r="AT6" s="20" t="str">
        <f>IF(AT7="","",IF(AT7="-","【-】","【"&amp;SUBSTITUTE(TEXT(AT7,"#,##0.00"),"-","△")&amp;"】"))</f>
        <v>【3.15】</v>
      </c>
      <c r="AU6" s="21">
        <f>IF(AU7="",NA(),AU7)</f>
        <v>132.12</v>
      </c>
      <c r="AV6" s="21">
        <f t="shared" ref="AV6:BD6" si="6">IF(AV7="",NA(),AV7)</f>
        <v>136.34</v>
      </c>
      <c r="AW6" s="21">
        <f t="shared" si="6"/>
        <v>143.03</v>
      </c>
      <c r="AX6" s="21">
        <f t="shared" si="6"/>
        <v>168.56</v>
      </c>
      <c r="AY6" s="21">
        <f t="shared" si="6"/>
        <v>166.95</v>
      </c>
      <c r="AZ6" s="21">
        <f t="shared" si="6"/>
        <v>73.55</v>
      </c>
      <c r="BA6" s="21">
        <f t="shared" si="6"/>
        <v>71.19</v>
      </c>
      <c r="BB6" s="21">
        <f t="shared" si="6"/>
        <v>77.72</v>
      </c>
      <c r="BC6" s="21">
        <f t="shared" si="6"/>
        <v>86.61</v>
      </c>
      <c r="BD6" s="21">
        <f t="shared" si="6"/>
        <v>100.73</v>
      </c>
      <c r="BE6" s="20" t="str">
        <f>IF(BE7="","",IF(BE7="-","【-】","【"&amp;SUBSTITUTE(TEXT(BE7,"#,##0.00"),"-","△")&amp;"】"))</f>
        <v>【73.44】</v>
      </c>
      <c r="BF6" s="21">
        <f>IF(BF7="",NA(),BF7)</f>
        <v>278.23</v>
      </c>
      <c r="BG6" s="21">
        <f t="shared" ref="BG6:BO6" si="7">IF(BG7="",NA(),BG7)</f>
        <v>293.7</v>
      </c>
      <c r="BH6" s="21">
        <f t="shared" si="7"/>
        <v>292.68</v>
      </c>
      <c r="BI6" s="21">
        <f t="shared" si="7"/>
        <v>290.31</v>
      </c>
      <c r="BJ6" s="21">
        <f t="shared" si="7"/>
        <v>287.02999999999997</v>
      </c>
      <c r="BK6" s="21">
        <f t="shared" si="7"/>
        <v>514.27</v>
      </c>
      <c r="BL6" s="21">
        <f t="shared" si="7"/>
        <v>517.34</v>
      </c>
      <c r="BM6" s="21">
        <f t="shared" si="7"/>
        <v>485.6</v>
      </c>
      <c r="BN6" s="21">
        <f t="shared" si="7"/>
        <v>463.93</v>
      </c>
      <c r="BO6" s="21">
        <f t="shared" si="7"/>
        <v>481.88</v>
      </c>
      <c r="BP6" s="20" t="str">
        <f>IF(BP7="","",IF(BP7="-","【-】","【"&amp;SUBSTITUTE(TEXT(BP7,"#,##0.00"),"-","△")&amp;"】"))</f>
        <v>【652.82】</v>
      </c>
      <c r="BQ6" s="21">
        <f>IF(BQ7="",NA(),BQ7)</f>
        <v>101.3</v>
      </c>
      <c r="BR6" s="21">
        <f t="shared" ref="BR6:BZ6" si="8">IF(BR7="",NA(),BR7)</f>
        <v>99.61</v>
      </c>
      <c r="BS6" s="21">
        <f t="shared" si="8"/>
        <v>97.12</v>
      </c>
      <c r="BT6" s="21">
        <f t="shared" si="8"/>
        <v>94.22</v>
      </c>
      <c r="BU6" s="21">
        <f t="shared" si="8"/>
        <v>90.47</v>
      </c>
      <c r="BV6" s="21">
        <f t="shared" si="8"/>
        <v>100.34</v>
      </c>
      <c r="BW6" s="21">
        <f t="shared" si="8"/>
        <v>99.89</v>
      </c>
      <c r="BX6" s="21">
        <f t="shared" si="8"/>
        <v>99.95</v>
      </c>
      <c r="BY6" s="21">
        <f t="shared" si="8"/>
        <v>103.4</v>
      </c>
      <c r="BZ6" s="21">
        <f t="shared" si="8"/>
        <v>101.87</v>
      </c>
      <c r="CA6" s="20" t="str">
        <f>IF(CA7="","",IF(CA7="-","【-】","【"&amp;SUBSTITUTE(TEXT(CA7,"#,##0.00"),"-","△")&amp;"】"))</f>
        <v>【97.61】</v>
      </c>
      <c r="CB6" s="21">
        <f>IF(CB7="",NA(),CB7)</f>
        <v>83.32</v>
      </c>
      <c r="CC6" s="21">
        <f t="shared" ref="CC6:CK6" si="9">IF(CC7="",NA(),CC7)</f>
        <v>84.45</v>
      </c>
      <c r="CD6" s="21">
        <f t="shared" si="9"/>
        <v>84.79</v>
      </c>
      <c r="CE6" s="21">
        <f t="shared" si="9"/>
        <v>87.09</v>
      </c>
      <c r="CF6" s="21">
        <f t="shared" si="9"/>
        <v>91.51</v>
      </c>
      <c r="CG6" s="21">
        <f t="shared" si="9"/>
        <v>113.49</v>
      </c>
      <c r="CH6" s="21">
        <f t="shared" si="9"/>
        <v>112.4</v>
      </c>
      <c r="CI6" s="21">
        <f t="shared" si="9"/>
        <v>110.21</v>
      </c>
      <c r="CJ6" s="21">
        <f t="shared" si="9"/>
        <v>110.26</v>
      </c>
      <c r="CK6" s="21">
        <f t="shared" si="9"/>
        <v>111.88</v>
      </c>
      <c r="CL6" s="20" t="str">
        <f>IF(CL7="","",IF(CL7="-","【-】","【"&amp;SUBSTITUTE(TEXT(CL7,"#,##0.00"),"-","△")&amp;"】"))</f>
        <v>【138.29】</v>
      </c>
      <c r="CM6" s="21">
        <f>IF(CM7="",NA(),CM7)</f>
        <v>74.150000000000006</v>
      </c>
      <c r="CN6" s="21">
        <f t="shared" ref="CN6:CV6" si="10">IF(CN7="",NA(),CN7)</f>
        <v>67.05</v>
      </c>
      <c r="CO6" s="21">
        <f t="shared" si="10"/>
        <v>65.89</v>
      </c>
      <c r="CP6" s="21">
        <f t="shared" si="10"/>
        <v>66.150000000000006</v>
      </c>
      <c r="CQ6" s="21">
        <f t="shared" si="10"/>
        <v>63.84</v>
      </c>
      <c r="CR6" s="21">
        <f t="shared" si="10"/>
        <v>62.96</v>
      </c>
      <c r="CS6" s="21">
        <f t="shared" si="10"/>
        <v>62.97</v>
      </c>
      <c r="CT6" s="21">
        <f t="shared" si="10"/>
        <v>64.930000000000007</v>
      </c>
      <c r="CU6" s="21">
        <f t="shared" si="10"/>
        <v>65.680000000000007</v>
      </c>
      <c r="CV6" s="21">
        <f t="shared" si="10"/>
        <v>63.62</v>
      </c>
      <c r="CW6" s="20" t="str">
        <f>IF(CW7="","",IF(CW7="-","【-】","【"&amp;SUBSTITUTE(TEXT(CW7,"#,##0.00"),"-","△")&amp;"】"))</f>
        <v>【59.10】</v>
      </c>
      <c r="CX6" s="21">
        <f>IF(CX7="",NA(),CX7)</f>
        <v>99.85</v>
      </c>
      <c r="CY6" s="21">
        <f t="shared" ref="CY6:DG6" si="11">IF(CY7="",NA(),CY7)</f>
        <v>99.86</v>
      </c>
      <c r="CZ6" s="21">
        <f t="shared" si="11"/>
        <v>99.86</v>
      </c>
      <c r="DA6" s="21">
        <f t="shared" si="11"/>
        <v>99.88</v>
      </c>
      <c r="DB6" s="21">
        <f t="shared" si="11"/>
        <v>99.89</v>
      </c>
      <c r="DC6" s="21">
        <f t="shared" si="11"/>
        <v>96.96</v>
      </c>
      <c r="DD6" s="21">
        <f t="shared" si="11"/>
        <v>96.97</v>
      </c>
      <c r="DE6" s="21">
        <f t="shared" si="11"/>
        <v>97.7</v>
      </c>
      <c r="DF6" s="21">
        <f t="shared" si="11"/>
        <v>97.59</v>
      </c>
      <c r="DG6" s="21">
        <f t="shared" si="11"/>
        <v>97.53</v>
      </c>
      <c r="DH6" s="20" t="str">
        <f>IF(DH7="","",IF(DH7="-","【-】","【"&amp;SUBSTITUTE(TEXT(DH7,"#,##0.00"),"-","△")&amp;"】"))</f>
        <v>【95.82】</v>
      </c>
      <c r="DI6" s="21">
        <f>IF(DI7="",NA(),DI7)</f>
        <v>33.58</v>
      </c>
      <c r="DJ6" s="21">
        <f t="shared" ref="DJ6:DR6" si="12">IF(DJ7="",NA(),DJ7)</f>
        <v>34.68</v>
      </c>
      <c r="DK6" s="21">
        <f t="shared" si="12"/>
        <v>37.04</v>
      </c>
      <c r="DL6" s="21">
        <f t="shared" si="12"/>
        <v>39.35</v>
      </c>
      <c r="DM6" s="21">
        <f t="shared" si="12"/>
        <v>41.28</v>
      </c>
      <c r="DN6" s="21">
        <f t="shared" si="12"/>
        <v>25.13</v>
      </c>
      <c r="DO6" s="21">
        <f t="shared" si="12"/>
        <v>24.54</v>
      </c>
      <c r="DP6" s="21">
        <f t="shared" si="12"/>
        <v>23.38</v>
      </c>
      <c r="DQ6" s="21">
        <f t="shared" si="12"/>
        <v>24.59</v>
      </c>
      <c r="DR6" s="21">
        <f t="shared" si="12"/>
        <v>26.87</v>
      </c>
      <c r="DS6" s="20" t="str">
        <f>IF(DS7="","",IF(DS7="-","【-】","【"&amp;SUBSTITUTE(TEXT(DS7,"#,##0.00"),"-","△")&amp;"】"))</f>
        <v>【39.74】</v>
      </c>
      <c r="DT6" s="21">
        <f>IF(DT7="",NA(),DT7)</f>
        <v>13.94</v>
      </c>
      <c r="DU6" s="21">
        <f t="shared" ref="DU6:EC6" si="13">IF(DU7="",NA(),DU7)</f>
        <v>16.57</v>
      </c>
      <c r="DV6" s="21">
        <f t="shared" si="13"/>
        <v>19.62</v>
      </c>
      <c r="DW6" s="21">
        <f t="shared" si="13"/>
        <v>22.28</v>
      </c>
      <c r="DX6" s="21">
        <f t="shared" si="13"/>
        <v>33.01</v>
      </c>
      <c r="DY6" s="21">
        <f t="shared" si="13"/>
        <v>6.4</v>
      </c>
      <c r="DZ6" s="21">
        <f t="shared" si="13"/>
        <v>7.66</v>
      </c>
      <c r="EA6" s="21">
        <f t="shared" si="13"/>
        <v>8.1999999999999993</v>
      </c>
      <c r="EB6" s="21">
        <f t="shared" si="13"/>
        <v>9.43</v>
      </c>
      <c r="EC6" s="21">
        <f t="shared" si="13"/>
        <v>12.4</v>
      </c>
      <c r="ED6" s="20" t="str">
        <f>IF(ED7="","",IF(ED7="-","【-】","【"&amp;SUBSTITUTE(TEXT(ED7,"#,##0.00"),"-","△")&amp;"】"))</f>
        <v>【7.62】</v>
      </c>
      <c r="EE6" s="21">
        <f>IF(EE7="",NA(),EE7)</f>
        <v>0.6</v>
      </c>
      <c r="EF6" s="21">
        <f t="shared" ref="EF6:EN6" si="14">IF(EF7="",NA(),EF7)</f>
        <v>0.54</v>
      </c>
      <c r="EG6" s="21">
        <f t="shared" si="14"/>
        <v>0.55000000000000004</v>
      </c>
      <c r="EH6" s="21">
        <f t="shared" si="14"/>
        <v>0.69</v>
      </c>
      <c r="EI6" s="21">
        <f t="shared" si="14"/>
        <v>0.55000000000000004</v>
      </c>
      <c r="EJ6" s="21">
        <f t="shared" si="14"/>
        <v>0.16</v>
      </c>
      <c r="EK6" s="21">
        <f t="shared" si="14"/>
        <v>0.16</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272035</v>
      </c>
      <c r="D7" s="23">
        <v>46</v>
      </c>
      <c r="E7" s="23">
        <v>17</v>
      </c>
      <c r="F7" s="23">
        <v>1</v>
      </c>
      <c r="G7" s="23">
        <v>0</v>
      </c>
      <c r="H7" s="23" t="s">
        <v>96</v>
      </c>
      <c r="I7" s="23" t="s">
        <v>97</v>
      </c>
      <c r="J7" s="23" t="s">
        <v>98</v>
      </c>
      <c r="K7" s="23" t="s">
        <v>99</v>
      </c>
      <c r="L7" s="23" t="s">
        <v>100</v>
      </c>
      <c r="M7" s="23" t="s">
        <v>101</v>
      </c>
      <c r="N7" s="24" t="s">
        <v>102</v>
      </c>
      <c r="O7" s="24">
        <v>69.739999999999995</v>
      </c>
      <c r="P7" s="24">
        <v>100</v>
      </c>
      <c r="Q7" s="24">
        <v>71.14</v>
      </c>
      <c r="R7" s="24">
        <v>1421</v>
      </c>
      <c r="S7" s="24">
        <v>407695</v>
      </c>
      <c r="T7" s="24">
        <v>36.39</v>
      </c>
      <c r="U7" s="24">
        <v>11203.49</v>
      </c>
      <c r="V7" s="24">
        <v>406913</v>
      </c>
      <c r="W7" s="24">
        <v>33.72</v>
      </c>
      <c r="X7" s="24">
        <v>12067.41</v>
      </c>
      <c r="Y7" s="24">
        <v>107.51</v>
      </c>
      <c r="Z7" s="24">
        <v>107.33</v>
      </c>
      <c r="AA7" s="24">
        <v>104.79</v>
      </c>
      <c r="AB7" s="24">
        <v>103.96</v>
      </c>
      <c r="AC7" s="24">
        <v>102.95</v>
      </c>
      <c r="AD7" s="24">
        <v>108.87</v>
      </c>
      <c r="AE7" s="24">
        <v>109</v>
      </c>
      <c r="AF7" s="24">
        <v>107.09</v>
      </c>
      <c r="AG7" s="24">
        <v>107.96</v>
      </c>
      <c r="AH7" s="24">
        <v>107.29</v>
      </c>
      <c r="AI7" s="24">
        <v>106.11</v>
      </c>
      <c r="AJ7" s="24">
        <v>0</v>
      </c>
      <c r="AK7" s="24">
        <v>0</v>
      </c>
      <c r="AL7" s="24">
        <v>0</v>
      </c>
      <c r="AM7" s="24">
        <v>0</v>
      </c>
      <c r="AN7" s="24">
        <v>0</v>
      </c>
      <c r="AO7" s="24">
        <v>0.39</v>
      </c>
      <c r="AP7" s="24">
        <v>0.28000000000000003</v>
      </c>
      <c r="AQ7" s="24">
        <v>0.59</v>
      </c>
      <c r="AR7" s="24">
        <v>0.68</v>
      </c>
      <c r="AS7" s="24">
        <v>0.9</v>
      </c>
      <c r="AT7" s="24">
        <v>3.15</v>
      </c>
      <c r="AU7" s="24">
        <v>132.12</v>
      </c>
      <c r="AV7" s="24">
        <v>136.34</v>
      </c>
      <c r="AW7" s="24">
        <v>143.03</v>
      </c>
      <c r="AX7" s="24">
        <v>168.56</v>
      </c>
      <c r="AY7" s="24">
        <v>166.95</v>
      </c>
      <c r="AZ7" s="24">
        <v>73.55</v>
      </c>
      <c r="BA7" s="24">
        <v>71.19</v>
      </c>
      <c r="BB7" s="24">
        <v>77.72</v>
      </c>
      <c r="BC7" s="24">
        <v>86.61</v>
      </c>
      <c r="BD7" s="24">
        <v>100.73</v>
      </c>
      <c r="BE7" s="24">
        <v>73.44</v>
      </c>
      <c r="BF7" s="24">
        <v>278.23</v>
      </c>
      <c r="BG7" s="24">
        <v>293.7</v>
      </c>
      <c r="BH7" s="24">
        <v>292.68</v>
      </c>
      <c r="BI7" s="24">
        <v>290.31</v>
      </c>
      <c r="BJ7" s="24">
        <v>287.02999999999997</v>
      </c>
      <c r="BK7" s="24">
        <v>514.27</v>
      </c>
      <c r="BL7" s="24">
        <v>517.34</v>
      </c>
      <c r="BM7" s="24">
        <v>485.6</v>
      </c>
      <c r="BN7" s="24">
        <v>463.93</v>
      </c>
      <c r="BO7" s="24">
        <v>481.88</v>
      </c>
      <c r="BP7" s="24">
        <v>652.82000000000005</v>
      </c>
      <c r="BQ7" s="24">
        <v>101.3</v>
      </c>
      <c r="BR7" s="24">
        <v>99.61</v>
      </c>
      <c r="BS7" s="24">
        <v>97.12</v>
      </c>
      <c r="BT7" s="24">
        <v>94.22</v>
      </c>
      <c r="BU7" s="24">
        <v>90.47</v>
      </c>
      <c r="BV7" s="24">
        <v>100.34</v>
      </c>
      <c r="BW7" s="24">
        <v>99.89</v>
      </c>
      <c r="BX7" s="24">
        <v>99.95</v>
      </c>
      <c r="BY7" s="24">
        <v>103.4</v>
      </c>
      <c r="BZ7" s="24">
        <v>101.87</v>
      </c>
      <c r="CA7" s="24">
        <v>97.61</v>
      </c>
      <c r="CB7" s="24">
        <v>83.32</v>
      </c>
      <c r="CC7" s="24">
        <v>84.45</v>
      </c>
      <c r="CD7" s="24">
        <v>84.79</v>
      </c>
      <c r="CE7" s="24">
        <v>87.09</v>
      </c>
      <c r="CF7" s="24">
        <v>91.51</v>
      </c>
      <c r="CG7" s="24">
        <v>113.49</v>
      </c>
      <c r="CH7" s="24">
        <v>112.4</v>
      </c>
      <c r="CI7" s="24">
        <v>110.21</v>
      </c>
      <c r="CJ7" s="24">
        <v>110.26</v>
      </c>
      <c r="CK7" s="24">
        <v>111.88</v>
      </c>
      <c r="CL7" s="24">
        <v>138.29</v>
      </c>
      <c r="CM7" s="24">
        <v>74.150000000000006</v>
      </c>
      <c r="CN7" s="24">
        <v>67.05</v>
      </c>
      <c r="CO7" s="24">
        <v>65.89</v>
      </c>
      <c r="CP7" s="24">
        <v>66.150000000000006</v>
      </c>
      <c r="CQ7" s="24">
        <v>63.84</v>
      </c>
      <c r="CR7" s="24">
        <v>62.96</v>
      </c>
      <c r="CS7" s="24">
        <v>62.97</v>
      </c>
      <c r="CT7" s="24">
        <v>64.930000000000007</v>
      </c>
      <c r="CU7" s="24">
        <v>65.680000000000007</v>
      </c>
      <c r="CV7" s="24">
        <v>63.62</v>
      </c>
      <c r="CW7" s="24">
        <v>59.1</v>
      </c>
      <c r="CX7" s="24">
        <v>99.85</v>
      </c>
      <c r="CY7" s="24">
        <v>99.86</v>
      </c>
      <c r="CZ7" s="24">
        <v>99.86</v>
      </c>
      <c r="DA7" s="24">
        <v>99.88</v>
      </c>
      <c r="DB7" s="24">
        <v>99.89</v>
      </c>
      <c r="DC7" s="24">
        <v>96.96</v>
      </c>
      <c r="DD7" s="24">
        <v>96.97</v>
      </c>
      <c r="DE7" s="24">
        <v>97.7</v>
      </c>
      <c r="DF7" s="24">
        <v>97.59</v>
      </c>
      <c r="DG7" s="24">
        <v>97.53</v>
      </c>
      <c r="DH7" s="24">
        <v>95.82</v>
      </c>
      <c r="DI7" s="24">
        <v>33.58</v>
      </c>
      <c r="DJ7" s="24">
        <v>34.68</v>
      </c>
      <c r="DK7" s="24">
        <v>37.04</v>
      </c>
      <c r="DL7" s="24">
        <v>39.35</v>
      </c>
      <c r="DM7" s="24">
        <v>41.28</v>
      </c>
      <c r="DN7" s="24">
        <v>25.13</v>
      </c>
      <c r="DO7" s="24">
        <v>24.54</v>
      </c>
      <c r="DP7" s="24">
        <v>23.38</v>
      </c>
      <c r="DQ7" s="24">
        <v>24.59</v>
      </c>
      <c r="DR7" s="24">
        <v>26.87</v>
      </c>
      <c r="DS7" s="24">
        <v>39.74</v>
      </c>
      <c r="DT7" s="24">
        <v>13.94</v>
      </c>
      <c r="DU7" s="24">
        <v>16.57</v>
      </c>
      <c r="DV7" s="24">
        <v>19.62</v>
      </c>
      <c r="DW7" s="24">
        <v>22.28</v>
      </c>
      <c r="DX7" s="24">
        <v>33.01</v>
      </c>
      <c r="DY7" s="24">
        <v>6.4</v>
      </c>
      <c r="DZ7" s="24">
        <v>7.66</v>
      </c>
      <c r="EA7" s="24">
        <v>8.1999999999999993</v>
      </c>
      <c r="EB7" s="24">
        <v>9.43</v>
      </c>
      <c r="EC7" s="24">
        <v>12.4</v>
      </c>
      <c r="ED7" s="24">
        <v>7.62</v>
      </c>
      <c r="EE7" s="24">
        <v>0.6</v>
      </c>
      <c r="EF7" s="24">
        <v>0.54</v>
      </c>
      <c r="EG7" s="24">
        <v>0.55000000000000004</v>
      </c>
      <c r="EH7" s="24">
        <v>0.69</v>
      </c>
      <c r="EI7" s="24">
        <v>0.55000000000000004</v>
      </c>
      <c r="EJ7" s="24">
        <v>0.16</v>
      </c>
      <c r="EK7" s="24">
        <v>0.16</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下江　麗恵</cp:lastModifiedBy>
  <cp:lastPrinted>2024-02-21T05:16:30Z</cp:lastPrinted>
  <dcterms:created xsi:type="dcterms:W3CDTF">2023-12-12T00:48:44Z</dcterms:created>
  <dcterms:modified xsi:type="dcterms:W3CDTF">2024-02-26T08:36:56Z</dcterms:modified>
  <cp:category/>
</cp:coreProperties>
</file>