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G0000sv0ns101\d11757$\doc\財政\04公営企業\01.決算統計\R5年度（R4決算）\22_経営比較分析表\08_アップロード　大浦作業中\02_アップロードデータ（分析表）\01-2_アップ前準備\"/>
    </mc:Choice>
  </mc:AlternateContent>
  <xr:revisionPtr revIDLastSave="0" documentId="13_ncr:1_{4502CF8C-8EC4-44EE-A029-DBE3C2C55AB6}" xr6:coauthVersionLast="47" xr6:coauthVersionMax="47" xr10:uidLastSave="{00000000-0000-0000-0000-000000000000}"/>
  <workbookProtection workbookAlgorithmName="SHA-512" workbookHashValue="+8SDwETfKw1/q6MI8pUstn2HJ19j20NX9It83Un2HL3aFo61SxcT6JNk/xSck6ghh7FLbwwim6gFch+P9v8MEg==" workbookSaltValue="MUsbWPGIkIDiUfs9FPPaNA==" workbookSpinCount="100000" lockStructure="1"/>
  <bookViews>
    <workbookView xWindow="-108" yWindow="-108" windowWidth="23256" windowHeight="14160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N85" i="4" s="1"/>
  <c r="EC6" i="5"/>
  <c r="EB6" i="5"/>
  <c r="EA6" i="5"/>
  <c r="DZ6" i="5"/>
  <c r="DY6" i="5"/>
  <c r="DX6" i="5"/>
  <c r="DW6" i="5"/>
  <c r="DV6" i="5"/>
  <c r="DU6" i="5"/>
  <c r="DT6" i="5"/>
  <c r="DS6" i="5"/>
  <c r="M85" i="4" s="1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5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BB8" i="4" s="1"/>
  <c r="T6" i="5"/>
  <c r="AT8" i="4" s="1"/>
  <c r="S6" i="5"/>
  <c r="R6" i="5"/>
  <c r="Q6" i="5"/>
  <c r="W10" i="4" s="1"/>
  <c r="P6" i="5"/>
  <c r="O6" i="5"/>
  <c r="I10" i="4" s="1"/>
  <c r="N6" i="5"/>
  <c r="B10" i="4" s="1"/>
  <c r="M6" i="5"/>
  <c r="L6" i="5"/>
  <c r="W8" i="4" s="1"/>
  <c r="K6" i="5"/>
  <c r="P8" i="4" s="1"/>
  <c r="J6" i="5"/>
  <c r="I8" i="4" s="1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J85" i="4"/>
  <c r="I85" i="4"/>
  <c r="G85" i="4"/>
  <c r="BB10" i="4"/>
  <c r="AT10" i="4"/>
  <c r="AL10" i="4"/>
  <c r="AD10" i="4"/>
  <c r="P10" i="4"/>
  <c r="AL8" i="4"/>
  <c r="AD8" i="4"/>
  <c r="B6" i="4"/>
</calcChain>
</file>

<file path=xl/sharedStrings.xml><?xml version="1.0" encoding="utf-8"?>
<sst xmlns="http://schemas.openxmlformats.org/spreadsheetml/2006/main" count="231" uniqueCount="117">
  <si>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</si>
  <si>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</si>
  <si>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</si>
  <si>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</si>
  <si>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</si>
  <si>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</si>
  <si>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</si>
  <si>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</si>
  <si>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</si>
  <si>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</si>
  <si>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</si>
  <si>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</si>
  <si>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</si>
  <si>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</si>
  <si>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</si>
  <si>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</si>
  <si>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</si>
  <si>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</si>
  <si>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</si>
  <si>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</si>
  <si>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</si>
  <si>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</si>
  <si>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</si>
  <si>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</si>
  <si>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</si>
  <si>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</si>
  <si>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</si>
  <si>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</si>
  <si>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</si>
  <si>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</si>
  <si>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</si>
  <si>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</si>
  <si>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</si>
  <si>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</si>
  <si>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</si>
  <si>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</si>
  <si>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</si>
  <si>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</si>
  <si>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</si>
  <si>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</si>
  <si>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</si>
  <si>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</si>
  <si>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</si>
  <si>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</si>
  <si>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</si>
  <si>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</si>
  <si>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</si>
  <si>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</si>
  <si>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</si>
  <si>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</si>
  <si>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</si>
  <si>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</si>
  <si>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</si>
  <si>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</si>
  <si>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</si>
  <si>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</si>
  <si>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</si>
  <si>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</si>
  <si>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</si>
  <si>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</si>
  <si>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</si>
  <si>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</si>
  <si>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</si>
  <si>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</si>
  <si>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</si>
  <si>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</si>
  <si>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</si>
  <si>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</si>
  <si>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</si>
  <si>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</si>
  <si>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</si>
  <si>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</si>
  <si>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</si>
  <si>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</si>
  <si>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</si>
  <si>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</si>
  <si>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</si>
  <si>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</si>
  <si>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</si>
  <si>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</si>
  <si>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</si>
  <si>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</si>
  <si>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</si>
  <si>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</si>
  <si>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</si>
  <si>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</si>
  <si>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</si>
  <si>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</si>
  <si>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</si>
  <si>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</si>
  <si>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</si>
  <si>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</si>
  <si>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</si>
  <si>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</si>
  <si>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</si>
  <si>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</si>
  <si>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大阪府　岸和田市</t>
  </si>
  <si>
    <t>法適用</t>
  </si>
  <si>
    <t>下水道事業</t>
  </si>
  <si>
    <t>特定環境保全公共下水道</t>
  </si>
  <si>
    <t>D2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</si>
  <si>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</si>
  <si>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</si>
  <si>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</si>
  <si>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</si>
  <si>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</si>
  <si>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</si>
  <si>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</si>
  <si>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</si>
  <si>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</si>
  <si>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</si>
  <si>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</si>
  <si>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</si>
  <si>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</si>
  <si>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有形固定資産減価償却率は、下水道施設の老朽度合いを示す指標であるが、平成11年の供用開始後、施設の更新を行っていないため、徐々に増加する傾向にあり、類似団体平均値に比べて高い水準となっている。
　管渠老朽化率は、法定耐用年数の50年を経過した管渠の割合、管渠改善率は、当該年度に更新・修繕等を行った管渠の割合を、それぞれ示す指標である。供用開始後まだ24年しか経過していないため、どちらの指標も0％となっている。</t>
    <phoneticPr fontId="4"/>
  </si>
  <si>
    <t>　令和4年度は、新型コロナウイルス感染症の影響が小さくなり、レジャー宿泊施設の料金収入に回復の兆しが見え始めている。当該施設の経営状況に左右されるため、引き続き料金収入が増加すれば、企業債の残高が減少し、累積欠損金や厳しい資金状況は少しずつ改善すると予想されるが、当面厳しい状況が続く見込みである。
　管渠はまだ老朽化していないが、処理場の施設・設備については近い将来更新の必要性が出てくる見込みである。そのため、将来的に単独処理施設を廃止し、公共下水道に接続するため、令和４年度に計画変更を行った。
　今後は、本計画及び経営戦略に基づき、施設更新及び維持管理に係る費用の縮減に取り組み、経営基盤強化を図っていくものである。</t>
    <rPh sb="34" eb="36">
      <t>シュクハク</t>
    </rPh>
    <rPh sb="36" eb="38">
      <t>シセツ</t>
    </rPh>
    <rPh sb="76" eb="77">
      <t>ヒ</t>
    </rPh>
    <rPh sb="78" eb="79">
      <t>ツヅ</t>
    </rPh>
    <rPh sb="85" eb="87">
      <t>ゾウカ</t>
    </rPh>
    <rPh sb="222" eb="224">
      <t>コウキョウ</t>
    </rPh>
    <rPh sb="235" eb="237">
      <t>レイワ</t>
    </rPh>
    <rPh sb="238" eb="240">
      <t>ネンド</t>
    </rPh>
    <rPh sb="246" eb="247">
      <t>オコナ</t>
    </rPh>
    <rPh sb="289" eb="290">
      <t>ト</t>
    </rPh>
    <rPh sb="291" eb="292">
      <t>ク</t>
    </rPh>
    <phoneticPr fontId="4"/>
  </si>
  <si>
    <t>　特定環境保全公共下水道事業は、レジャー宿泊施設を中心とした集落の汚水処理を行う事業で、当該施設の経営状況に大きく影響を受ける特性を持つ。
　令和4年度は、新型コロナウイルス感染症の影響が小さくなり、当該施設の料金収入が増加したため、各指標に回復の兆しが見え始めている。
　経常収支比率は、料金収入が増加し費用が減少したため、前年度より改善したが、100％を下回り、経常的な費用を収入で賄えていない状態である。
　累積欠損金比率は、1年間の料金収入に対する累積欠損金の割合を示す指標である。令和4年度の累積欠損金は、比較対象となる料金収入が増加したことにより、前年度に比べ改善はしたものの、類似団体平均値を大きく上回っている。
　　企業債残高対事業規模比率は、料金収入に対しどれくらい企業債（借金）の残高があるかを示す指標である。企業債残高の減少傾向は変わりがないが、料金収入が増加したため、過去3年間より改善したものの、依然、類似団体平均値を上回っている。
　経費回収率は100％を下回り、汚水処理に必要な費用を料金収入で賄えていない状況である。令和4年度は料金収入が増加し費用が減少したため、類似団体平均値を上回った。
　汚水処理原価は、汚水1㎥の処理にかかる費用である。処理水量が増加したことにより、1㎥当たりの費用は下がったものの、類似団体平均値を大幅に上回った。
　施設利用率は、処理施設の能力のうち利用している割合を示す指標で、処理水量の増加により改善したものの、類似団体平均値を下回った。</t>
    <rPh sb="49" eb="51">
      <t>ケイエイ</t>
    </rPh>
    <rPh sb="94" eb="95">
      <t>チイ</t>
    </rPh>
    <rPh sb="110" eb="112">
      <t>ゾウカ</t>
    </rPh>
    <rPh sb="121" eb="123">
      <t>カイフク</t>
    </rPh>
    <rPh sb="124" eb="125">
      <t>キザ</t>
    </rPh>
    <rPh sb="127" eb="128">
      <t>ミ</t>
    </rPh>
    <rPh sb="129" eb="130">
      <t>ハジ</t>
    </rPh>
    <rPh sb="150" eb="152">
      <t>ゾウカ</t>
    </rPh>
    <rPh sb="163" eb="166">
      <t>ゼンネンド</t>
    </rPh>
    <rPh sb="168" eb="170">
      <t>カイゼン</t>
    </rPh>
    <rPh sb="280" eb="283">
      <t>ゼンネンド</t>
    </rPh>
    <rPh sb="284" eb="285">
      <t>クラ</t>
    </rPh>
    <rPh sb="286" eb="288">
      <t>カイゼン</t>
    </rPh>
    <rPh sb="295" eb="299">
      <t>ルイジダンタイ</t>
    </rPh>
    <rPh sb="299" eb="302">
      <t>ヘイキンチ</t>
    </rPh>
    <rPh sb="303" eb="304">
      <t>オオ</t>
    </rPh>
    <rPh sb="306" eb="308">
      <t>ウワマワ</t>
    </rPh>
    <rPh sb="389" eb="391">
      <t>ゾウカ</t>
    </rPh>
    <rPh sb="396" eb="398">
      <t>カコ</t>
    </rPh>
    <rPh sb="399" eb="401">
      <t>ネンカン</t>
    </rPh>
    <rPh sb="403" eb="405">
      <t>カイゼン</t>
    </rPh>
    <rPh sb="411" eb="413">
      <t>イゼン</t>
    </rPh>
    <rPh sb="474" eb="476">
      <t>レイワ</t>
    </rPh>
    <rPh sb="477" eb="479">
      <t>ネンド</t>
    </rPh>
    <rPh sb="480" eb="482">
      <t>リョウキン</t>
    </rPh>
    <rPh sb="482" eb="484">
      <t>シュウニュウ</t>
    </rPh>
    <rPh sb="485" eb="487">
      <t>ゾウカ</t>
    </rPh>
    <rPh sb="488" eb="490">
      <t>ヒヨウ</t>
    </rPh>
    <rPh sb="491" eb="493">
      <t>ゲンショウ</t>
    </rPh>
    <rPh sb="506" eb="508">
      <t>ウワマワ</t>
    </rPh>
    <rPh sb="543" eb="545">
      <t>ゾウカ</t>
    </rPh>
    <rPh sb="562" eb="563">
      <t>サ</t>
    </rPh>
    <rPh sb="625" eb="627">
      <t>ゾウカ</t>
    </rPh>
    <rPh sb="630" eb="632">
      <t>カイゼン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</si>
</sst>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9.5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16" fillId="0" borderId="6" xfId="0" applyFont="1" applyBorder="1" applyAlignment="1" applyProtection="1">
      <alignment horizontal="left" vertical="top" wrapText="1"/>
      <protection locked="0"/>
    </xf>
    <xf numFmtId="0" fontId="16" fillId="0" borderId="0" xfId="0" applyFont="1" applyAlignment="1" applyProtection="1">
      <alignment horizontal="left" vertical="top" wrapText="1"/>
      <protection locked="0"/>
    </xf>
    <xf numFmtId="0" fontId="16" fillId="0" borderId="7" xfId="0" applyFont="1" applyBorder="1" applyAlignment="1" applyProtection="1">
      <alignment horizontal="left" vertical="top" wrapText="1"/>
      <protection locked="0"/>
    </xf>
    <xf numFmtId="0" fontId="16" fillId="0" borderId="8" xfId="0" applyFont="1" applyBorder="1" applyAlignment="1" applyProtection="1">
      <alignment horizontal="left" vertical="top" wrapText="1"/>
      <protection locked="0"/>
    </xf>
    <xf numFmtId="0" fontId="16" fillId="0" borderId="1" xfId="0" applyFont="1" applyBorder="1" applyAlignment="1" applyProtection="1">
      <alignment horizontal="left" vertical="top" wrapText="1"/>
      <protection locked="0"/>
    </xf>
    <xf numFmtId="0" fontId="16" fillId="0" borderId="9" xfId="0" applyFont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26-48B7-A0FD-2BCED6C40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0.13</c:v>
                </c:pt>
                <c:pt idx="1">
                  <c:v>0.36</c:v>
                </c:pt>
                <c:pt idx="2">
                  <c:v>0.39</c:v>
                </c:pt>
                <c:pt idx="3">
                  <c:v>0.1</c:v>
                </c:pt>
                <c:pt idx="4">
                  <c:v>0.08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26-48B7-A0FD-2BCED6C40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76.959999999999994</c:v>
                </c:pt>
                <c:pt idx="1">
                  <c:v>44.61</c:v>
                </c:pt>
                <c:pt idx="2">
                  <c:v>36.270000000000003</c:v>
                </c:pt>
                <c:pt idx="3">
                  <c:v>29.41</c:v>
                </c:pt>
                <c:pt idx="4">
                  <c:v>35.78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C3-4C0C-9A2A-A08BF22725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42.56</c:v>
                </c:pt>
                <c:pt idx="1">
                  <c:v>42.47</c:v>
                </c:pt>
                <c:pt idx="2">
                  <c:v>42.4</c:v>
                </c:pt>
                <c:pt idx="3">
                  <c:v>42.28</c:v>
                </c:pt>
                <c:pt idx="4">
                  <c:v>41.06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C3-4C0C-9A2A-A08BF22725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73.08</c:v>
                </c:pt>
                <c:pt idx="1">
                  <c:v>73.08</c:v>
                </c:pt>
                <c:pt idx="2">
                  <c:v>73.08</c:v>
                </c:pt>
                <c:pt idx="3">
                  <c:v>76.92</c:v>
                </c:pt>
                <c:pt idx="4">
                  <c:v>76.92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7B-44A7-ACFF-71089A2D5A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83.32</c:v>
                </c:pt>
                <c:pt idx="1">
                  <c:v>83.75</c:v>
                </c:pt>
                <c:pt idx="2">
                  <c:v>84.19</c:v>
                </c:pt>
                <c:pt idx="3">
                  <c:v>84.34</c:v>
                </c:pt>
                <c:pt idx="4">
                  <c:v>84.34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7B-44A7-ACFF-71089A2D5A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105.35</c:v>
                </c:pt>
                <c:pt idx="1">
                  <c:v>97.89</c:v>
                </c:pt>
                <c:pt idx="2">
                  <c:v>86.61</c:v>
                </c:pt>
                <c:pt idx="3">
                  <c:v>92.86</c:v>
                </c:pt>
                <c:pt idx="4">
                  <c:v>94.93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80-479F-AE42-CFECAA3122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101.72</c:v>
                </c:pt>
                <c:pt idx="1">
                  <c:v>102.73</c:v>
                </c:pt>
                <c:pt idx="2">
                  <c:v>105.78</c:v>
                </c:pt>
                <c:pt idx="3">
                  <c:v>106.09</c:v>
                </c:pt>
                <c:pt idx="4">
                  <c:v>106.44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80-479F-AE42-CFECAA3122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51.7</c:v>
                </c:pt>
                <c:pt idx="1">
                  <c:v>54.56</c:v>
                </c:pt>
                <c:pt idx="2">
                  <c:v>56.45</c:v>
                </c:pt>
                <c:pt idx="3">
                  <c:v>58.05</c:v>
                </c:pt>
                <c:pt idx="4">
                  <c:v>59.45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AA-4F97-B95B-34450D6D0F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24.68</c:v>
                </c:pt>
                <c:pt idx="1">
                  <c:v>24.68</c:v>
                </c:pt>
                <c:pt idx="2">
                  <c:v>21.36</c:v>
                </c:pt>
                <c:pt idx="3">
                  <c:v>22.79</c:v>
                </c:pt>
                <c:pt idx="4">
                  <c:v>24.8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AA-4F97-B95B-34450D6D0F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F7-4EE8-95E7-B05A0CF1A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8.6199999999999992</c:v>
                </c:pt>
                <c:pt idx="2">
                  <c:v>0.01</c:v>
                </c:pt>
                <c:pt idx="3">
                  <c:v>0.01</c:v>
                </c:pt>
                <c:pt idx="4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F7-4EE8-95E7-B05A0CF1A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135.21</c:v>
                </c:pt>
                <c:pt idx="1">
                  <c:v>258.66000000000003</c:v>
                </c:pt>
                <c:pt idx="2">
                  <c:v>378.3</c:v>
                </c:pt>
                <c:pt idx="3">
                  <c:v>510.33</c:v>
                </c:pt>
                <c:pt idx="4">
                  <c:v>445.33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7D-436F-A20F-252ABB74D3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112.88</c:v>
                </c:pt>
                <c:pt idx="1">
                  <c:v>94.97</c:v>
                </c:pt>
                <c:pt idx="2">
                  <c:v>63.96</c:v>
                </c:pt>
                <c:pt idx="3">
                  <c:v>69.42</c:v>
                </c:pt>
                <c:pt idx="4">
                  <c:v>72.86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7D-436F-A20F-252ABB74D3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3.54</c:v>
                </c:pt>
                <c:pt idx="1">
                  <c:v>1.99</c:v>
                </c:pt>
                <c:pt idx="2">
                  <c:v>1.38</c:v>
                </c:pt>
                <c:pt idx="3">
                  <c:v>2.83</c:v>
                </c:pt>
                <c:pt idx="4">
                  <c:v>0.84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96-4836-BA69-D4AEAFB0BD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49.18</c:v>
                </c:pt>
                <c:pt idx="1">
                  <c:v>47.72</c:v>
                </c:pt>
                <c:pt idx="2">
                  <c:v>44.24</c:v>
                </c:pt>
                <c:pt idx="3">
                  <c:v>43.07</c:v>
                </c:pt>
                <c:pt idx="4">
                  <c:v>45.42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96-4836-BA69-D4AEAFB0BD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932.27</c:v>
                </c:pt>
                <c:pt idx="1">
                  <c:v>1547.01</c:v>
                </c:pt>
                <c:pt idx="2">
                  <c:v>1716.69</c:v>
                </c:pt>
                <c:pt idx="3">
                  <c:v>1875.55</c:v>
                </c:pt>
                <c:pt idx="4">
                  <c:v>1319.23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C4-4000-8D97-25C40D96F3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1194.1500000000001</c:v>
                </c:pt>
                <c:pt idx="1">
                  <c:v>1206.79</c:v>
                </c:pt>
                <c:pt idx="2">
                  <c:v>1258.43</c:v>
                </c:pt>
                <c:pt idx="3">
                  <c:v>1163.75</c:v>
                </c:pt>
                <c:pt idx="4">
                  <c:v>1195.47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C4-4000-8D97-25C40D96F3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114.58</c:v>
                </c:pt>
                <c:pt idx="1">
                  <c:v>92.58</c:v>
                </c:pt>
                <c:pt idx="2">
                  <c:v>65.61</c:v>
                </c:pt>
                <c:pt idx="3">
                  <c:v>73.709999999999994</c:v>
                </c:pt>
                <c:pt idx="4">
                  <c:v>85.38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BF-4918-B4B3-62786FDF21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72.260000000000005</c:v>
                </c:pt>
                <c:pt idx="1">
                  <c:v>71.84</c:v>
                </c:pt>
                <c:pt idx="2">
                  <c:v>73.36</c:v>
                </c:pt>
                <c:pt idx="3">
                  <c:v>72.599999999999994</c:v>
                </c:pt>
                <c:pt idx="4">
                  <c:v>69.430000000000007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BF-4918-B4B3-62786FDF21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276.01</c:v>
                </c:pt>
                <c:pt idx="1">
                  <c:v>329.1</c:v>
                </c:pt>
                <c:pt idx="2">
                  <c:v>453.06</c:v>
                </c:pt>
                <c:pt idx="3">
                  <c:v>393.25</c:v>
                </c:pt>
                <c:pt idx="4">
                  <c:v>346.32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7E-40ED-B758-BC9B948917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230.02</c:v>
                </c:pt>
                <c:pt idx="1">
                  <c:v>228.47</c:v>
                </c:pt>
                <c:pt idx="2">
                  <c:v>224.88</c:v>
                </c:pt>
                <c:pt idx="3">
                  <c:v>228.64</c:v>
                </c:pt>
                <c:pt idx="4">
                  <c:v>239.46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7E-40ED-B758-BC9B948917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【44.25】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【1,182.11】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【220.62】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V1" zoomScaleNormal="100" workbookViewId="0">
      <selection activeCell="BL66" sqref="BL66:BZ82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</row>
    <row r="3" spans="1:78" ht="9.75" customHeight="1" x14ac:dyDescent="0.2">
      <c r="A3" s="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</row>
    <row r="4" spans="1:78" ht="9.75" customHeight="1" x14ac:dyDescent="0.2">
      <c r="A4" s="2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68" t="str">
        <f>データ!H6</f>
        <v>大阪府　岸和田市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51" t="s">
        <v>1</v>
      </c>
      <c r="C7" s="51"/>
      <c r="D7" s="51"/>
      <c r="E7" s="51"/>
      <c r="F7" s="51"/>
      <c r="G7" s="51"/>
      <c r="H7" s="51"/>
      <c r="I7" s="51" t="s">
        <v>2</v>
      </c>
      <c r="J7" s="51"/>
      <c r="K7" s="51"/>
      <c r="L7" s="51"/>
      <c r="M7" s="51"/>
      <c r="N7" s="51"/>
      <c r="O7" s="51"/>
      <c r="P7" s="51" t="s">
        <v>3</v>
      </c>
      <c r="Q7" s="51"/>
      <c r="R7" s="51"/>
      <c r="S7" s="51"/>
      <c r="T7" s="51"/>
      <c r="U7" s="51"/>
      <c r="V7" s="51"/>
      <c r="W7" s="51" t="s">
        <v>4</v>
      </c>
      <c r="X7" s="51"/>
      <c r="Y7" s="51"/>
      <c r="Z7" s="51"/>
      <c r="AA7" s="51"/>
      <c r="AB7" s="51"/>
      <c r="AC7" s="51"/>
      <c r="AD7" s="51" t="s">
        <v>5</v>
      </c>
      <c r="AE7" s="51"/>
      <c r="AF7" s="51"/>
      <c r="AG7" s="51"/>
      <c r="AH7" s="51"/>
      <c r="AI7" s="51"/>
      <c r="AJ7" s="51"/>
      <c r="AK7" s="3"/>
      <c r="AL7" s="51" t="s">
        <v>6</v>
      </c>
      <c r="AM7" s="51"/>
      <c r="AN7" s="51"/>
      <c r="AO7" s="51"/>
      <c r="AP7" s="51"/>
      <c r="AQ7" s="51"/>
      <c r="AR7" s="51"/>
      <c r="AS7" s="51"/>
      <c r="AT7" s="51" t="s">
        <v>7</v>
      </c>
      <c r="AU7" s="51"/>
      <c r="AV7" s="51"/>
      <c r="AW7" s="51"/>
      <c r="AX7" s="51"/>
      <c r="AY7" s="51"/>
      <c r="AZ7" s="51"/>
      <c r="BA7" s="51"/>
      <c r="BB7" s="51" t="s">
        <v>8</v>
      </c>
      <c r="BC7" s="51"/>
      <c r="BD7" s="51"/>
      <c r="BE7" s="51"/>
      <c r="BF7" s="51"/>
      <c r="BG7" s="51"/>
      <c r="BH7" s="51"/>
      <c r="BI7" s="51"/>
      <c r="BJ7" s="3"/>
      <c r="BK7" s="3"/>
      <c r="BL7" s="69" t="s">
        <v>9</v>
      </c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1"/>
    </row>
    <row r="8" spans="1:78" ht="18.75" customHeight="1" x14ac:dyDescent="0.2">
      <c r="A8" s="2"/>
      <c r="B8" s="65" t="str">
        <f>データ!I6</f>
        <v>法適用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特定環境保全公共下水道</v>
      </c>
      <c r="Q8" s="65"/>
      <c r="R8" s="65"/>
      <c r="S8" s="65"/>
      <c r="T8" s="65"/>
      <c r="U8" s="65"/>
      <c r="V8" s="65"/>
      <c r="W8" s="65" t="str">
        <f>データ!L6</f>
        <v>D2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45">
        <f>データ!S6</f>
        <v>189396</v>
      </c>
      <c r="AM8" s="45"/>
      <c r="AN8" s="45"/>
      <c r="AO8" s="45"/>
      <c r="AP8" s="45"/>
      <c r="AQ8" s="45"/>
      <c r="AR8" s="45"/>
      <c r="AS8" s="45"/>
      <c r="AT8" s="46">
        <f>データ!T6</f>
        <v>72.72</v>
      </c>
      <c r="AU8" s="46"/>
      <c r="AV8" s="46"/>
      <c r="AW8" s="46"/>
      <c r="AX8" s="46"/>
      <c r="AY8" s="46"/>
      <c r="AZ8" s="46"/>
      <c r="BA8" s="46"/>
      <c r="BB8" s="46">
        <f>データ!U6</f>
        <v>2604.46</v>
      </c>
      <c r="BC8" s="46"/>
      <c r="BD8" s="46"/>
      <c r="BE8" s="46"/>
      <c r="BF8" s="46"/>
      <c r="BG8" s="46"/>
      <c r="BH8" s="46"/>
      <c r="BI8" s="46"/>
      <c r="BJ8" s="3"/>
      <c r="BK8" s="3"/>
      <c r="BL8" s="61" t="s">
        <v>10</v>
      </c>
      <c r="BM8" s="62"/>
      <c r="BN8" s="63" t="s">
        <v>11</v>
      </c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4"/>
    </row>
    <row r="9" spans="1:78" ht="18.75" customHeight="1" x14ac:dyDescent="0.2">
      <c r="A9" s="2"/>
      <c r="B9" s="51" t="s">
        <v>12</v>
      </c>
      <c r="C9" s="51"/>
      <c r="D9" s="51"/>
      <c r="E9" s="51"/>
      <c r="F9" s="51"/>
      <c r="G9" s="51"/>
      <c r="H9" s="51"/>
      <c r="I9" s="51" t="s">
        <v>13</v>
      </c>
      <c r="J9" s="51"/>
      <c r="K9" s="51"/>
      <c r="L9" s="51"/>
      <c r="M9" s="51"/>
      <c r="N9" s="51"/>
      <c r="O9" s="51"/>
      <c r="P9" s="51" t="s">
        <v>14</v>
      </c>
      <c r="Q9" s="51"/>
      <c r="R9" s="51"/>
      <c r="S9" s="51"/>
      <c r="T9" s="51"/>
      <c r="U9" s="51"/>
      <c r="V9" s="51"/>
      <c r="W9" s="51" t="s">
        <v>15</v>
      </c>
      <c r="X9" s="51"/>
      <c r="Y9" s="51"/>
      <c r="Z9" s="51"/>
      <c r="AA9" s="51"/>
      <c r="AB9" s="51"/>
      <c r="AC9" s="51"/>
      <c r="AD9" s="51" t="s">
        <v>16</v>
      </c>
      <c r="AE9" s="51"/>
      <c r="AF9" s="51"/>
      <c r="AG9" s="51"/>
      <c r="AH9" s="51"/>
      <c r="AI9" s="51"/>
      <c r="AJ9" s="51"/>
      <c r="AK9" s="3"/>
      <c r="AL9" s="51" t="s">
        <v>17</v>
      </c>
      <c r="AM9" s="51"/>
      <c r="AN9" s="51"/>
      <c r="AO9" s="51"/>
      <c r="AP9" s="51"/>
      <c r="AQ9" s="51"/>
      <c r="AR9" s="51"/>
      <c r="AS9" s="51"/>
      <c r="AT9" s="51" t="s">
        <v>18</v>
      </c>
      <c r="AU9" s="51"/>
      <c r="AV9" s="51"/>
      <c r="AW9" s="51"/>
      <c r="AX9" s="51"/>
      <c r="AY9" s="51"/>
      <c r="AZ9" s="51"/>
      <c r="BA9" s="51"/>
      <c r="BB9" s="51" t="s">
        <v>19</v>
      </c>
      <c r="BC9" s="51"/>
      <c r="BD9" s="51"/>
      <c r="BE9" s="51"/>
      <c r="BF9" s="51"/>
      <c r="BG9" s="51"/>
      <c r="BH9" s="51"/>
      <c r="BI9" s="51"/>
      <c r="BJ9" s="3"/>
      <c r="BK9" s="3"/>
      <c r="BL9" s="52" t="s">
        <v>20</v>
      </c>
      <c r="BM9" s="53"/>
      <c r="BN9" s="54" t="s">
        <v>21</v>
      </c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5"/>
    </row>
    <row r="10" spans="1:78" ht="18.75" customHeight="1" x14ac:dyDescent="0.2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>
        <f>データ!O6</f>
        <v>16.68</v>
      </c>
      <c r="J10" s="46"/>
      <c r="K10" s="46"/>
      <c r="L10" s="46"/>
      <c r="M10" s="46"/>
      <c r="N10" s="46"/>
      <c r="O10" s="46"/>
      <c r="P10" s="46">
        <f>データ!P6</f>
        <v>0.03</v>
      </c>
      <c r="Q10" s="46"/>
      <c r="R10" s="46"/>
      <c r="S10" s="46"/>
      <c r="T10" s="46"/>
      <c r="U10" s="46"/>
      <c r="V10" s="46"/>
      <c r="W10" s="46">
        <f>データ!Q6</f>
        <v>95.72</v>
      </c>
      <c r="X10" s="46"/>
      <c r="Y10" s="46"/>
      <c r="Z10" s="46"/>
      <c r="AA10" s="46"/>
      <c r="AB10" s="46"/>
      <c r="AC10" s="46"/>
      <c r="AD10" s="45">
        <f>データ!R6</f>
        <v>2871</v>
      </c>
      <c r="AE10" s="45"/>
      <c r="AF10" s="45"/>
      <c r="AG10" s="45"/>
      <c r="AH10" s="45"/>
      <c r="AI10" s="45"/>
      <c r="AJ10" s="45"/>
      <c r="AK10" s="2"/>
      <c r="AL10" s="45">
        <f>データ!V6</f>
        <v>52</v>
      </c>
      <c r="AM10" s="45"/>
      <c r="AN10" s="45"/>
      <c r="AO10" s="45"/>
      <c r="AP10" s="45"/>
      <c r="AQ10" s="45"/>
      <c r="AR10" s="45"/>
      <c r="AS10" s="45"/>
      <c r="AT10" s="46">
        <f>データ!W6</f>
        <v>0.08</v>
      </c>
      <c r="AU10" s="46"/>
      <c r="AV10" s="46"/>
      <c r="AW10" s="46"/>
      <c r="AX10" s="46"/>
      <c r="AY10" s="46"/>
      <c r="AZ10" s="46"/>
      <c r="BA10" s="46"/>
      <c r="BB10" s="46">
        <f>データ!X6</f>
        <v>650</v>
      </c>
      <c r="BC10" s="46"/>
      <c r="BD10" s="46"/>
      <c r="BE10" s="46"/>
      <c r="BF10" s="46"/>
      <c r="BG10" s="46"/>
      <c r="BH10" s="46"/>
      <c r="BI10" s="46"/>
      <c r="BJ10" s="2"/>
      <c r="BK10" s="2"/>
      <c r="BL10" s="47" t="s">
        <v>22</v>
      </c>
      <c r="BM10" s="48"/>
      <c r="BN10" s="49" t="s">
        <v>23</v>
      </c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50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2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2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80" t="s">
        <v>116</v>
      </c>
      <c r="BM16" s="81"/>
      <c r="BN16" s="81"/>
      <c r="BO16" s="81"/>
      <c r="BP16" s="81"/>
      <c r="BQ16" s="81"/>
      <c r="BR16" s="81"/>
      <c r="BS16" s="81"/>
      <c r="BT16" s="81"/>
      <c r="BU16" s="81"/>
      <c r="BV16" s="81"/>
      <c r="BW16" s="81"/>
      <c r="BX16" s="81"/>
      <c r="BY16" s="81"/>
      <c r="BZ16" s="82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80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  <c r="BZ17" s="82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80"/>
      <c r="BM18" s="81"/>
      <c r="BN18" s="81"/>
      <c r="BO18" s="81"/>
      <c r="BP18" s="81"/>
      <c r="BQ18" s="81"/>
      <c r="BR18" s="81"/>
      <c r="BS18" s="81"/>
      <c r="BT18" s="81"/>
      <c r="BU18" s="81"/>
      <c r="BV18" s="81"/>
      <c r="BW18" s="81"/>
      <c r="BX18" s="81"/>
      <c r="BY18" s="81"/>
      <c r="BZ18" s="82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80"/>
      <c r="BM19" s="81"/>
      <c r="BN19" s="81"/>
      <c r="BO19" s="81"/>
      <c r="BP19" s="81"/>
      <c r="BQ19" s="81"/>
      <c r="BR19" s="81"/>
      <c r="BS19" s="81"/>
      <c r="BT19" s="81"/>
      <c r="BU19" s="81"/>
      <c r="BV19" s="81"/>
      <c r="BW19" s="81"/>
      <c r="BX19" s="81"/>
      <c r="BY19" s="81"/>
      <c r="BZ19" s="82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80"/>
      <c r="BM20" s="81"/>
      <c r="BN20" s="81"/>
      <c r="BO20" s="81"/>
      <c r="BP20" s="81"/>
      <c r="BQ20" s="81"/>
      <c r="BR20" s="81"/>
      <c r="BS20" s="81"/>
      <c r="BT20" s="81"/>
      <c r="BU20" s="81"/>
      <c r="BV20" s="81"/>
      <c r="BW20" s="81"/>
      <c r="BX20" s="81"/>
      <c r="BY20" s="81"/>
      <c r="BZ20" s="82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80"/>
      <c r="BM21" s="81"/>
      <c r="BN21" s="81"/>
      <c r="BO21" s="81"/>
      <c r="BP21" s="81"/>
      <c r="BQ21" s="81"/>
      <c r="BR21" s="81"/>
      <c r="BS21" s="81"/>
      <c r="BT21" s="81"/>
      <c r="BU21" s="81"/>
      <c r="BV21" s="81"/>
      <c r="BW21" s="81"/>
      <c r="BX21" s="81"/>
      <c r="BY21" s="81"/>
      <c r="BZ21" s="82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80"/>
      <c r="BM22" s="81"/>
      <c r="BN22" s="81"/>
      <c r="BO22" s="81"/>
      <c r="BP22" s="81"/>
      <c r="BQ22" s="81"/>
      <c r="BR22" s="81"/>
      <c r="BS22" s="81"/>
      <c r="BT22" s="81"/>
      <c r="BU22" s="81"/>
      <c r="BV22" s="81"/>
      <c r="BW22" s="81"/>
      <c r="BX22" s="81"/>
      <c r="BY22" s="81"/>
      <c r="BZ22" s="82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80"/>
      <c r="BM23" s="81"/>
      <c r="BN23" s="81"/>
      <c r="BO23" s="81"/>
      <c r="BP23" s="81"/>
      <c r="BQ23" s="81"/>
      <c r="BR23" s="81"/>
      <c r="BS23" s="81"/>
      <c r="BT23" s="81"/>
      <c r="BU23" s="81"/>
      <c r="BV23" s="81"/>
      <c r="BW23" s="81"/>
      <c r="BX23" s="81"/>
      <c r="BY23" s="81"/>
      <c r="BZ23" s="82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80"/>
      <c r="BM24" s="81"/>
      <c r="BN24" s="81"/>
      <c r="BO24" s="81"/>
      <c r="BP24" s="81"/>
      <c r="BQ24" s="81"/>
      <c r="BR24" s="81"/>
      <c r="BS24" s="81"/>
      <c r="BT24" s="81"/>
      <c r="BU24" s="81"/>
      <c r="BV24" s="81"/>
      <c r="BW24" s="81"/>
      <c r="BX24" s="81"/>
      <c r="BY24" s="81"/>
      <c r="BZ24" s="82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80"/>
      <c r="BM25" s="81"/>
      <c r="BN25" s="81"/>
      <c r="BO25" s="81"/>
      <c r="BP25" s="81"/>
      <c r="BQ25" s="81"/>
      <c r="BR25" s="81"/>
      <c r="BS25" s="81"/>
      <c r="BT25" s="81"/>
      <c r="BU25" s="81"/>
      <c r="BV25" s="81"/>
      <c r="BW25" s="81"/>
      <c r="BX25" s="81"/>
      <c r="BY25" s="81"/>
      <c r="BZ25" s="82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80"/>
      <c r="BM26" s="81"/>
      <c r="BN26" s="81"/>
      <c r="BO26" s="81"/>
      <c r="BP26" s="81"/>
      <c r="BQ26" s="81"/>
      <c r="BR26" s="81"/>
      <c r="BS26" s="81"/>
      <c r="BT26" s="81"/>
      <c r="BU26" s="81"/>
      <c r="BV26" s="81"/>
      <c r="BW26" s="81"/>
      <c r="BX26" s="81"/>
      <c r="BY26" s="81"/>
      <c r="BZ26" s="82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80"/>
      <c r="BM27" s="81"/>
      <c r="BN27" s="81"/>
      <c r="BO27" s="81"/>
      <c r="BP27" s="81"/>
      <c r="BQ27" s="81"/>
      <c r="BR27" s="81"/>
      <c r="BS27" s="81"/>
      <c r="BT27" s="81"/>
      <c r="BU27" s="81"/>
      <c r="BV27" s="81"/>
      <c r="BW27" s="81"/>
      <c r="BX27" s="81"/>
      <c r="BY27" s="81"/>
      <c r="BZ27" s="82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80"/>
      <c r="BM28" s="81"/>
      <c r="BN28" s="81"/>
      <c r="BO28" s="81"/>
      <c r="BP28" s="81"/>
      <c r="BQ28" s="81"/>
      <c r="BR28" s="81"/>
      <c r="BS28" s="81"/>
      <c r="BT28" s="81"/>
      <c r="BU28" s="81"/>
      <c r="BV28" s="81"/>
      <c r="BW28" s="81"/>
      <c r="BX28" s="81"/>
      <c r="BY28" s="81"/>
      <c r="BZ28" s="82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80"/>
      <c r="BM29" s="81"/>
      <c r="BN29" s="81"/>
      <c r="BO29" s="81"/>
      <c r="BP29" s="81"/>
      <c r="BQ29" s="81"/>
      <c r="BR29" s="81"/>
      <c r="BS29" s="81"/>
      <c r="BT29" s="81"/>
      <c r="BU29" s="81"/>
      <c r="BV29" s="81"/>
      <c r="BW29" s="81"/>
      <c r="BX29" s="81"/>
      <c r="BY29" s="81"/>
      <c r="BZ29" s="82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80"/>
      <c r="BM30" s="81"/>
      <c r="BN30" s="81"/>
      <c r="BO30" s="81"/>
      <c r="BP30" s="81"/>
      <c r="BQ30" s="81"/>
      <c r="BR30" s="81"/>
      <c r="BS30" s="81"/>
      <c r="BT30" s="81"/>
      <c r="BU30" s="81"/>
      <c r="BV30" s="81"/>
      <c r="BW30" s="81"/>
      <c r="BX30" s="81"/>
      <c r="BY30" s="81"/>
      <c r="BZ30" s="82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80"/>
      <c r="BM31" s="81"/>
      <c r="BN31" s="81"/>
      <c r="BO31" s="81"/>
      <c r="BP31" s="81"/>
      <c r="BQ31" s="81"/>
      <c r="BR31" s="81"/>
      <c r="BS31" s="81"/>
      <c r="BT31" s="81"/>
      <c r="BU31" s="81"/>
      <c r="BV31" s="81"/>
      <c r="BW31" s="81"/>
      <c r="BX31" s="81"/>
      <c r="BY31" s="81"/>
      <c r="BZ31" s="82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80"/>
      <c r="BM32" s="81"/>
      <c r="BN32" s="81"/>
      <c r="BO32" s="81"/>
      <c r="BP32" s="81"/>
      <c r="BQ32" s="81"/>
      <c r="BR32" s="81"/>
      <c r="BS32" s="81"/>
      <c r="BT32" s="81"/>
      <c r="BU32" s="81"/>
      <c r="BV32" s="81"/>
      <c r="BW32" s="81"/>
      <c r="BX32" s="81"/>
      <c r="BY32" s="81"/>
      <c r="BZ32" s="82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80"/>
      <c r="BM33" s="81"/>
      <c r="BN33" s="81"/>
      <c r="BO33" s="81"/>
      <c r="BP33" s="81"/>
      <c r="BQ33" s="81"/>
      <c r="BR33" s="81"/>
      <c r="BS33" s="81"/>
      <c r="BT33" s="81"/>
      <c r="BU33" s="81"/>
      <c r="BV33" s="81"/>
      <c r="BW33" s="81"/>
      <c r="BX33" s="81"/>
      <c r="BY33" s="81"/>
      <c r="BZ33" s="82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80"/>
      <c r="BM34" s="81"/>
      <c r="BN34" s="81"/>
      <c r="BO34" s="81"/>
      <c r="BP34" s="81"/>
      <c r="BQ34" s="81"/>
      <c r="BR34" s="81"/>
      <c r="BS34" s="81"/>
      <c r="BT34" s="81"/>
      <c r="BU34" s="81"/>
      <c r="BV34" s="81"/>
      <c r="BW34" s="81"/>
      <c r="BX34" s="81"/>
      <c r="BY34" s="81"/>
      <c r="BZ34" s="82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80"/>
      <c r="BM35" s="81"/>
      <c r="BN35" s="81"/>
      <c r="BO35" s="81"/>
      <c r="BP35" s="81"/>
      <c r="BQ35" s="81"/>
      <c r="BR35" s="81"/>
      <c r="BS35" s="81"/>
      <c r="BT35" s="81"/>
      <c r="BU35" s="81"/>
      <c r="BV35" s="81"/>
      <c r="BW35" s="81"/>
      <c r="BX35" s="81"/>
      <c r="BY35" s="81"/>
      <c r="BZ35" s="82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80"/>
      <c r="BM36" s="81"/>
      <c r="BN36" s="81"/>
      <c r="BO36" s="81"/>
      <c r="BP36" s="81"/>
      <c r="BQ36" s="81"/>
      <c r="BR36" s="81"/>
      <c r="BS36" s="81"/>
      <c r="BT36" s="81"/>
      <c r="BU36" s="81"/>
      <c r="BV36" s="81"/>
      <c r="BW36" s="81"/>
      <c r="BX36" s="81"/>
      <c r="BY36" s="81"/>
      <c r="BZ36" s="82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80"/>
      <c r="BM37" s="81"/>
      <c r="BN37" s="81"/>
      <c r="BO37" s="81"/>
      <c r="BP37" s="81"/>
      <c r="BQ37" s="81"/>
      <c r="BR37" s="81"/>
      <c r="BS37" s="81"/>
      <c r="BT37" s="81"/>
      <c r="BU37" s="81"/>
      <c r="BV37" s="81"/>
      <c r="BW37" s="81"/>
      <c r="BX37" s="81"/>
      <c r="BY37" s="81"/>
      <c r="BZ37" s="82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80"/>
      <c r="BM38" s="81"/>
      <c r="BN38" s="81"/>
      <c r="BO38" s="81"/>
      <c r="BP38" s="81"/>
      <c r="BQ38" s="81"/>
      <c r="BR38" s="81"/>
      <c r="BS38" s="81"/>
      <c r="BT38" s="81"/>
      <c r="BU38" s="81"/>
      <c r="BV38" s="81"/>
      <c r="BW38" s="81"/>
      <c r="BX38" s="81"/>
      <c r="BY38" s="81"/>
      <c r="BZ38" s="82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80"/>
      <c r="BM39" s="81"/>
      <c r="BN39" s="81"/>
      <c r="BO39" s="81"/>
      <c r="BP39" s="81"/>
      <c r="BQ39" s="81"/>
      <c r="BR39" s="81"/>
      <c r="BS39" s="81"/>
      <c r="BT39" s="81"/>
      <c r="BU39" s="81"/>
      <c r="BV39" s="81"/>
      <c r="BW39" s="81"/>
      <c r="BX39" s="81"/>
      <c r="BY39" s="81"/>
      <c r="BZ39" s="82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80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2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80"/>
      <c r="BM41" s="81"/>
      <c r="BN41" s="81"/>
      <c r="BO41" s="81"/>
      <c r="BP41" s="81"/>
      <c r="BQ41" s="81"/>
      <c r="BR41" s="81"/>
      <c r="BS41" s="81"/>
      <c r="BT41" s="81"/>
      <c r="BU41" s="81"/>
      <c r="BV41" s="81"/>
      <c r="BW41" s="81"/>
      <c r="BX41" s="81"/>
      <c r="BY41" s="81"/>
      <c r="BZ41" s="82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80"/>
      <c r="BM42" s="81"/>
      <c r="BN42" s="81"/>
      <c r="BO42" s="81"/>
      <c r="BP42" s="81"/>
      <c r="BQ42" s="81"/>
      <c r="BR42" s="81"/>
      <c r="BS42" s="81"/>
      <c r="BT42" s="81"/>
      <c r="BU42" s="81"/>
      <c r="BV42" s="81"/>
      <c r="BW42" s="81"/>
      <c r="BX42" s="81"/>
      <c r="BY42" s="81"/>
      <c r="BZ42" s="82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80"/>
      <c r="BM43" s="81"/>
      <c r="BN43" s="81"/>
      <c r="BO43" s="81"/>
      <c r="BP43" s="81"/>
      <c r="BQ43" s="81"/>
      <c r="BR43" s="81"/>
      <c r="BS43" s="81"/>
      <c r="BT43" s="81"/>
      <c r="BU43" s="81"/>
      <c r="BV43" s="81"/>
      <c r="BW43" s="81"/>
      <c r="BX43" s="81"/>
      <c r="BY43" s="81"/>
      <c r="BZ43" s="82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83"/>
      <c r="BM44" s="84"/>
      <c r="BN44" s="84"/>
      <c r="BO44" s="84"/>
      <c r="BP44" s="84"/>
      <c r="BQ44" s="84"/>
      <c r="BR44" s="84"/>
      <c r="BS44" s="84"/>
      <c r="BT44" s="84"/>
      <c r="BU44" s="84"/>
      <c r="BV44" s="84"/>
      <c r="BW44" s="84"/>
      <c r="BX44" s="84"/>
      <c r="BY44" s="84"/>
      <c r="BZ44" s="85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114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2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2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115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2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hidden="1" x14ac:dyDescent="0.2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2">
      <c r="B85" s="12"/>
      <c r="C85" s="12"/>
      <c r="D85" s="12"/>
      <c r="E85" s="12" t="str">
        <f>データ!AI6</f>
        <v>【104.54】</v>
      </c>
      <c r="F85" s="12" t="str">
        <f>データ!AT6</f>
        <v>【65.93】</v>
      </c>
      <c r="G85" s="12" t="str">
        <f>データ!BE6</f>
        <v>【44.25】</v>
      </c>
      <c r="H85" s="12" t="str">
        <f>データ!BP6</f>
        <v>【1,182.11】</v>
      </c>
      <c r="I85" s="12" t="str">
        <f>データ!CA6</f>
        <v>【73.78】</v>
      </c>
      <c r="J85" s="12" t="str">
        <f>データ!CL6</f>
        <v>【220.62】</v>
      </c>
      <c r="K85" s="12" t="str">
        <f>データ!CW6</f>
        <v>【42.22】</v>
      </c>
      <c r="L85" s="12" t="str">
        <f>データ!DH6</f>
        <v>【85.67】</v>
      </c>
      <c r="M85" s="12" t="str">
        <f>データ!DS6</f>
        <v>【28.00】</v>
      </c>
      <c r="N85" s="12" t="str">
        <f>データ!ED6</f>
        <v>【0.03】</v>
      </c>
      <c r="O85" s="12" t="str">
        <f>データ!EO6</f>
        <v>【0.13】</v>
      </c>
    </row>
  </sheetData>
  <sheetProtection algorithmName="SHA-512" hashValue="/d+VnPDSiwIhKVbLMc5v+csWQw9KxwOI3gkdHkktzJb9lRIxwfecgONuj9GHdoqEcw0Bnf869TcAhLmfSiDLxQ==" saltValue="Qntn+Y6HIprdq66Ly7pZzw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AL10:AS10"/>
    <mergeCell ref="AT10:BA10"/>
    <mergeCell ref="BB10:BI10"/>
    <mergeCell ref="BL10:BM10"/>
    <mergeCell ref="BN10:BY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0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8" x14ac:dyDescent="0.2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2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2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54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2">
      <c r="A4" s="14" t="s">
        <v>55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56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57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59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63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64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65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66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2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2">
      <c r="A6" s="14" t="s">
        <v>95</v>
      </c>
      <c r="B6" s="19">
        <f>B7</f>
        <v>2022</v>
      </c>
      <c r="C6" s="19">
        <f t="shared" ref="C6:X6" si="3">C7</f>
        <v>272027</v>
      </c>
      <c r="D6" s="19">
        <f t="shared" si="3"/>
        <v>46</v>
      </c>
      <c r="E6" s="19">
        <f t="shared" si="3"/>
        <v>17</v>
      </c>
      <c r="F6" s="19">
        <f t="shared" si="3"/>
        <v>4</v>
      </c>
      <c r="G6" s="19">
        <f t="shared" si="3"/>
        <v>0</v>
      </c>
      <c r="H6" s="19" t="str">
        <f t="shared" si="3"/>
        <v>大阪府　岸和田市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特定環境保全公共下水道</v>
      </c>
      <c r="L6" s="19" t="str">
        <f t="shared" si="3"/>
        <v>D2</v>
      </c>
      <c r="M6" s="19" t="str">
        <f t="shared" si="3"/>
        <v>非設置</v>
      </c>
      <c r="N6" s="20" t="str">
        <f t="shared" si="3"/>
        <v>-</v>
      </c>
      <c r="O6" s="20">
        <f t="shared" si="3"/>
        <v>16.68</v>
      </c>
      <c r="P6" s="20">
        <f t="shared" si="3"/>
        <v>0.03</v>
      </c>
      <c r="Q6" s="20">
        <f t="shared" si="3"/>
        <v>95.72</v>
      </c>
      <c r="R6" s="20">
        <f t="shared" si="3"/>
        <v>2871</v>
      </c>
      <c r="S6" s="20">
        <f t="shared" si="3"/>
        <v>189396</v>
      </c>
      <c r="T6" s="20">
        <f t="shared" si="3"/>
        <v>72.72</v>
      </c>
      <c r="U6" s="20">
        <f t="shared" si="3"/>
        <v>2604.46</v>
      </c>
      <c r="V6" s="20">
        <f t="shared" si="3"/>
        <v>52</v>
      </c>
      <c r="W6" s="20">
        <f t="shared" si="3"/>
        <v>0.08</v>
      </c>
      <c r="X6" s="20">
        <f t="shared" si="3"/>
        <v>650</v>
      </c>
      <c r="Y6" s="21">
        <f>IF(Y7="",NA(),Y7)</f>
        <v>105.35</v>
      </c>
      <c r="Z6" s="21">
        <f t="shared" ref="Z6:AH6" si="4">IF(Z7="",NA(),Z7)</f>
        <v>97.89</v>
      </c>
      <c r="AA6" s="21">
        <f t="shared" si="4"/>
        <v>86.61</v>
      </c>
      <c r="AB6" s="21">
        <f t="shared" si="4"/>
        <v>92.86</v>
      </c>
      <c r="AC6" s="21">
        <f t="shared" si="4"/>
        <v>94.93</v>
      </c>
      <c r="AD6" s="21">
        <f t="shared" si="4"/>
        <v>101.72</v>
      </c>
      <c r="AE6" s="21">
        <f t="shared" si="4"/>
        <v>102.73</v>
      </c>
      <c r="AF6" s="21">
        <f t="shared" si="4"/>
        <v>105.78</v>
      </c>
      <c r="AG6" s="21">
        <f t="shared" si="4"/>
        <v>106.09</v>
      </c>
      <c r="AH6" s="21">
        <f t="shared" si="4"/>
        <v>106.44</v>
      </c>
      <c r="AI6" s="20" t="str">
        <f>IF(AI7="","",IF(AI7="-","【-】","【"&amp;SUBSTITUTE(TEXT(AI7,"#,##0.00"),"-","△")&amp;"】"))</f>
        <v>【104.54】</v>
      </c>
      <c r="AJ6" s="21">
        <f>IF(AJ7="",NA(),AJ7)</f>
        <v>135.21</v>
      </c>
      <c r="AK6" s="21">
        <f t="shared" ref="AK6:AS6" si="5">IF(AK7="",NA(),AK7)</f>
        <v>258.66000000000003</v>
      </c>
      <c r="AL6" s="21">
        <f t="shared" si="5"/>
        <v>378.3</v>
      </c>
      <c r="AM6" s="21">
        <f t="shared" si="5"/>
        <v>510.33</v>
      </c>
      <c r="AN6" s="21">
        <f t="shared" si="5"/>
        <v>445.33</v>
      </c>
      <c r="AO6" s="21">
        <f t="shared" si="5"/>
        <v>112.88</v>
      </c>
      <c r="AP6" s="21">
        <f t="shared" si="5"/>
        <v>94.97</v>
      </c>
      <c r="AQ6" s="21">
        <f t="shared" si="5"/>
        <v>63.96</v>
      </c>
      <c r="AR6" s="21">
        <f t="shared" si="5"/>
        <v>69.42</v>
      </c>
      <c r="AS6" s="21">
        <f t="shared" si="5"/>
        <v>72.86</v>
      </c>
      <c r="AT6" s="20" t="str">
        <f>IF(AT7="","",IF(AT7="-","【-】","【"&amp;SUBSTITUTE(TEXT(AT7,"#,##0.00"),"-","△")&amp;"】"))</f>
        <v>【65.93】</v>
      </c>
      <c r="AU6" s="21">
        <f>IF(AU7="",NA(),AU7)</f>
        <v>3.54</v>
      </c>
      <c r="AV6" s="21">
        <f t="shared" ref="AV6:BD6" si="6">IF(AV7="",NA(),AV7)</f>
        <v>1.99</v>
      </c>
      <c r="AW6" s="21">
        <f t="shared" si="6"/>
        <v>1.38</v>
      </c>
      <c r="AX6" s="21">
        <f t="shared" si="6"/>
        <v>2.83</v>
      </c>
      <c r="AY6" s="21">
        <f t="shared" si="6"/>
        <v>0.84</v>
      </c>
      <c r="AZ6" s="21">
        <f t="shared" si="6"/>
        <v>49.18</v>
      </c>
      <c r="BA6" s="21">
        <f t="shared" si="6"/>
        <v>47.72</v>
      </c>
      <c r="BB6" s="21">
        <f t="shared" si="6"/>
        <v>44.24</v>
      </c>
      <c r="BC6" s="21">
        <f t="shared" si="6"/>
        <v>43.07</v>
      </c>
      <c r="BD6" s="21">
        <f t="shared" si="6"/>
        <v>45.42</v>
      </c>
      <c r="BE6" s="20" t="str">
        <f>IF(BE7="","",IF(BE7="-","【-】","【"&amp;SUBSTITUTE(TEXT(BE7,"#,##0.00"),"-","△")&amp;"】"))</f>
        <v>【44.25】</v>
      </c>
      <c r="BF6" s="21">
        <f>IF(BF7="",NA(),BF7)</f>
        <v>932.27</v>
      </c>
      <c r="BG6" s="21">
        <f t="shared" ref="BG6:BO6" si="7">IF(BG7="",NA(),BG7)</f>
        <v>1547.01</v>
      </c>
      <c r="BH6" s="21">
        <f t="shared" si="7"/>
        <v>1716.69</v>
      </c>
      <c r="BI6" s="21">
        <f t="shared" si="7"/>
        <v>1875.55</v>
      </c>
      <c r="BJ6" s="21">
        <f t="shared" si="7"/>
        <v>1319.23</v>
      </c>
      <c r="BK6" s="21">
        <f t="shared" si="7"/>
        <v>1194.1500000000001</v>
      </c>
      <c r="BL6" s="21">
        <f t="shared" si="7"/>
        <v>1206.79</v>
      </c>
      <c r="BM6" s="21">
        <f t="shared" si="7"/>
        <v>1258.43</v>
      </c>
      <c r="BN6" s="21">
        <f t="shared" si="7"/>
        <v>1163.75</v>
      </c>
      <c r="BO6" s="21">
        <f t="shared" si="7"/>
        <v>1195.47</v>
      </c>
      <c r="BP6" s="20" t="str">
        <f>IF(BP7="","",IF(BP7="-","【-】","【"&amp;SUBSTITUTE(TEXT(BP7,"#,##0.00"),"-","△")&amp;"】"))</f>
        <v>【1,182.11】</v>
      </c>
      <c r="BQ6" s="21">
        <f>IF(BQ7="",NA(),BQ7)</f>
        <v>114.58</v>
      </c>
      <c r="BR6" s="21">
        <f t="shared" ref="BR6:BZ6" si="8">IF(BR7="",NA(),BR7)</f>
        <v>92.58</v>
      </c>
      <c r="BS6" s="21">
        <f t="shared" si="8"/>
        <v>65.61</v>
      </c>
      <c r="BT6" s="21">
        <f t="shared" si="8"/>
        <v>73.709999999999994</v>
      </c>
      <c r="BU6" s="21">
        <f t="shared" si="8"/>
        <v>85.38</v>
      </c>
      <c r="BV6" s="21">
        <f t="shared" si="8"/>
        <v>72.260000000000005</v>
      </c>
      <c r="BW6" s="21">
        <f t="shared" si="8"/>
        <v>71.84</v>
      </c>
      <c r="BX6" s="21">
        <f t="shared" si="8"/>
        <v>73.36</v>
      </c>
      <c r="BY6" s="21">
        <f t="shared" si="8"/>
        <v>72.599999999999994</v>
      </c>
      <c r="BZ6" s="21">
        <f t="shared" si="8"/>
        <v>69.430000000000007</v>
      </c>
      <c r="CA6" s="20" t="str">
        <f>IF(CA7="","",IF(CA7="-","【-】","【"&amp;SUBSTITUTE(TEXT(CA7,"#,##0.00"),"-","△")&amp;"】"))</f>
        <v>【73.78】</v>
      </c>
      <c r="CB6" s="21">
        <f>IF(CB7="",NA(),CB7)</f>
        <v>276.01</v>
      </c>
      <c r="CC6" s="21">
        <f t="shared" ref="CC6:CK6" si="9">IF(CC7="",NA(),CC7)</f>
        <v>329.1</v>
      </c>
      <c r="CD6" s="21">
        <f t="shared" si="9"/>
        <v>453.06</v>
      </c>
      <c r="CE6" s="21">
        <f t="shared" si="9"/>
        <v>393.25</v>
      </c>
      <c r="CF6" s="21">
        <f t="shared" si="9"/>
        <v>346.32</v>
      </c>
      <c r="CG6" s="21">
        <f t="shared" si="9"/>
        <v>230.02</v>
      </c>
      <c r="CH6" s="21">
        <f t="shared" si="9"/>
        <v>228.47</v>
      </c>
      <c r="CI6" s="21">
        <f t="shared" si="9"/>
        <v>224.88</v>
      </c>
      <c r="CJ6" s="21">
        <f t="shared" si="9"/>
        <v>228.64</v>
      </c>
      <c r="CK6" s="21">
        <f t="shared" si="9"/>
        <v>239.46</v>
      </c>
      <c r="CL6" s="20" t="str">
        <f>IF(CL7="","",IF(CL7="-","【-】","【"&amp;SUBSTITUTE(TEXT(CL7,"#,##0.00"),"-","△")&amp;"】"))</f>
        <v>【220.62】</v>
      </c>
      <c r="CM6" s="21">
        <f>IF(CM7="",NA(),CM7)</f>
        <v>76.959999999999994</v>
      </c>
      <c r="CN6" s="21">
        <f t="shared" ref="CN6:CV6" si="10">IF(CN7="",NA(),CN7)</f>
        <v>44.61</v>
      </c>
      <c r="CO6" s="21">
        <f t="shared" si="10"/>
        <v>36.270000000000003</v>
      </c>
      <c r="CP6" s="21">
        <f t="shared" si="10"/>
        <v>29.41</v>
      </c>
      <c r="CQ6" s="21">
        <f t="shared" si="10"/>
        <v>35.78</v>
      </c>
      <c r="CR6" s="21">
        <f t="shared" si="10"/>
        <v>42.56</v>
      </c>
      <c r="CS6" s="21">
        <f t="shared" si="10"/>
        <v>42.47</v>
      </c>
      <c r="CT6" s="21">
        <f t="shared" si="10"/>
        <v>42.4</v>
      </c>
      <c r="CU6" s="21">
        <f t="shared" si="10"/>
        <v>42.28</v>
      </c>
      <c r="CV6" s="21">
        <f t="shared" si="10"/>
        <v>41.06</v>
      </c>
      <c r="CW6" s="20" t="str">
        <f>IF(CW7="","",IF(CW7="-","【-】","【"&amp;SUBSTITUTE(TEXT(CW7,"#,##0.00"),"-","△")&amp;"】"))</f>
        <v>【42.22】</v>
      </c>
      <c r="CX6" s="21">
        <f>IF(CX7="",NA(),CX7)</f>
        <v>73.08</v>
      </c>
      <c r="CY6" s="21">
        <f t="shared" ref="CY6:DG6" si="11">IF(CY7="",NA(),CY7)</f>
        <v>73.08</v>
      </c>
      <c r="CZ6" s="21">
        <f t="shared" si="11"/>
        <v>73.08</v>
      </c>
      <c r="DA6" s="21">
        <f t="shared" si="11"/>
        <v>76.92</v>
      </c>
      <c r="DB6" s="21">
        <f t="shared" si="11"/>
        <v>76.92</v>
      </c>
      <c r="DC6" s="21">
        <f t="shared" si="11"/>
        <v>83.32</v>
      </c>
      <c r="DD6" s="21">
        <f t="shared" si="11"/>
        <v>83.75</v>
      </c>
      <c r="DE6" s="21">
        <f t="shared" si="11"/>
        <v>84.19</v>
      </c>
      <c r="DF6" s="21">
        <f t="shared" si="11"/>
        <v>84.34</v>
      </c>
      <c r="DG6" s="21">
        <f t="shared" si="11"/>
        <v>84.34</v>
      </c>
      <c r="DH6" s="20" t="str">
        <f>IF(DH7="","",IF(DH7="-","【-】","【"&amp;SUBSTITUTE(TEXT(DH7,"#,##0.00"),"-","△")&amp;"】"))</f>
        <v>【85.67】</v>
      </c>
      <c r="DI6" s="21">
        <f>IF(DI7="",NA(),DI7)</f>
        <v>51.7</v>
      </c>
      <c r="DJ6" s="21">
        <f t="shared" ref="DJ6:DR6" si="12">IF(DJ7="",NA(),DJ7)</f>
        <v>54.56</v>
      </c>
      <c r="DK6" s="21">
        <f t="shared" si="12"/>
        <v>56.45</v>
      </c>
      <c r="DL6" s="21">
        <f t="shared" si="12"/>
        <v>58.05</v>
      </c>
      <c r="DM6" s="21">
        <f t="shared" si="12"/>
        <v>59.45</v>
      </c>
      <c r="DN6" s="21">
        <f t="shared" si="12"/>
        <v>24.68</v>
      </c>
      <c r="DO6" s="21">
        <f t="shared" si="12"/>
        <v>24.68</v>
      </c>
      <c r="DP6" s="21">
        <f t="shared" si="12"/>
        <v>21.36</v>
      </c>
      <c r="DQ6" s="21">
        <f t="shared" si="12"/>
        <v>22.79</v>
      </c>
      <c r="DR6" s="21">
        <f t="shared" si="12"/>
        <v>24.8</v>
      </c>
      <c r="DS6" s="20" t="str">
        <f>IF(DS7="","",IF(DS7="-","【-】","【"&amp;SUBSTITUTE(TEXT(DS7,"#,##0.00"),"-","△")&amp;"】"))</f>
        <v>【28.00】</v>
      </c>
      <c r="DT6" s="20">
        <f>IF(DT7="",NA(),DT7)</f>
        <v>0</v>
      </c>
      <c r="DU6" s="20">
        <f t="shared" ref="DU6:EC6" si="13">IF(DU7="",NA(),DU7)</f>
        <v>0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1">
        <f t="shared" si="13"/>
        <v>0.01</v>
      </c>
      <c r="DZ6" s="21">
        <f t="shared" si="13"/>
        <v>8.6199999999999992</v>
      </c>
      <c r="EA6" s="21">
        <f t="shared" si="13"/>
        <v>0.01</v>
      </c>
      <c r="EB6" s="21">
        <f t="shared" si="13"/>
        <v>0.01</v>
      </c>
      <c r="EC6" s="21">
        <f t="shared" si="13"/>
        <v>0.02</v>
      </c>
      <c r="ED6" s="20" t="str">
        <f>IF(ED7="","",IF(ED7="-","【-】","【"&amp;SUBSTITUTE(TEXT(ED7,"#,##0.00"),"-","△")&amp;"】"))</f>
        <v>【0.03】</v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0.13</v>
      </c>
      <c r="EK6" s="21">
        <f t="shared" si="14"/>
        <v>0.36</v>
      </c>
      <c r="EL6" s="21">
        <f t="shared" si="14"/>
        <v>0.39</v>
      </c>
      <c r="EM6" s="21">
        <f t="shared" si="14"/>
        <v>0.1</v>
      </c>
      <c r="EN6" s="21">
        <f t="shared" si="14"/>
        <v>0.08</v>
      </c>
      <c r="EO6" s="20" t="str">
        <f>IF(EO7="","",IF(EO7="-","【-】","【"&amp;SUBSTITUTE(TEXT(EO7,"#,##0.00"),"-","△")&amp;"】"))</f>
        <v>【0.13】</v>
      </c>
    </row>
    <row r="7" spans="1:148" s="22" customFormat="1" x14ac:dyDescent="0.2">
      <c r="A7" s="14"/>
      <c r="B7" s="23">
        <v>2022</v>
      </c>
      <c r="C7" s="23">
        <v>272027</v>
      </c>
      <c r="D7" s="23">
        <v>46</v>
      </c>
      <c r="E7" s="23">
        <v>17</v>
      </c>
      <c r="F7" s="23">
        <v>4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16.68</v>
      </c>
      <c r="P7" s="24">
        <v>0.03</v>
      </c>
      <c r="Q7" s="24">
        <v>95.72</v>
      </c>
      <c r="R7" s="24">
        <v>2871</v>
      </c>
      <c r="S7" s="24">
        <v>189396</v>
      </c>
      <c r="T7" s="24">
        <v>72.72</v>
      </c>
      <c r="U7" s="24">
        <v>2604.46</v>
      </c>
      <c r="V7" s="24">
        <v>52</v>
      </c>
      <c r="W7" s="24">
        <v>0.08</v>
      </c>
      <c r="X7" s="24">
        <v>650</v>
      </c>
      <c r="Y7" s="24">
        <v>105.35</v>
      </c>
      <c r="Z7" s="24">
        <v>97.89</v>
      </c>
      <c r="AA7" s="24">
        <v>86.61</v>
      </c>
      <c r="AB7" s="24">
        <v>92.86</v>
      </c>
      <c r="AC7" s="24">
        <v>94.93</v>
      </c>
      <c r="AD7" s="24">
        <v>101.72</v>
      </c>
      <c r="AE7" s="24">
        <v>102.73</v>
      </c>
      <c r="AF7" s="24">
        <v>105.78</v>
      </c>
      <c r="AG7" s="24">
        <v>106.09</v>
      </c>
      <c r="AH7" s="24">
        <v>106.44</v>
      </c>
      <c r="AI7" s="24">
        <v>104.54</v>
      </c>
      <c r="AJ7" s="24">
        <v>135.21</v>
      </c>
      <c r="AK7" s="24">
        <v>258.66000000000003</v>
      </c>
      <c r="AL7" s="24">
        <v>378.3</v>
      </c>
      <c r="AM7" s="24">
        <v>510.33</v>
      </c>
      <c r="AN7" s="24">
        <v>445.33</v>
      </c>
      <c r="AO7" s="24">
        <v>112.88</v>
      </c>
      <c r="AP7" s="24">
        <v>94.97</v>
      </c>
      <c r="AQ7" s="24">
        <v>63.96</v>
      </c>
      <c r="AR7" s="24">
        <v>69.42</v>
      </c>
      <c r="AS7" s="24">
        <v>72.86</v>
      </c>
      <c r="AT7" s="24">
        <v>65.930000000000007</v>
      </c>
      <c r="AU7" s="24">
        <v>3.54</v>
      </c>
      <c r="AV7" s="24">
        <v>1.99</v>
      </c>
      <c r="AW7" s="24">
        <v>1.38</v>
      </c>
      <c r="AX7" s="24">
        <v>2.83</v>
      </c>
      <c r="AY7" s="24">
        <v>0.84</v>
      </c>
      <c r="AZ7" s="24">
        <v>49.18</v>
      </c>
      <c r="BA7" s="24">
        <v>47.72</v>
      </c>
      <c r="BB7" s="24">
        <v>44.24</v>
      </c>
      <c r="BC7" s="24">
        <v>43.07</v>
      </c>
      <c r="BD7" s="24">
        <v>45.42</v>
      </c>
      <c r="BE7" s="24">
        <v>44.25</v>
      </c>
      <c r="BF7" s="24">
        <v>932.27</v>
      </c>
      <c r="BG7" s="24">
        <v>1547.01</v>
      </c>
      <c r="BH7" s="24">
        <v>1716.69</v>
      </c>
      <c r="BI7" s="24">
        <v>1875.55</v>
      </c>
      <c r="BJ7" s="24">
        <v>1319.23</v>
      </c>
      <c r="BK7" s="24">
        <v>1194.1500000000001</v>
      </c>
      <c r="BL7" s="24">
        <v>1206.79</v>
      </c>
      <c r="BM7" s="24">
        <v>1258.43</v>
      </c>
      <c r="BN7" s="24">
        <v>1163.75</v>
      </c>
      <c r="BO7" s="24">
        <v>1195.47</v>
      </c>
      <c r="BP7" s="24">
        <v>1182.1099999999999</v>
      </c>
      <c r="BQ7" s="24">
        <v>114.58</v>
      </c>
      <c r="BR7" s="24">
        <v>92.58</v>
      </c>
      <c r="BS7" s="24">
        <v>65.61</v>
      </c>
      <c r="BT7" s="24">
        <v>73.709999999999994</v>
      </c>
      <c r="BU7" s="24">
        <v>85.38</v>
      </c>
      <c r="BV7" s="24">
        <v>72.260000000000005</v>
      </c>
      <c r="BW7" s="24">
        <v>71.84</v>
      </c>
      <c r="BX7" s="24">
        <v>73.36</v>
      </c>
      <c r="BY7" s="24">
        <v>72.599999999999994</v>
      </c>
      <c r="BZ7" s="24">
        <v>69.430000000000007</v>
      </c>
      <c r="CA7" s="24">
        <v>73.78</v>
      </c>
      <c r="CB7" s="24">
        <v>276.01</v>
      </c>
      <c r="CC7" s="24">
        <v>329.1</v>
      </c>
      <c r="CD7" s="24">
        <v>453.06</v>
      </c>
      <c r="CE7" s="24">
        <v>393.25</v>
      </c>
      <c r="CF7" s="24">
        <v>346.32</v>
      </c>
      <c r="CG7" s="24">
        <v>230.02</v>
      </c>
      <c r="CH7" s="24">
        <v>228.47</v>
      </c>
      <c r="CI7" s="24">
        <v>224.88</v>
      </c>
      <c r="CJ7" s="24">
        <v>228.64</v>
      </c>
      <c r="CK7" s="24">
        <v>239.46</v>
      </c>
      <c r="CL7" s="24">
        <v>220.62</v>
      </c>
      <c r="CM7" s="24">
        <v>76.959999999999994</v>
      </c>
      <c r="CN7" s="24">
        <v>44.61</v>
      </c>
      <c r="CO7" s="24">
        <v>36.270000000000003</v>
      </c>
      <c r="CP7" s="24">
        <v>29.41</v>
      </c>
      <c r="CQ7" s="24">
        <v>35.78</v>
      </c>
      <c r="CR7" s="24">
        <v>42.56</v>
      </c>
      <c r="CS7" s="24">
        <v>42.47</v>
      </c>
      <c r="CT7" s="24">
        <v>42.4</v>
      </c>
      <c r="CU7" s="24">
        <v>42.28</v>
      </c>
      <c r="CV7" s="24">
        <v>41.06</v>
      </c>
      <c r="CW7" s="24">
        <v>42.22</v>
      </c>
      <c r="CX7" s="24">
        <v>73.08</v>
      </c>
      <c r="CY7" s="24">
        <v>73.08</v>
      </c>
      <c r="CZ7" s="24">
        <v>73.08</v>
      </c>
      <c r="DA7" s="24">
        <v>76.92</v>
      </c>
      <c r="DB7" s="24">
        <v>76.92</v>
      </c>
      <c r="DC7" s="24">
        <v>83.32</v>
      </c>
      <c r="DD7" s="24">
        <v>83.75</v>
      </c>
      <c r="DE7" s="24">
        <v>84.19</v>
      </c>
      <c r="DF7" s="24">
        <v>84.34</v>
      </c>
      <c r="DG7" s="24">
        <v>84.34</v>
      </c>
      <c r="DH7" s="24">
        <v>85.67</v>
      </c>
      <c r="DI7" s="24">
        <v>51.7</v>
      </c>
      <c r="DJ7" s="24">
        <v>54.56</v>
      </c>
      <c r="DK7" s="24">
        <v>56.45</v>
      </c>
      <c r="DL7" s="24">
        <v>58.05</v>
      </c>
      <c r="DM7" s="24">
        <v>59.45</v>
      </c>
      <c r="DN7" s="24">
        <v>24.68</v>
      </c>
      <c r="DO7" s="24">
        <v>24.68</v>
      </c>
      <c r="DP7" s="24">
        <v>21.36</v>
      </c>
      <c r="DQ7" s="24">
        <v>22.79</v>
      </c>
      <c r="DR7" s="24">
        <v>24.8</v>
      </c>
      <c r="DS7" s="24">
        <v>28</v>
      </c>
      <c r="DT7" s="24">
        <v>0</v>
      </c>
      <c r="DU7" s="24">
        <v>0</v>
      </c>
      <c r="DV7" s="24">
        <v>0</v>
      </c>
      <c r="DW7" s="24">
        <v>0</v>
      </c>
      <c r="DX7" s="24">
        <v>0</v>
      </c>
      <c r="DY7" s="24">
        <v>0.01</v>
      </c>
      <c r="DZ7" s="24">
        <v>8.6199999999999992</v>
      </c>
      <c r="EA7" s="24">
        <v>0.01</v>
      </c>
      <c r="EB7" s="24">
        <v>0.01</v>
      </c>
      <c r="EC7" s="24">
        <v>0.02</v>
      </c>
      <c r="ED7" s="24">
        <v>0.03</v>
      </c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0.13</v>
      </c>
      <c r="EK7" s="24">
        <v>0.36</v>
      </c>
      <c r="EL7" s="24">
        <v>0.39</v>
      </c>
      <c r="EM7" s="24">
        <v>0.1</v>
      </c>
      <c r="EN7" s="24">
        <v>0.08</v>
      </c>
      <c r="EO7" s="24">
        <v>0.13</v>
      </c>
    </row>
    <row r="8" spans="1:148" x14ac:dyDescent="0.2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2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2">
      <c r="A10" s="26" t="s">
        <v>46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8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2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2">
      <c r="B13" t="s">
        <v>110</v>
      </c>
      <c r="C13" t="s">
        <v>111</v>
      </c>
      <c r="D13" t="s">
        <v>111</v>
      </c>
      <c r="E13" t="s">
        <v>112</v>
      </c>
      <c r="F13" t="s">
        <v>112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大浦　郁実</cp:lastModifiedBy>
  <cp:lastPrinted>2024-02-19T07:36:53Z</cp:lastPrinted>
  <dcterms:modified xsi:type="dcterms:W3CDTF">2024-02-19T07:36:54Z</dcterms:modified>
</cp:coreProperties>
</file>