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58026C33-16AB-45BD-948D-62FE1BA112DF}" xr6:coauthVersionLast="47" xr6:coauthVersionMax="47" xr10:uidLastSave="{00000000-0000-0000-0000-000000000000}"/>
  <workbookProtection workbookAlgorithmName="SHA-512" workbookHashValue="frYeBBNJ+crU2u0iqeiNb3vG9nhfMawGCGk7hKdIbaRV0o1GggrYafjNvIeNaWHLiQQS/3szMOvEvPWbgmJ++g==" workbookSaltValue="+TP7dbgSfCf0Vz3G2wSKL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AT8" i="4" s="1"/>
  <c r="R6" i="5"/>
  <c r="Q6" i="5"/>
  <c r="P6" i="5"/>
  <c r="P10" i="4" s="1"/>
  <c r="O6" i="5"/>
  <c r="N6" i="5"/>
  <c r="B10" i="4" s="1"/>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G85" i="4"/>
  <c r="F85" i="4"/>
  <c r="BB10" i="4"/>
  <c r="AL10" i="4"/>
  <c r="W10" i="4"/>
  <c r="I10" i="4"/>
  <c r="AL8" i="4"/>
  <c r="AD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<sst xmlns="http://schemas.openxmlformats.org/spreadsheetml/2006/main" count="228" uniqueCount="114">
  <si>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</si>
  <si>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</si>
  <si>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</si>
  <si>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</si>
  <si>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</si>
  <si>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</si>
  <si>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</si>
  <si>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</si>
  <si>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</si>
  <si>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</si>
  <si>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</si>
  <si>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</si>
  <si>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</si>
  <si>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</si>
  <si>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</si>
  <si>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</si>
  <si>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</si>
  <si>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</si>
  <si>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</si>
  <si>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</si>
  <si>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</si>
  <si>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</si>
  <si>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</si>
  <si>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</si>
  <si>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</si>
  <si>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</si>
  <si>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</si>
  <si>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</si>
  <si>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</si>
  <si>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</si>
  <si>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</si>
  <si>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</si>
  <si>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</si>
  <si>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</si>
  <si>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</si>
  <si>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</si>
  <si>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</si>
  <si>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</si>
  <si>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</si>
  <si>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</si>
  <si>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</si>
  <si>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</si>
  <si>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</si>
  <si>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</si>
  <si>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</si>
  <si>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</si>
  <si>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</si>
  <si>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</si>
  <si>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</si>
  <si>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</si>
  <si>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</si>
  <si>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</si>
  <si>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</si>
  <si>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</si>
  <si>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</si>
  <si>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</si>
  <si>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</si>
  <si>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</si>
  <si>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</si>
  <si>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</si>
  <si>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</si>
  <si>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</si>
  <si>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</si>
  <si>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</si>
  <si>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</si>
  <si>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</si>
  <si>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</si>
  <si>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</si>
  <si>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</si>
  <si>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</si>
  <si>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</si>
  <si>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</si>
  <si>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</si>
  <si>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</si>
  <si>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</si>
  <si>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</si>
  <si>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</si>
  <si>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</si>
  <si>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</si>
  <si>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</si>
  <si>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</si>
  <si>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</si>
  <si>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</si>
  <si>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</si>
  <si>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</si>
  <si>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</si>
  <si>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</si>
  <si>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</si>
  <si>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</si>
  <si>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</si>
  <si>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</si>
  <si>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</si>
  <si>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</si>
  <si>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</si>
  <si>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</si>
  <si>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</si>
  <si>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</si>
  <si>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</si>
  <si>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</si>
  <si>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</si>
  <si>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</si>
  <si>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</si>
  <si>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</si>
  <si>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</si>
  <si>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</si>
  <si>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</si>
  <si>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</si>
  <si>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</si>
  <si>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</si>
  <si>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</si>
  <si>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</si>
  <si>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有形固定資産減価償却率は、水道施設の老朽度合いを示す指標である。類似団体平均値と比べ高い水準にあり、老朽施設の更新を進める必要がある。
　管路経年化率は、法定耐用年数の40年を経過した管路の割合を示す指標である。令和4年度末時点で、約3分の1以上の管路が法定耐用年数を超過しており、類似団体平均値と比べ老朽化が進んでいる状況である。
　管路更新率は、管路全体のうち当該年度に更新を行った割合を示す指標であるが、類似団体平均値より低い水準である。
　本市では高度成長期に集中的に整備した管路の更新時期が順次到来しており、全てを更新するには膨大な財源が必要となる。このため、大口径の重要管路から優先的に更新を行っているため、更新事業の予算に対して更新可能な管路延長が短くなり、更新があまり進まない要因となっている。</t>
    <rPh sb="122" eb="124">
      <t>イジョウ</t>
    </rPh>
    <rPh sb="286" eb="287">
      <t>ダイ</t>
    </rPh>
    <rPh sb="324" eb="326">
      <t>カノウ</t>
    </rPh>
    <phoneticPr fontId="4"/>
  </si>
  <si>
    <t>　人口減少等に伴い料金収入の減少が続いているが、施設の老朽化が進んでいるとともに、災害への備えも求められており、近年、施設の更新・耐震化に積極的に取り組んでいる。しかし、市内全域に膨大な水道施設があるため、その進捗は遅々としている。また、更新費用の主要財源は企業債であり、この累積が将来的な経営の負担とならないよう、料金収入など、他の財源確保を図り、企業債借入を減らす方針である。
　令和4年度は、令和元年度に策定した本市水道事業ビジョン及び経営戦略の計画に沿って、アセットマネジメント手法に基づく施設の統廃合・ダウンサイジングを行い、更新費用の削減を図っている。また、老朽施設・管路の更新及び耐震化を着実に実施していく上で、今後の経営基盤の強化が必要であるため、企業債と料金収入のバランスを考慮した料金改定を行う予定である。</t>
    <rPh sb="108" eb="110">
      <t>チチ</t>
    </rPh>
    <rPh sb="124" eb="126">
      <t>シュヨウ</t>
    </rPh>
    <rPh sb="138" eb="140">
      <t>ルイセキ</t>
    </rPh>
    <rPh sb="143" eb="144">
      <t>テキ</t>
    </rPh>
    <rPh sb="158" eb="160">
      <t>リョウキン</t>
    </rPh>
    <rPh sb="160" eb="162">
      <t>シュウニュウ</t>
    </rPh>
    <rPh sb="165" eb="166">
      <t>タ</t>
    </rPh>
    <rPh sb="167" eb="171">
      <t>ザイゲンカクホ</t>
    </rPh>
    <rPh sb="172" eb="173">
      <t>ハカ</t>
    </rPh>
    <rPh sb="175" eb="180">
      <t>キギョウサイカリイレ</t>
    </rPh>
    <rPh sb="181" eb="182">
      <t>ヘ</t>
    </rPh>
    <rPh sb="184" eb="186">
      <t>ホウシン</t>
    </rPh>
    <rPh sb="192" eb="194">
      <t>レイワ</t>
    </rPh>
    <rPh sb="195" eb="197">
      <t>ネンド</t>
    </rPh>
    <rPh sb="270" eb="272">
      <t>ヒヨウ</t>
    </rPh>
    <rPh sb="310" eb="311">
      <t>ウエ</t>
    </rPh>
    <rPh sb="313" eb="315">
      <t>コンゴ</t>
    </rPh>
    <rPh sb="324" eb="326">
      <t>ヒツヨウ</t>
    </rPh>
    <rPh sb="350" eb="352">
      <t>リョウキン</t>
    </rPh>
    <rPh sb="352" eb="354">
      <t>カイテイ</t>
    </rPh>
    <rPh sb="355" eb="356">
      <t>オコナ</t>
    </rPh>
    <rPh sb="357" eb="359">
      <t>ヨテイ</t>
    </rPh>
    <phoneticPr fontId="4"/>
  </si>
  <si>
    <r>
      <t>　令和4年度の経常収支比率は、100％を確保しており経常的な費用を収入で賄えている。また、短期的な支払い能力を示す流動比率も100％を超えており、安定した経営を行うことができているが、両指標とも類似団体平均値と比べ低い水準にあり、十分とは言えない状況である。
　企業債残高対給水収益比率は、1年間の料金収入に対してどれくらい企業債（借金）の残高があるかを示す指標である。近年、老朽施設の更新・耐震化を積極的に進めており、その財源の大部分を企業債に頼っているため、類似団体平均値を上回り年々悪化の傾向が続いている。これは、将来に先送りしている負担が徐々に増加している状況を示している。</t>
    </r>
    <r>
      <rPr>
        <sz val="10"/>
        <rFont val="ＭＳ ゴシック"/>
        <family val="3"/>
        <charset val="128"/>
      </rPr>
      <t xml:space="preserve">
　給水原価は、水1㎥を供給するのにかかる費用である。令和4年度は、物価高騰に伴う経済対策として行った料金減免に対する一般会計繰入があったため、類似団体平均値を下回り、安価に水を供給できている。一方、</t>
    </r>
    <r>
      <rPr>
        <sz val="10"/>
        <color theme="1"/>
        <rFont val="ＭＳ ゴシック"/>
        <family val="3"/>
        <charset val="128"/>
      </rPr>
      <t>料金回収率は100％を下回り、水の供給に必要な費用を料金収入で賄えていないため、今後の料金水準に関する検討が必要な状況である。
　施設利用率は、施設の配水能力のうち利用している割合を示す指標で、減少傾向が続いている。これは、水道施設の多くが高度成長期に整備後、人口の減少等により使用水量の減少が続いており、それに対し施設規模の適正化が進んでいないためである。
　有収率は、100％に近いほど水道施設から供給した水が収益につながることを示す。漏水調査や管路の修繕等の取り組みにより、類似団体平均値と比べて高い水準を保っている。</t>
    </r>
    <rPh sb="247" eb="249">
      <t>ケイコウ</t>
    </rPh>
    <rPh sb="285" eb="286">
      <t>シメ</t>
    </rPh>
    <rPh sb="325" eb="329">
      <t>ブッカコウトウ</t>
    </rPh>
    <rPh sb="330" eb="331">
      <t>トモナ</t>
    </rPh>
    <rPh sb="332" eb="336">
      <t>ケイザイタイサク</t>
    </rPh>
    <rPh sb="339" eb="340">
      <t>オコナ</t>
    </rPh>
    <rPh sb="342" eb="346">
      <t>リョウキンゲンメン</t>
    </rPh>
    <rPh sb="347" eb="348">
      <t>タイ</t>
    </rPh>
    <rPh sb="350" eb="354">
      <t>イッパンカイケイ</t>
    </rPh>
    <rPh sb="354" eb="356">
      <t>クリイレ</t>
    </rPh>
    <rPh sb="375" eb="377">
      <t>アンカ</t>
    </rPh>
    <rPh sb="380" eb="382">
      <t>キョウキュウ</t>
    </rPh>
    <rPh sb="388" eb="390">
      <t>イッポウ</t>
    </rPh>
    <rPh sb="402" eb="403">
      <t>シタ</t>
    </rPh>
    <rPh sb="431" eb="433">
      <t>コンゴ</t>
    </rPh>
    <rPh sb="439" eb="440">
      <t>カン</t>
    </rPh>
    <rPh sb="442" eb="444">
      <t>ケントウ</t>
    </rPh>
    <rPh sb="445" eb="447">
      <t>ヒツヨウ</t>
    </rPh>
    <rPh sb="448" eb="450">
      <t>ジョウキョウ</t>
    </rPh>
    <rPh sb="608" eb="609">
      <t>シメ</t>
    </rPh>
    <rPh sb="647" eb="648">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</si>
</sst>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0.76</c:v>
                </c:pt>
                <c:pt idx="1">
                  <c:v>0.53</c:v>
                </c:pt>
                <c:pt idx="2">
                  <c:v>0.54</c:v>
                </c:pt>
                <c:pt idx="3">
                  <c:v>0.28999999999999998</c:v>
                </c:pt>
                <c:pt idx="4">
                  <c:v>0.51</c:v>
                </c:pt>
              </c:numCache>
            </c:numRef>
          </c:val>
          <c:extLst>
            <c:ext xmlns:c16="http://schemas.microsoft.com/office/drawing/2014/chart" uri="{C3380CC4-5D6E-409C-BE32-E72D297353CC}">
              <c16:uniqueId val="{00000000-F16C-4D81-B392-648C319426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F16C-4D81-B392-648C319426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59.25</c:v>
                </c:pt>
                <c:pt idx="1">
                  <c:v>58.4</c:v>
                </c:pt>
                <c:pt idx="2">
                  <c:v>58.34</c:v>
                </c:pt>
                <c:pt idx="3">
                  <c:v>57.36</c:v>
                </c:pt>
                <c:pt idx="4">
                  <c:v>56.52</c:v>
                </c:pt>
              </c:numCache>
            </c:numRef>
          </c:val>
          <c:extLst>
            <c:ext xmlns:c16="http://schemas.microsoft.com/office/drawing/2014/chart" uri="{C3380CC4-5D6E-409C-BE32-E72D297353CC}">
              <c16:uniqueId val="{00000000-6A4C-4F5C-8200-8362DCCFEF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6A4C-4F5C-8200-8362DCCFEF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94.64</c:v>
                </c:pt>
                <c:pt idx="1">
                  <c:v>94.36</c:v>
                </c:pt>
                <c:pt idx="2">
                  <c:v>94.79</c:v>
                </c:pt>
                <c:pt idx="3">
                  <c:v>95.25</c:v>
                </c:pt>
                <c:pt idx="4">
                  <c:v>94.93</c:v>
                </c:pt>
              </c:numCache>
            </c:numRef>
          </c:val>
          <c:extLst>
            <c:ext xmlns:c16="http://schemas.microsoft.com/office/drawing/2014/chart" uri="{C3380CC4-5D6E-409C-BE32-E72D297353CC}">
              <c16:uniqueId val="{00000000-236F-4F8B-B4FE-6043BC635A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236F-4F8B-B4FE-6043BC635A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103.2</c:v>
                </c:pt>
                <c:pt idx="1">
                  <c:v>105.18</c:v>
                </c:pt>
                <c:pt idx="2">
                  <c:v>104.39</c:v>
                </c:pt>
                <c:pt idx="3">
                  <c:v>106.73</c:v>
                </c:pt>
                <c:pt idx="4">
                  <c:v>101.9</c:v>
                </c:pt>
              </c:numCache>
            </c:numRef>
          </c:val>
          <c:extLst>
            <c:ext xmlns:c16="http://schemas.microsoft.com/office/drawing/2014/chart" uri="{C3380CC4-5D6E-409C-BE32-E72D297353CC}">
              <c16:uniqueId val="{00000000-75D7-49C8-A0DE-8120596FBE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75D7-49C8-A0DE-8120596FBE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52.69</c:v>
                </c:pt>
                <c:pt idx="1">
                  <c:v>50.98</c:v>
                </c:pt>
                <c:pt idx="2">
                  <c:v>51.78</c:v>
                </c:pt>
                <c:pt idx="3">
                  <c:v>52.94</c:v>
                </c:pt>
                <c:pt idx="4">
                  <c:v>53.35</c:v>
                </c:pt>
              </c:numCache>
            </c:numRef>
          </c:val>
          <c:extLst>
            <c:ext xmlns:c16="http://schemas.microsoft.com/office/drawing/2014/chart" uri="{C3380CC4-5D6E-409C-BE32-E72D297353CC}">
              <c16:uniqueId val="{00000000-F2D7-4A33-BC75-69B9BE5FCC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F2D7-4A33-BC75-69B9BE5FCC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31.94</c:v>
                </c:pt>
                <c:pt idx="1">
                  <c:v>32.26</c:v>
                </c:pt>
                <c:pt idx="2">
                  <c:v>33.57</c:v>
                </c:pt>
                <c:pt idx="3">
                  <c:v>34.71</c:v>
                </c:pt>
                <c:pt idx="4">
                  <c:v>35.69</c:v>
                </c:pt>
              </c:numCache>
            </c:numRef>
          </c:val>
          <c:extLst>
            <c:ext xmlns:c16="http://schemas.microsoft.com/office/drawing/2014/chart" uri="{C3380CC4-5D6E-409C-BE32-E72D297353CC}">
              <c16:uniqueId val="{00000000-43ED-45EB-8E98-F3A141E8B0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43ED-45EB-8E98-F3A141E8B0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B0-4C04-85D5-A1162683AA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54B0-4C04-85D5-A1162683AA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242.65</c:v>
                </c:pt>
                <c:pt idx="1">
                  <c:v>110.4</c:v>
                </c:pt>
                <c:pt idx="2">
                  <c:v>126.31</c:v>
                </c:pt>
                <c:pt idx="3">
                  <c:v>151.32</c:v>
                </c:pt>
                <c:pt idx="4">
                  <c:v>145.56</c:v>
                </c:pt>
              </c:numCache>
            </c:numRef>
          </c:val>
          <c:extLst>
            <c:ext xmlns:c16="http://schemas.microsoft.com/office/drawing/2014/chart" uri="{C3380CC4-5D6E-409C-BE32-E72D297353CC}">
              <c16:uniqueId val="{00000000-ACAD-4625-9663-389CB8132B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ACAD-4625-9663-389CB8132B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375.72</c:v>
                </c:pt>
                <c:pt idx="1">
                  <c:v>408.94</c:v>
                </c:pt>
                <c:pt idx="2">
                  <c:v>445.71</c:v>
                </c:pt>
                <c:pt idx="3">
                  <c:v>428.11</c:v>
                </c:pt>
                <c:pt idx="4">
                  <c:v>470.99</c:v>
                </c:pt>
              </c:numCache>
            </c:numRef>
          </c:val>
          <c:extLst>
            <c:ext xmlns:c16="http://schemas.microsoft.com/office/drawing/2014/chart" uri="{C3380CC4-5D6E-409C-BE32-E72D297353CC}">
              <c16:uniqueId val="{00000000-2C06-4EE0-9AEC-ADCA3DF87B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2C06-4EE0-9AEC-ADCA3DF87B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100.06</c:v>
                </c:pt>
                <c:pt idx="1">
                  <c:v>101.32</c:v>
                </c:pt>
                <c:pt idx="2">
                  <c:v>100.04</c:v>
                </c:pt>
                <c:pt idx="3">
                  <c:v>101.84</c:v>
                </c:pt>
                <c:pt idx="4">
                  <c:v>96.5</c:v>
                </c:pt>
              </c:numCache>
            </c:numRef>
          </c:val>
          <c:extLst>
            <c:ext xmlns:c16="http://schemas.microsoft.com/office/drawing/2014/chart" uri="{C3380CC4-5D6E-409C-BE32-E72D297353CC}">
              <c16:uniqueId val="{00000000-6C86-4FBD-B8A2-26FD335ACB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6C86-4FBD-B8A2-26FD335ACB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154.6</c:v>
                </c:pt>
                <c:pt idx="1">
                  <c:v>151.59</c:v>
                </c:pt>
                <c:pt idx="2">
                  <c:v>142.43</c:v>
                </c:pt>
                <c:pt idx="3">
                  <c:v>149.66</c:v>
                </c:pt>
                <c:pt idx="4">
                  <c:v>147.41</c:v>
                </c:pt>
              </c:numCache>
            </c:numRef>
          </c:val>
          <c:extLst>
            <c:ext xmlns:c16="http://schemas.microsoft.com/office/drawing/2014/chart" uri="{C3380CC4-5D6E-409C-BE32-E72D297353CC}">
              <c16:uniqueId val="{00000000-3DEB-42B8-9277-CF7DAFD144C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3DEB-42B8-9277-CF7DAFD144C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大阪府　岸和田市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189396</v>
      </c>
      <c r="AM8" s="66"/>
      <c r="AN8" s="66"/>
      <c r="AO8" s="66"/>
      <c r="AP8" s="66"/>
      <c r="AQ8" s="66"/>
      <c r="AR8" s="66"/>
      <c r="AS8" s="66"/>
      <c r="AT8" s="37">
        <f>データ!$S$6</f>
        <v>72.72</v>
      </c>
      <c r="AU8" s="38"/>
      <c r="AV8" s="38"/>
      <c r="AW8" s="38"/>
      <c r="AX8" s="38"/>
      <c r="AY8" s="38"/>
      <c r="AZ8" s="38"/>
      <c r="BA8" s="38"/>
      <c r="BB8" s="55">
        <f>データ!$T$6</f>
        <v>2604.46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42.46</v>
      </c>
      <c r="J10" s="38"/>
      <c r="K10" s="38"/>
      <c r="L10" s="38"/>
      <c r="M10" s="38"/>
      <c r="N10" s="38"/>
      <c r="O10" s="65"/>
      <c r="P10" s="55">
        <f>データ!$P$6</f>
        <v>100</v>
      </c>
      <c r="Q10" s="55"/>
      <c r="R10" s="55"/>
      <c r="S10" s="55"/>
      <c r="T10" s="55"/>
      <c r="U10" s="55"/>
      <c r="V10" s="55"/>
      <c r="W10" s="66">
        <f>データ!$Q$6</f>
        <v>2673</v>
      </c>
      <c r="X10" s="66"/>
      <c r="Y10" s="66"/>
      <c r="Z10" s="66"/>
      <c r="AA10" s="66"/>
      <c r="AB10" s="66"/>
      <c r="AC10" s="66"/>
      <c r="AD10" s="2"/>
      <c r="AE10" s="2"/>
      <c r="AF10" s="2"/>
      <c r="AG10" s="2"/>
      <c r="AH10" s="2"/>
      <c r="AI10" s="2"/>
      <c r="AJ10" s="2"/>
      <c r="AK10" s="2"/>
      <c r="AL10" s="66">
        <f>データ!$U$6</f>
        <v>188924</v>
      </c>
      <c r="AM10" s="66"/>
      <c r="AN10" s="66"/>
      <c r="AO10" s="66"/>
      <c r="AP10" s="66"/>
      <c r="AQ10" s="66"/>
      <c r="AR10" s="66"/>
      <c r="AS10" s="66"/>
      <c r="AT10" s="37">
        <f>データ!$V$6</f>
        <v>44.95</v>
      </c>
      <c r="AU10" s="38"/>
      <c r="AV10" s="38"/>
      <c r="AW10" s="38"/>
      <c r="AX10" s="38"/>
      <c r="AY10" s="38"/>
      <c r="AZ10" s="38"/>
      <c r="BA10" s="38"/>
      <c r="BB10" s="55">
        <f>データ!$W$6</f>
        <v>4202.9799999999996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111</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cpYcFHliknoxurrcPqrToWneID1ZfbuO4Uyfc4xKxpWJeo01dBFumk6QbVmMf3309TXJhXm+SSheIDFAoTUvg==" saltValue="4yZxDQND6z3qAkOPN/4T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272027</v>
      </c>
      <c r="D6" s="20">
        <f t="shared" si="3"/>
        <v>46</v>
      </c>
      <c r="E6" s="20">
        <f t="shared" si="3"/>
        <v>1</v>
      </c>
      <c r="F6" s="20">
        <f t="shared" si="3"/>
        <v>0</v>
      </c>
      <c r="G6" s="20">
        <f t="shared" si="3"/>
        <v>1</v>
      </c>
      <c r="H6" s="20" t="str">
        <f t="shared" si="3"/>
        <v>大阪府　岸和田市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42.46</v>
      </c>
      <c r="P6" s="21">
        <f t="shared" si="3"/>
        <v>100</v>
      </c>
      <c r="Q6" s="21">
        <f t="shared" si="3"/>
        <v>2673</v>
      </c>
      <c r="R6" s="21">
        <f t="shared" si="3"/>
        <v>189396</v>
      </c>
      <c r="S6" s="21">
        <f t="shared" si="3"/>
        <v>72.72</v>
      </c>
      <c r="T6" s="21">
        <f t="shared" si="3"/>
        <v>2604.46</v>
      </c>
      <c r="U6" s="21">
        <f t="shared" si="3"/>
        <v>188924</v>
      </c>
      <c r="V6" s="21">
        <f t="shared" si="3"/>
        <v>44.95</v>
      </c>
      <c r="W6" s="21">
        <f t="shared" si="3"/>
        <v>4202.9799999999996</v>
      </c>
      <c r="X6" s="22">
        <f>IF(X7="",NA(),X7)</f>
        <v>103.2</v>
      </c>
      <c r="Y6" s="22">
        <f t="shared" ref="Y6:AG6" si="4">IF(Y7="",NA(),Y7)</f>
        <v>105.18</v>
      </c>
      <c r="Z6" s="22">
        <f t="shared" si="4"/>
        <v>104.39</v>
      </c>
      <c r="AA6" s="22">
        <f t="shared" si="4"/>
        <v>106.73</v>
      </c>
      <c r="AB6" s="22">
        <f t="shared" si="4"/>
        <v>101.9</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242.65</v>
      </c>
      <c r="AU6" s="22">
        <f t="shared" ref="AU6:BC6" si="6">IF(AU7="",NA(),AU7)</f>
        <v>110.4</v>
      </c>
      <c r="AV6" s="22">
        <f t="shared" si="6"/>
        <v>126.31</v>
      </c>
      <c r="AW6" s="22">
        <f t="shared" si="6"/>
        <v>151.32</v>
      </c>
      <c r="AX6" s="22">
        <f t="shared" si="6"/>
        <v>145.56</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375.72</v>
      </c>
      <c r="BF6" s="22">
        <f t="shared" ref="BF6:BN6" si="7">IF(BF7="",NA(),BF7)</f>
        <v>408.94</v>
      </c>
      <c r="BG6" s="22">
        <f t="shared" si="7"/>
        <v>445.71</v>
      </c>
      <c r="BH6" s="22">
        <f t="shared" si="7"/>
        <v>428.11</v>
      </c>
      <c r="BI6" s="22">
        <f t="shared" si="7"/>
        <v>470.99</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100.06</v>
      </c>
      <c r="BQ6" s="22">
        <f t="shared" ref="BQ6:BY6" si="8">IF(BQ7="",NA(),BQ7)</f>
        <v>101.32</v>
      </c>
      <c r="BR6" s="22">
        <f t="shared" si="8"/>
        <v>100.04</v>
      </c>
      <c r="BS6" s="22">
        <f t="shared" si="8"/>
        <v>101.84</v>
      </c>
      <c r="BT6" s="22">
        <f t="shared" si="8"/>
        <v>96.5</v>
      </c>
      <c r="BU6" s="22">
        <f t="shared" si="8"/>
        <v>104.84</v>
      </c>
      <c r="BV6" s="22">
        <f t="shared" si="8"/>
        <v>106.11</v>
      </c>
      <c r="BW6" s="22">
        <f t="shared" si="8"/>
        <v>103.75</v>
      </c>
      <c r="BX6" s="22">
        <f t="shared" si="8"/>
        <v>105.3</v>
      </c>
      <c r="BY6" s="22">
        <f t="shared" si="8"/>
        <v>99.41</v>
      </c>
      <c r="BZ6" s="21" t="str">
        <f>IF(BZ7="","",IF(BZ7="-","【-】","【"&amp;SUBSTITUTE(TEXT(BZ7,"#,##0.00"),"-","△")&amp;"】"))</f>
        <v>【97.47】</v>
      </c>
      <c r="CA6" s="22">
        <f>IF(CA7="",NA(),CA7)</f>
        <v>154.6</v>
      </c>
      <c r="CB6" s="22">
        <f t="shared" ref="CB6:CJ6" si="9">IF(CB7="",NA(),CB7)</f>
        <v>151.59</v>
      </c>
      <c r="CC6" s="22">
        <f t="shared" si="9"/>
        <v>142.43</v>
      </c>
      <c r="CD6" s="22">
        <f t="shared" si="9"/>
        <v>149.66</v>
      </c>
      <c r="CE6" s="22">
        <f t="shared" si="9"/>
        <v>147.41</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59.25</v>
      </c>
      <c r="CM6" s="22">
        <f t="shared" ref="CM6:CU6" si="10">IF(CM7="",NA(),CM7)</f>
        <v>58.4</v>
      </c>
      <c r="CN6" s="22">
        <f t="shared" si="10"/>
        <v>58.34</v>
      </c>
      <c r="CO6" s="22">
        <f t="shared" si="10"/>
        <v>57.36</v>
      </c>
      <c r="CP6" s="22">
        <f t="shared" si="10"/>
        <v>56.52</v>
      </c>
      <c r="CQ6" s="22">
        <f t="shared" si="10"/>
        <v>62.32</v>
      </c>
      <c r="CR6" s="22">
        <f t="shared" si="10"/>
        <v>61.71</v>
      </c>
      <c r="CS6" s="22">
        <f t="shared" si="10"/>
        <v>63.12</v>
      </c>
      <c r="CT6" s="22">
        <f t="shared" si="10"/>
        <v>62.57</v>
      </c>
      <c r="CU6" s="22">
        <f t="shared" si="10"/>
        <v>61.56</v>
      </c>
      <c r="CV6" s="21" t="str">
        <f>IF(CV7="","",IF(CV7="-","【-】","【"&amp;SUBSTITUTE(TEXT(CV7,"#,##0.00"),"-","△")&amp;"】"))</f>
        <v>【59.97】</v>
      </c>
      <c r="CW6" s="22">
        <f>IF(CW7="",NA(),CW7)</f>
        <v>94.64</v>
      </c>
      <c r="CX6" s="22">
        <f t="shared" ref="CX6:DF6" si="11">IF(CX7="",NA(),CX7)</f>
        <v>94.36</v>
      </c>
      <c r="CY6" s="22">
        <f t="shared" si="11"/>
        <v>94.79</v>
      </c>
      <c r="CZ6" s="22">
        <f t="shared" si="11"/>
        <v>95.25</v>
      </c>
      <c r="DA6" s="22">
        <f t="shared" si="11"/>
        <v>94.93</v>
      </c>
      <c r="DB6" s="22">
        <f t="shared" si="11"/>
        <v>90.19</v>
      </c>
      <c r="DC6" s="22">
        <f t="shared" si="11"/>
        <v>90.03</v>
      </c>
      <c r="DD6" s="22">
        <f t="shared" si="11"/>
        <v>90.09</v>
      </c>
      <c r="DE6" s="22">
        <f t="shared" si="11"/>
        <v>90.21</v>
      </c>
      <c r="DF6" s="22">
        <f t="shared" si="11"/>
        <v>90.11</v>
      </c>
      <c r="DG6" s="21" t="str">
        <f>IF(DG7="","",IF(DG7="-","【-】","【"&amp;SUBSTITUTE(TEXT(DG7,"#,##0.00"),"-","△")&amp;"】"))</f>
        <v>【89.76】</v>
      </c>
      <c r="DH6" s="22">
        <f>IF(DH7="",NA(),DH7)</f>
        <v>52.69</v>
      </c>
      <c r="DI6" s="22">
        <f t="shared" ref="DI6:DQ6" si="12">IF(DI7="",NA(),DI7)</f>
        <v>50.98</v>
      </c>
      <c r="DJ6" s="22">
        <f t="shared" si="12"/>
        <v>51.78</v>
      </c>
      <c r="DK6" s="22">
        <f t="shared" si="12"/>
        <v>52.94</v>
      </c>
      <c r="DL6" s="22">
        <f t="shared" si="12"/>
        <v>53.35</v>
      </c>
      <c r="DM6" s="22">
        <f t="shared" si="12"/>
        <v>48.86</v>
      </c>
      <c r="DN6" s="22">
        <f t="shared" si="12"/>
        <v>49.6</v>
      </c>
      <c r="DO6" s="22">
        <f t="shared" si="12"/>
        <v>50.31</v>
      </c>
      <c r="DP6" s="22">
        <f t="shared" si="12"/>
        <v>50.74</v>
      </c>
      <c r="DQ6" s="22">
        <f t="shared" si="12"/>
        <v>51.49</v>
      </c>
      <c r="DR6" s="21" t="str">
        <f>IF(DR7="","",IF(DR7="-","【-】","【"&amp;SUBSTITUTE(TEXT(DR7,"#,##0.00"),"-","△")&amp;"】"))</f>
        <v>【51.51】</v>
      </c>
      <c r="DS6" s="22">
        <f>IF(DS7="",NA(),DS7)</f>
        <v>31.94</v>
      </c>
      <c r="DT6" s="22">
        <f t="shared" ref="DT6:EB6" si="13">IF(DT7="",NA(),DT7)</f>
        <v>32.26</v>
      </c>
      <c r="DU6" s="22">
        <f t="shared" si="13"/>
        <v>33.57</v>
      </c>
      <c r="DV6" s="22">
        <f t="shared" si="13"/>
        <v>34.71</v>
      </c>
      <c r="DW6" s="22">
        <f t="shared" si="13"/>
        <v>35.69</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0.76</v>
      </c>
      <c r="EE6" s="22">
        <f t="shared" ref="EE6:EM6" si="14">IF(EE7="",NA(),EE7)</f>
        <v>0.53</v>
      </c>
      <c r="EF6" s="22">
        <f t="shared" si="14"/>
        <v>0.54</v>
      </c>
      <c r="EG6" s="22">
        <f t="shared" si="14"/>
        <v>0.28999999999999998</v>
      </c>
      <c r="EH6" s="22">
        <f t="shared" si="14"/>
        <v>0.51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272027</v>
      </c>
      <c r="D7" s="24">
        <v>46</v>
      </c>
      <c r="E7" s="24">
        <v>1</v>
      </c>
      <c r="F7" s="24">
        <v>0</v>
      </c>
      <c r="G7" s="24">
        <v>1</v>
      </c>
      <c r="H7" s="24" t="s">
        <v>93</v>
      </c>
      <c r="I7" s="24" t="s">
        <v>94</v>
      </c>
      <c r="J7" s="24" t="s">
        <v>95</v>
      </c>
      <c r="K7" s="24" t="s">
        <v>96</v>
      </c>
      <c r="L7" s="24" t="s">
        <v>97</v>
      </c>
      <c r="M7" s="24" t="s">
        <v>98</v>
      </c>
      <c r="N7" s="25" t="s">
        <v>99</v>
      </c>
      <c r="O7" s="25">
        <v>42.46</v>
      </c>
      <c r="P7" s="25">
        <v>100</v>
      </c>
      <c r="Q7" s="25">
        <v>2673</v>
      </c>
      <c r="R7" s="25">
        <v>189396</v>
      </c>
      <c r="S7" s="25">
        <v>72.72</v>
      </c>
      <c r="T7" s="25">
        <v>2604.46</v>
      </c>
      <c r="U7" s="25">
        <v>188924</v>
      </c>
      <c r="V7" s="25">
        <v>44.95</v>
      </c>
      <c r="W7" s="25">
        <v>4202.9799999999996</v>
      </c>
      <c r="X7" s="25">
        <v>103.2</v>
      </c>
      <c r="Y7" s="25">
        <v>105.18</v>
      </c>
      <c r="Z7" s="25">
        <v>104.39</v>
      </c>
      <c r="AA7" s="25">
        <v>106.73</v>
      </c>
      <c r="AB7" s="25">
        <v>101.9</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242.65</v>
      </c>
      <c r="AU7" s="25">
        <v>110.4</v>
      </c>
      <c r="AV7" s="25">
        <v>126.31</v>
      </c>
      <c r="AW7" s="25">
        <v>151.32</v>
      </c>
      <c r="AX7" s="25">
        <v>145.56</v>
      </c>
      <c r="AY7" s="25">
        <v>318.89</v>
      </c>
      <c r="AZ7" s="25">
        <v>309.10000000000002</v>
      </c>
      <c r="BA7" s="25">
        <v>306.08</v>
      </c>
      <c r="BB7" s="25">
        <v>306.14999999999998</v>
      </c>
      <c r="BC7" s="25">
        <v>297.54000000000002</v>
      </c>
      <c r="BD7" s="25">
        <v>252.29</v>
      </c>
      <c r="BE7" s="25">
        <v>375.72</v>
      </c>
      <c r="BF7" s="25">
        <v>408.94</v>
      </c>
      <c r="BG7" s="25">
        <v>445.71</v>
      </c>
      <c r="BH7" s="25">
        <v>428.11</v>
      </c>
      <c r="BI7" s="25">
        <v>470.99</v>
      </c>
      <c r="BJ7" s="25">
        <v>290.07</v>
      </c>
      <c r="BK7" s="25">
        <v>290.42</v>
      </c>
      <c r="BL7" s="25">
        <v>294.66000000000003</v>
      </c>
      <c r="BM7" s="25">
        <v>285.27</v>
      </c>
      <c r="BN7" s="25">
        <v>294.73</v>
      </c>
      <c r="BO7" s="25">
        <v>268.07</v>
      </c>
      <c r="BP7" s="25">
        <v>100.06</v>
      </c>
      <c r="BQ7" s="25">
        <v>101.32</v>
      </c>
      <c r="BR7" s="25">
        <v>100.04</v>
      </c>
      <c r="BS7" s="25">
        <v>101.84</v>
      </c>
      <c r="BT7" s="25">
        <v>96.5</v>
      </c>
      <c r="BU7" s="25">
        <v>104.84</v>
      </c>
      <c r="BV7" s="25">
        <v>106.11</v>
      </c>
      <c r="BW7" s="25">
        <v>103.75</v>
      </c>
      <c r="BX7" s="25">
        <v>105.3</v>
      </c>
      <c r="BY7" s="25">
        <v>99.41</v>
      </c>
      <c r="BZ7" s="25">
        <v>97.47</v>
      </c>
      <c r="CA7" s="25">
        <v>154.6</v>
      </c>
      <c r="CB7" s="25">
        <v>151.59</v>
      </c>
      <c r="CC7" s="25">
        <v>142.43</v>
      </c>
      <c r="CD7" s="25">
        <v>149.66</v>
      </c>
      <c r="CE7" s="25">
        <v>147.41</v>
      </c>
      <c r="CF7" s="25">
        <v>161.82</v>
      </c>
      <c r="CG7" s="25">
        <v>161.03</v>
      </c>
      <c r="CH7" s="25">
        <v>159.93</v>
      </c>
      <c r="CI7" s="25">
        <v>162.77000000000001</v>
      </c>
      <c r="CJ7" s="25">
        <v>170.87</v>
      </c>
      <c r="CK7" s="25">
        <v>174.75</v>
      </c>
      <c r="CL7" s="25">
        <v>59.25</v>
      </c>
      <c r="CM7" s="25">
        <v>58.4</v>
      </c>
      <c r="CN7" s="25">
        <v>58.34</v>
      </c>
      <c r="CO7" s="25">
        <v>57.36</v>
      </c>
      <c r="CP7" s="25">
        <v>56.52</v>
      </c>
      <c r="CQ7" s="25">
        <v>62.32</v>
      </c>
      <c r="CR7" s="25">
        <v>61.71</v>
      </c>
      <c r="CS7" s="25">
        <v>63.12</v>
      </c>
      <c r="CT7" s="25">
        <v>62.57</v>
      </c>
      <c r="CU7" s="25">
        <v>61.56</v>
      </c>
      <c r="CV7" s="25">
        <v>59.97</v>
      </c>
      <c r="CW7" s="25">
        <v>94.64</v>
      </c>
      <c r="CX7" s="25">
        <v>94.36</v>
      </c>
      <c r="CY7" s="25">
        <v>94.79</v>
      </c>
      <c r="CZ7" s="25">
        <v>95.25</v>
      </c>
      <c r="DA7" s="25">
        <v>94.93</v>
      </c>
      <c r="DB7" s="25">
        <v>90.19</v>
      </c>
      <c r="DC7" s="25">
        <v>90.03</v>
      </c>
      <c r="DD7" s="25">
        <v>90.09</v>
      </c>
      <c r="DE7" s="25">
        <v>90.21</v>
      </c>
      <c r="DF7" s="25">
        <v>90.11</v>
      </c>
      <c r="DG7" s="25">
        <v>89.76</v>
      </c>
      <c r="DH7" s="25">
        <v>52.69</v>
      </c>
      <c r="DI7" s="25">
        <v>50.98</v>
      </c>
      <c r="DJ7" s="25">
        <v>51.78</v>
      </c>
      <c r="DK7" s="25">
        <v>52.94</v>
      </c>
      <c r="DL7" s="25">
        <v>53.35</v>
      </c>
      <c r="DM7" s="25">
        <v>48.86</v>
      </c>
      <c r="DN7" s="25">
        <v>49.6</v>
      </c>
      <c r="DO7" s="25">
        <v>50.31</v>
      </c>
      <c r="DP7" s="25">
        <v>50.74</v>
      </c>
      <c r="DQ7" s="25">
        <v>51.49</v>
      </c>
      <c r="DR7" s="25">
        <v>51.51</v>
      </c>
      <c r="DS7" s="25">
        <v>31.94</v>
      </c>
      <c r="DT7" s="25">
        <v>32.26</v>
      </c>
      <c r="DU7" s="25">
        <v>33.57</v>
      </c>
      <c r="DV7" s="25">
        <v>34.71</v>
      </c>
      <c r="DW7" s="25">
        <v>35.69</v>
      </c>
      <c r="DX7" s="25">
        <v>18.510000000000002</v>
      </c>
      <c r="DY7" s="25">
        <v>20.49</v>
      </c>
      <c r="DZ7" s="25">
        <v>21.34</v>
      </c>
      <c r="EA7" s="25">
        <v>23.27</v>
      </c>
      <c r="EB7" s="25">
        <v>25.18</v>
      </c>
      <c r="EC7" s="25">
        <v>23.75</v>
      </c>
      <c r="ED7" s="25">
        <v>0.76</v>
      </c>
      <c r="EE7" s="25">
        <v>0.53</v>
      </c>
      <c r="EF7" s="25">
        <v>0.54</v>
      </c>
      <c r="EG7" s="25">
        <v>0.28999999999999998</v>
      </c>
      <c r="EH7" s="25">
        <v>0.51</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dcterms:modified xsi:type="dcterms:W3CDTF">2024-02-19T07:35:01Z</dcterms:modified>
</cp:coreProperties>
</file>