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02 条例・規則改正\R6.4.1施行（施設基準条例・規則改正）\規則改正\様式変更_電子化関連\電子化書類（検討中）\施設G内での検討結果\１．特養\HP用\"/>
    </mc:Choice>
  </mc:AlternateContent>
  <xr:revisionPtr revIDLastSave="0" documentId="13_ncr:1_{73F4A019-18D3-408A-AB2B-0EAB725A4461}" xr6:coauthVersionLast="47" xr6:coauthVersionMax="47" xr10:uidLastSave="{00000000-0000-0000-0000-000000000000}"/>
  <bookViews>
    <workbookView xWindow="-108" yWindow="-108" windowWidth="23256" windowHeight="14160" tabRatio="855" xr2:uid="{00000000-000D-0000-FFFF-FFFF00000000}"/>
  </bookViews>
  <sheets>
    <sheet name="手続き" sheetId="170" r:id="rId1"/>
    <sheet name="書類一覧 " sheetId="187" r:id="rId2"/>
    <sheet name="別紙様式第一号（一）" sheetId="222" r:id="rId3"/>
    <sheet name="裏面別紙様式第一号（一）" sheetId="223" r:id="rId4"/>
    <sheet name="付表第一号（十五）" sheetId="221" r:id="rId5"/>
    <sheet name="（参考）付表第一号（十五）" sheetId="201" r:id="rId6"/>
    <sheet name="様式第6号(第6条関係)" sheetId="218" r:id="rId7"/>
    <sheet name="標準様式１" sheetId="216" r:id="rId8"/>
    <sheet name="標準様式１（シフト記号表）" sheetId="217" r:id="rId9"/>
    <sheet name="標準様式５" sheetId="180" r:id="rId10"/>
    <sheet name="標準様式６" sheetId="209" r:id="rId11"/>
    <sheet name="標準様式７" sheetId="198" r:id="rId12"/>
    <sheet name="参考１" sheetId="199" r:id="rId13"/>
    <sheet name="参考２" sheetId="182" r:id="rId14"/>
    <sheet name="参考3" sheetId="206" r:id="rId15"/>
    <sheet name="参考6" sheetId="171" r:id="rId16"/>
    <sheet name="（参考）居住・食費①" sheetId="183" r:id="rId17"/>
    <sheet name="（参考）居住・食費②" sheetId="184" r:id="rId18"/>
    <sheet name="別紙●24" sheetId="66" state="hidden" r:id="rId19"/>
  </sheets>
  <externalReferences>
    <externalReference r:id="rId20"/>
  </externalReferences>
  <definedNames>
    <definedName name="【記載例】シフト記号表">'[1]【記載例】シフト記号表（勤務時間帯）'!$C$6:$C$47</definedName>
    <definedName name="_xlnm.Print_Area" localSheetId="16">'（参考）居住・食費①'!$A$1:$N$86</definedName>
    <definedName name="_xlnm.Print_Area" localSheetId="17">'（参考）居住・食費②'!$A$1:$AB$52</definedName>
    <definedName name="_xlnm.Print_Area" localSheetId="5">'（参考）付表第一号（十五）'!$A$1:$AB$6</definedName>
    <definedName name="_xlnm.Print_Area" localSheetId="13">参考２!$A$1:$S$109</definedName>
    <definedName name="_xlnm.Print_Area" localSheetId="14">参考3!$A$1:$H$24</definedName>
    <definedName name="_xlnm.Print_Area" localSheetId="15">参考6!$A$1:$T$75</definedName>
    <definedName name="_xlnm.Print_Area" localSheetId="0">手続き!$A$1:$H$63</definedName>
    <definedName name="_xlnm.Print_Area" localSheetId="1">'書類一覧 '!$A$1:$AK$103</definedName>
    <definedName name="_xlnm.Print_Area" localSheetId="9">標準様式５!$B$1:$C$18</definedName>
    <definedName name="_xlnm.Print_Area" localSheetId="10">標準様式６!$A$1:$N$64</definedName>
    <definedName name="_xlnm.Print_Area" localSheetId="4">'付表第一号（十五）'!$A$1:$AB$75</definedName>
    <definedName name="_xlnm.Print_Area" localSheetId="18">別紙●24!$A$1:$AM$77</definedName>
    <definedName name="_xlnm.Print_Area" localSheetId="2">'別紙様式第一号（一）'!$A$1:$AK$76</definedName>
    <definedName name="_xlnm.Print_Area" localSheetId="3">'裏面別紙様式第一号（一）'!$A$1:$L$34</definedName>
    <definedName name="_xlnm.Print_Titles" localSheetId="13">参考２!$4:$5</definedName>
    <definedName name="シフト記号表">#N/A</definedName>
    <definedName name="職種">#N/A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217" l="1"/>
  <c r="L46" i="217"/>
  <c r="L47" i="217" s="1"/>
  <c r="L45" i="217"/>
  <c r="D44" i="217"/>
  <c r="L43" i="217"/>
  <c r="L42" i="217"/>
  <c r="L44" i="217" s="1"/>
  <c r="D41" i="217"/>
  <c r="L40" i="217"/>
  <c r="L41" i="217" s="1"/>
  <c r="L39" i="217"/>
  <c r="D38" i="217"/>
  <c r="D37" i="217"/>
  <c r="D36" i="217"/>
  <c r="D35" i="217"/>
  <c r="D34" i="217"/>
  <c r="D33" i="217"/>
  <c r="D32" i="217"/>
  <c r="D31" i="217"/>
  <c r="D30" i="217"/>
  <c r="D29" i="217"/>
  <c r="D28" i="217"/>
  <c r="D27" i="217"/>
  <c r="D26" i="217"/>
  <c r="D25" i="217"/>
  <c r="D24" i="217"/>
  <c r="D23" i="217"/>
  <c r="L22" i="217"/>
  <c r="D22" i="217"/>
  <c r="L21" i="217"/>
  <c r="D21" i="217"/>
  <c r="L20" i="217"/>
  <c r="D20" i="217"/>
  <c r="L19" i="217"/>
  <c r="D19" i="217"/>
  <c r="L18" i="217"/>
  <c r="D18" i="217"/>
  <c r="L17" i="217"/>
  <c r="D17" i="217"/>
  <c r="L16" i="217"/>
  <c r="D16" i="217"/>
  <c r="L15" i="217"/>
  <c r="D15" i="217"/>
  <c r="L14" i="217"/>
  <c r="D14" i="217"/>
  <c r="L13" i="217"/>
  <c r="D13" i="217"/>
  <c r="L12" i="217"/>
  <c r="D12" i="217"/>
  <c r="L11" i="217"/>
  <c r="D11" i="217"/>
  <c r="L10" i="217"/>
  <c r="D10" i="217"/>
  <c r="L9" i="217"/>
  <c r="D9" i="217"/>
  <c r="L8" i="217"/>
  <c r="D8" i="217"/>
  <c r="L7" i="217"/>
  <c r="D7" i="217"/>
  <c r="L6" i="217"/>
  <c r="D6" i="217"/>
  <c r="BA74" i="216"/>
  <c r="AZ74" i="216"/>
  <c r="AY74" i="216"/>
  <c r="AX74" i="216"/>
  <c r="AW74" i="216"/>
  <c r="AV74" i="216"/>
  <c r="AU74" i="216"/>
  <c r="AT74" i="216"/>
  <c r="AS74" i="216"/>
  <c r="AR74" i="216"/>
  <c r="AQ74" i="216"/>
  <c r="AP74" i="216"/>
  <c r="AO74" i="216"/>
  <c r="AN74" i="216"/>
  <c r="AM74" i="216"/>
  <c r="AL74" i="216"/>
  <c r="AK74" i="216"/>
  <c r="AJ74" i="216"/>
  <c r="AI74" i="216"/>
  <c r="AH74" i="216"/>
  <c r="AG74" i="216"/>
  <c r="AF74" i="216"/>
  <c r="AE74" i="216"/>
  <c r="AD74" i="216"/>
  <c r="AC74" i="216"/>
  <c r="AB74" i="216"/>
  <c r="AA74" i="216"/>
  <c r="Z74" i="216"/>
  <c r="Y74" i="216"/>
  <c r="X74" i="216"/>
  <c r="W74" i="216"/>
  <c r="BA72" i="216"/>
  <c r="AZ72" i="216"/>
  <c r="AY72" i="216"/>
  <c r="AX72" i="216"/>
  <c r="AW72" i="216"/>
  <c r="AV72" i="216"/>
  <c r="AU72" i="216"/>
  <c r="AT72" i="216"/>
  <c r="AS72" i="216"/>
  <c r="AR72" i="216"/>
  <c r="AQ72" i="216"/>
  <c r="AP72" i="216"/>
  <c r="AO72" i="216"/>
  <c r="AN72" i="216"/>
  <c r="AM72" i="216"/>
  <c r="AL72" i="216"/>
  <c r="AK72" i="216"/>
  <c r="AJ72" i="216"/>
  <c r="AI72" i="216"/>
  <c r="AH72" i="216"/>
  <c r="AG72" i="216"/>
  <c r="AF72" i="216"/>
  <c r="AE72" i="216"/>
  <c r="AD72" i="216"/>
  <c r="AC72" i="216"/>
  <c r="AB72" i="216"/>
  <c r="AA72" i="216"/>
  <c r="Z72" i="216"/>
  <c r="Y72" i="216"/>
  <c r="X72" i="216"/>
  <c r="W72" i="216"/>
  <c r="BA70" i="216"/>
  <c r="AZ70" i="216"/>
  <c r="AY70" i="216"/>
  <c r="AX70" i="216"/>
  <c r="AW70" i="216"/>
  <c r="AV70" i="216"/>
  <c r="AU70" i="216"/>
  <c r="AT70" i="216"/>
  <c r="AS70" i="216"/>
  <c r="AR70" i="216"/>
  <c r="AQ70" i="216"/>
  <c r="AP70" i="216"/>
  <c r="AO70" i="216"/>
  <c r="AN70" i="216"/>
  <c r="AM70" i="216"/>
  <c r="AL70" i="216"/>
  <c r="AK70" i="216"/>
  <c r="AJ70" i="216"/>
  <c r="AI70" i="216"/>
  <c r="AH70" i="216"/>
  <c r="AG70" i="216"/>
  <c r="AF70" i="216"/>
  <c r="AE70" i="216"/>
  <c r="AD70" i="216"/>
  <c r="AC70" i="216"/>
  <c r="AB70" i="216"/>
  <c r="AA70" i="216"/>
  <c r="Z70" i="216"/>
  <c r="Y70" i="216"/>
  <c r="X70" i="216"/>
  <c r="W70" i="216"/>
  <c r="BA68" i="216"/>
  <c r="AZ68" i="216"/>
  <c r="AY68" i="216"/>
  <c r="AX68" i="216"/>
  <c r="AW68" i="216"/>
  <c r="AV68" i="216"/>
  <c r="AU68" i="216"/>
  <c r="AT68" i="216"/>
  <c r="AS68" i="216"/>
  <c r="AR68" i="216"/>
  <c r="AQ68" i="216"/>
  <c r="AP68" i="216"/>
  <c r="AO68" i="216"/>
  <c r="AN68" i="216"/>
  <c r="AM68" i="216"/>
  <c r="AL68" i="216"/>
  <c r="AK68" i="216"/>
  <c r="AJ68" i="216"/>
  <c r="AI68" i="216"/>
  <c r="AH68" i="216"/>
  <c r="AG68" i="216"/>
  <c r="AF68" i="216"/>
  <c r="AE68" i="216"/>
  <c r="AD68" i="216"/>
  <c r="AC68" i="216"/>
  <c r="AB68" i="216"/>
  <c r="AA68" i="216"/>
  <c r="Z68" i="216"/>
  <c r="Y68" i="216"/>
  <c r="X68" i="216"/>
  <c r="W68" i="216"/>
  <c r="BA66" i="216"/>
  <c r="AZ66" i="216"/>
  <c r="AY66" i="216"/>
  <c r="AX66" i="216"/>
  <c r="AW66" i="216"/>
  <c r="AV66" i="216"/>
  <c r="AU66" i="216"/>
  <c r="AT66" i="216"/>
  <c r="AS66" i="216"/>
  <c r="AR66" i="216"/>
  <c r="AQ66" i="216"/>
  <c r="AP66" i="216"/>
  <c r="AO66" i="216"/>
  <c r="AN66" i="216"/>
  <c r="AM66" i="216"/>
  <c r="AL66" i="216"/>
  <c r="AK66" i="216"/>
  <c r="AJ66" i="216"/>
  <c r="AI66" i="216"/>
  <c r="AH66" i="216"/>
  <c r="AG66" i="216"/>
  <c r="AF66" i="216"/>
  <c r="AE66" i="216"/>
  <c r="AD66" i="216"/>
  <c r="AC66" i="216"/>
  <c r="AB66" i="216"/>
  <c r="AA66" i="216"/>
  <c r="Z66" i="216"/>
  <c r="Y66" i="216"/>
  <c r="X66" i="216"/>
  <c r="W66" i="216"/>
  <c r="BA64" i="216"/>
  <c r="AZ64" i="216"/>
  <c r="AY64" i="216"/>
  <c r="AX64" i="216"/>
  <c r="AW64" i="216"/>
  <c r="AV64" i="216"/>
  <c r="AU64" i="216"/>
  <c r="AT64" i="216"/>
  <c r="AS64" i="216"/>
  <c r="AR64" i="216"/>
  <c r="AQ64" i="216"/>
  <c r="AP64" i="216"/>
  <c r="AO64" i="216"/>
  <c r="AN64" i="216"/>
  <c r="AM64" i="216"/>
  <c r="AL64" i="216"/>
  <c r="AK64" i="216"/>
  <c r="AJ64" i="216"/>
  <c r="AI64" i="216"/>
  <c r="AH64" i="216"/>
  <c r="AG64" i="216"/>
  <c r="AF64" i="216"/>
  <c r="AE64" i="216"/>
  <c r="AD64" i="216"/>
  <c r="AC64" i="216"/>
  <c r="AB64" i="216"/>
  <c r="AA64" i="216"/>
  <c r="Z64" i="216"/>
  <c r="Y64" i="216"/>
  <c r="X64" i="216"/>
  <c r="W64" i="216"/>
  <c r="BA62" i="216"/>
  <c r="AZ62" i="216"/>
  <c r="AY62" i="216"/>
  <c r="AX62" i="216"/>
  <c r="AW62" i="216"/>
  <c r="AV62" i="216"/>
  <c r="AU62" i="216"/>
  <c r="AT62" i="216"/>
  <c r="AS62" i="216"/>
  <c r="AR62" i="216"/>
  <c r="AQ62" i="216"/>
  <c r="AP62" i="216"/>
  <c r="AO62" i="216"/>
  <c r="AN62" i="216"/>
  <c r="AM62" i="216"/>
  <c r="AL62" i="216"/>
  <c r="AK62" i="216"/>
  <c r="AJ62" i="216"/>
  <c r="AI62" i="216"/>
  <c r="AH62" i="216"/>
  <c r="AG62" i="216"/>
  <c r="AF62" i="216"/>
  <c r="AE62" i="216"/>
  <c r="AD62" i="216"/>
  <c r="AC62" i="216"/>
  <c r="AB62" i="216"/>
  <c r="AA62" i="216"/>
  <c r="Z62" i="216"/>
  <c r="Y62" i="216"/>
  <c r="X62" i="216"/>
  <c r="W62" i="216"/>
  <c r="BA60" i="216"/>
  <c r="AZ60" i="216"/>
  <c r="AY60" i="216"/>
  <c r="AX60" i="216"/>
  <c r="AW60" i="216"/>
  <c r="AV60" i="216"/>
  <c r="AU60" i="216"/>
  <c r="AT60" i="216"/>
  <c r="AS60" i="216"/>
  <c r="AR60" i="216"/>
  <c r="AQ60" i="216"/>
  <c r="AP60" i="216"/>
  <c r="AO60" i="216"/>
  <c r="AN60" i="216"/>
  <c r="AM60" i="216"/>
  <c r="AL60" i="216"/>
  <c r="AK60" i="216"/>
  <c r="AJ60" i="216"/>
  <c r="AI60" i="216"/>
  <c r="AH60" i="216"/>
  <c r="AG60" i="216"/>
  <c r="AF60" i="216"/>
  <c r="AE60" i="216"/>
  <c r="AD60" i="216"/>
  <c r="AC60" i="216"/>
  <c r="AB60" i="216"/>
  <c r="AA60" i="216"/>
  <c r="Z60" i="216"/>
  <c r="Y60" i="216"/>
  <c r="X60" i="216"/>
  <c r="W60" i="216"/>
  <c r="BA58" i="216"/>
  <c r="AZ58" i="216"/>
  <c r="AY58" i="216"/>
  <c r="AX58" i="216"/>
  <c r="AW58" i="216"/>
  <c r="AV58" i="216"/>
  <c r="AU58" i="216"/>
  <c r="AT58" i="216"/>
  <c r="AS58" i="216"/>
  <c r="AR58" i="216"/>
  <c r="AQ58" i="216"/>
  <c r="AP58" i="216"/>
  <c r="AO58" i="216"/>
  <c r="AN58" i="216"/>
  <c r="AM58" i="216"/>
  <c r="AL58" i="216"/>
  <c r="AK58" i="216"/>
  <c r="AJ58" i="216"/>
  <c r="AI58" i="216"/>
  <c r="AH58" i="216"/>
  <c r="AG58" i="216"/>
  <c r="AF58" i="216"/>
  <c r="AE58" i="216"/>
  <c r="AD58" i="216"/>
  <c r="AC58" i="216"/>
  <c r="AB58" i="216"/>
  <c r="AA58" i="216"/>
  <c r="Z58" i="216"/>
  <c r="Y58" i="216"/>
  <c r="X58" i="216"/>
  <c r="W58" i="216"/>
  <c r="BA56" i="216"/>
  <c r="AZ56" i="216"/>
  <c r="AY56" i="216"/>
  <c r="AX56" i="216"/>
  <c r="AW56" i="216"/>
  <c r="AV56" i="216"/>
  <c r="AU56" i="216"/>
  <c r="AT56" i="216"/>
  <c r="AS56" i="216"/>
  <c r="AR56" i="216"/>
  <c r="AQ56" i="216"/>
  <c r="AP56" i="216"/>
  <c r="AO56" i="216"/>
  <c r="AN56" i="216"/>
  <c r="AM56" i="216"/>
  <c r="AL56" i="216"/>
  <c r="AK56" i="216"/>
  <c r="AJ56" i="216"/>
  <c r="AI56" i="216"/>
  <c r="AH56" i="216"/>
  <c r="AG56" i="216"/>
  <c r="AF56" i="216"/>
  <c r="AE56" i="216"/>
  <c r="AD56" i="216"/>
  <c r="AC56" i="216"/>
  <c r="AB56" i="216"/>
  <c r="AA56" i="216"/>
  <c r="Z56" i="216"/>
  <c r="Y56" i="216"/>
  <c r="X56" i="216"/>
  <c r="W56" i="216"/>
  <c r="BA54" i="216"/>
  <c r="AZ54" i="216"/>
  <c r="AY54" i="216"/>
  <c r="AX54" i="216"/>
  <c r="AW54" i="216"/>
  <c r="AV54" i="216"/>
  <c r="AU54" i="216"/>
  <c r="AT54" i="216"/>
  <c r="AS54" i="216"/>
  <c r="AR54" i="216"/>
  <c r="AQ54" i="216"/>
  <c r="AP54" i="216"/>
  <c r="AO54" i="216"/>
  <c r="AN54" i="216"/>
  <c r="AM54" i="216"/>
  <c r="AL54" i="216"/>
  <c r="AK54" i="216"/>
  <c r="AJ54" i="216"/>
  <c r="AI54" i="216"/>
  <c r="AH54" i="216"/>
  <c r="AG54" i="216"/>
  <c r="AF54" i="216"/>
  <c r="AE54" i="216"/>
  <c r="AD54" i="216"/>
  <c r="AC54" i="216"/>
  <c r="AB54" i="216"/>
  <c r="AA54" i="216"/>
  <c r="Z54" i="216"/>
  <c r="Y54" i="216"/>
  <c r="X54" i="216"/>
  <c r="W54" i="216"/>
  <c r="BA52" i="216"/>
  <c r="AZ52" i="216"/>
  <c r="AY52" i="216"/>
  <c r="AX52" i="216"/>
  <c r="AW52" i="216"/>
  <c r="AV52" i="216"/>
  <c r="AU52" i="216"/>
  <c r="AT52" i="216"/>
  <c r="AS52" i="216"/>
  <c r="AR52" i="216"/>
  <c r="AQ52" i="216"/>
  <c r="AP52" i="216"/>
  <c r="AO52" i="216"/>
  <c r="AN52" i="216"/>
  <c r="AM52" i="216"/>
  <c r="AL52" i="216"/>
  <c r="AK52" i="216"/>
  <c r="AJ52" i="216"/>
  <c r="AI52" i="216"/>
  <c r="AH52" i="216"/>
  <c r="AG52" i="216"/>
  <c r="AF52" i="216"/>
  <c r="AE52" i="216"/>
  <c r="AD52" i="216"/>
  <c r="AC52" i="216"/>
  <c r="AB52" i="216"/>
  <c r="AA52" i="216"/>
  <c r="Z52" i="216"/>
  <c r="Y52" i="216"/>
  <c r="X52" i="216"/>
  <c r="W52" i="216"/>
  <c r="BA50" i="216"/>
  <c r="AZ50" i="216"/>
  <c r="AY50" i="216"/>
  <c r="AX50" i="216"/>
  <c r="AW50" i="216"/>
  <c r="AV50" i="216"/>
  <c r="AU50" i="216"/>
  <c r="AT50" i="216"/>
  <c r="AS50" i="216"/>
  <c r="AR50" i="216"/>
  <c r="AQ50" i="216"/>
  <c r="AP50" i="216"/>
  <c r="AO50" i="216"/>
  <c r="AN50" i="216"/>
  <c r="AM50" i="216"/>
  <c r="AL50" i="216"/>
  <c r="AK50" i="216"/>
  <c r="AJ50" i="216"/>
  <c r="AI50" i="216"/>
  <c r="AH50" i="216"/>
  <c r="AG50" i="216"/>
  <c r="AF50" i="216"/>
  <c r="AE50" i="216"/>
  <c r="AD50" i="216"/>
  <c r="AC50" i="216"/>
  <c r="AB50" i="216"/>
  <c r="AA50" i="216"/>
  <c r="Z50" i="216"/>
  <c r="Y50" i="216"/>
  <c r="X50" i="216"/>
  <c r="W50" i="216"/>
  <c r="BA48" i="216"/>
  <c r="AZ48" i="216"/>
  <c r="AY48" i="216"/>
  <c r="AX48" i="216"/>
  <c r="AW48" i="216"/>
  <c r="AV48" i="216"/>
  <c r="AU48" i="216"/>
  <c r="AT48" i="216"/>
  <c r="AS48" i="216"/>
  <c r="AR48" i="216"/>
  <c r="AQ48" i="216"/>
  <c r="AP48" i="216"/>
  <c r="AO48" i="216"/>
  <c r="AN48" i="216"/>
  <c r="AM48" i="216"/>
  <c r="AL48" i="216"/>
  <c r="AK48" i="216"/>
  <c r="AJ48" i="216"/>
  <c r="AI48" i="216"/>
  <c r="AH48" i="216"/>
  <c r="AG48" i="216"/>
  <c r="AF48" i="216"/>
  <c r="AE48" i="216"/>
  <c r="AD48" i="216"/>
  <c r="AC48" i="216"/>
  <c r="AB48" i="216"/>
  <c r="AA48" i="216"/>
  <c r="Z48" i="216"/>
  <c r="Y48" i="216"/>
  <c r="X48" i="216"/>
  <c r="W48" i="216"/>
  <c r="BA46" i="216"/>
  <c r="AZ46" i="216"/>
  <c r="AY46" i="216"/>
  <c r="AX46" i="216"/>
  <c r="AW46" i="216"/>
  <c r="AV46" i="216"/>
  <c r="AU46" i="216"/>
  <c r="AT46" i="216"/>
  <c r="AS46" i="216"/>
  <c r="AR46" i="216"/>
  <c r="AQ46" i="216"/>
  <c r="AP46" i="216"/>
  <c r="AO46" i="216"/>
  <c r="AN46" i="216"/>
  <c r="AM46" i="216"/>
  <c r="AL46" i="216"/>
  <c r="AK46" i="216"/>
  <c r="AJ46" i="216"/>
  <c r="AI46" i="216"/>
  <c r="AH46" i="216"/>
  <c r="AG46" i="216"/>
  <c r="AF46" i="216"/>
  <c r="AE46" i="216"/>
  <c r="AD46" i="216"/>
  <c r="AC46" i="216"/>
  <c r="AB46" i="216"/>
  <c r="AA46" i="216"/>
  <c r="Z46" i="216"/>
  <c r="Y46" i="216"/>
  <c r="X46" i="216"/>
  <c r="W46" i="216"/>
  <c r="BA44" i="216"/>
  <c r="AZ44" i="216"/>
  <c r="AY44" i="216"/>
  <c r="AX44" i="216"/>
  <c r="AW44" i="216"/>
  <c r="AV44" i="216"/>
  <c r="AU44" i="216"/>
  <c r="AT44" i="216"/>
  <c r="AS44" i="216"/>
  <c r="AR44" i="216"/>
  <c r="AQ44" i="216"/>
  <c r="AP44" i="216"/>
  <c r="AO44" i="216"/>
  <c r="AN44" i="216"/>
  <c r="AM44" i="216"/>
  <c r="AL44" i="216"/>
  <c r="AK44" i="216"/>
  <c r="AJ44" i="216"/>
  <c r="AI44" i="216"/>
  <c r="AH44" i="216"/>
  <c r="AG44" i="216"/>
  <c r="AF44" i="216"/>
  <c r="AE44" i="216"/>
  <c r="AD44" i="216"/>
  <c r="AC44" i="216"/>
  <c r="AB44" i="216"/>
  <c r="AA44" i="216"/>
  <c r="Z44" i="216"/>
  <c r="Y44" i="216"/>
  <c r="X44" i="216"/>
  <c r="W44" i="216"/>
  <c r="BA42" i="216"/>
  <c r="AZ42" i="216"/>
  <c r="AY42" i="216"/>
  <c r="AX42" i="216"/>
  <c r="AW42" i="216"/>
  <c r="AV42" i="216"/>
  <c r="AU42" i="216"/>
  <c r="AT42" i="216"/>
  <c r="AS42" i="216"/>
  <c r="AR42" i="216"/>
  <c r="AQ42" i="216"/>
  <c r="AP42" i="216"/>
  <c r="AO42" i="216"/>
  <c r="AN42" i="216"/>
  <c r="AM42" i="216"/>
  <c r="AL42" i="216"/>
  <c r="AK42" i="216"/>
  <c r="AJ42" i="216"/>
  <c r="AI42" i="216"/>
  <c r="AH42" i="216"/>
  <c r="AG42" i="216"/>
  <c r="AF42" i="216"/>
  <c r="AE42" i="216"/>
  <c r="AD42" i="216"/>
  <c r="AC42" i="216"/>
  <c r="AB42" i="216"/>
  <c r="AA42" i="216"/>
  <c r="Z42" i="216"/>
  <c r="Y42" i="216"/>
  <c r="X42" i="216"/>
  <c r="W42" i="216"/>
  <c r="BA40" i="216"/>
  <c r="AZ40" i="216"/>
  <c r="AY40" i="216"/>
  <c r="AX40" i="216"/>
  <c r="AW40" i="216"/>
  <c r="AV40" i="216"/>
  <c r="AU40" i="216"/>
  <c r="AT40" i="216"/>
  <c r="AS40" i="216"/>
  <c r="AR40" i="216"/>
  <c r="AQ40" i="216"/>
  <c r="AP40" i="216"/>
  <c r="AO40" i="216"/>
  <c r="AN40" i="216"/>
  <c r="AM40" i="216"/>
  <c r="AL40" i="216"/>
  <c r="AK40" i="216"/>
  <c r="AJ40" i="216"/>
  <c r="AI40" i="216"/>
  <c r="AH40" i="216"/>
  <c r="AG40" i="216"/>
  <c r="AF40" i="216"/>
  <c r="AE40" i="216"/>
  <c r="AD40" i="216"/>
  <c r="AC40" i="216"/>
  <c r="AB40" i="216"/>
  <c r="AA40" i="216"/>
  <c r="Z40" i="216"/>
  <c r="Y40" i="216"/>
  <c r="X40" i="216"/>
  <c r="W40" i="216"/>
  <c r="BA38" i="216"/>
  <c r="AZ38" i="216"/>
  <c r="AY38" i="216"/>
  <c r="AX38" i="216"/>
  <c r="AW38" i="216"/>
  <c r="AV38" i="216"/>
  <c r="AU38" i="216"/>
  <c r="AT38" i="216"/>
  <c r="AS38" i="216"/>
  <c r="AR38" i="216"/>
  <c r="AQ38" i="216"/>
  <c r="AP38" i="216"/>
  <c r="AO38" i="216"/>
  <c r="AN38" i="216"/>
  <c r="AM38" i="216"/>
  <c r="AL38" i="216"/>
  <c r="AK38" i="216"/>
  <c r="AJ38" i="216"/>
  <c r="AI38" i="216"/>
  <c r="AH38" i="216"/>
  <c r="AG38" i="216"/>
  <c r="AF38" i="216"/>
  <c r="AE38" i="216"/>
  <c r="AD38" i="216"/>
  <c r="AC38" i="216"/>
  <c r="AB38" i="216"/>
  <c r="AA38" i="216"/>
  <c r="Z38" i="216"/>
  <c r="Y38" i="216"/>
  <c r="X38" i="216"/>
  <c r="W38" i="216"/>
  <c r="BA36" i="216"/>
  <c r="AZ36" i="216"/>
  <c r="AY36" i="216"/>
  <c r="AX36" i="216"/>
  <c r="AW36" i="216"/>
  <c r="AV36" i="216"/>
  <c r="AU36" i="216"/>
  <c r="AT36" i="216"/>
  <c r="AS36" i="216"/>
  <c r="AR36" i="216"/>
  <c r="AQ36" i="216"/>
  <c r="AP36" i="216"/>
  <c r="AO36" i="216"/>
  <c r="AN36" i="216"/>
  <c r="AM36" i="216"/>
  <c r="AL36" i="216"/>
  <c r="AK36" i="216"/>
  <c r="AJ36" i="216"/>
  <c r="AI36" i="216"/>
  <c r="AH36" i="216"/>
  <c r="AG36" i="216"/>
  <c r="AF36" i="216"/>
  <c r="AE36" i="216"/>
  <c r="AD36" i="216"/>
  <c r="AC36" i="216"/>
  <c r="AB36" i="216"/>
  <c r="AA36" i="216"/>
  <c r="Z36" i="216"/>
  <c r="Y36" i="216"/>
  <c r="X36" i="216"/>
  <c r="W36" i="216"/>
  <c r="BA34" i="216"/>
  <c r="AZ34" i="216"/>
  <c r="AY34" i="216"/>
  <c r="AX34" i="216"/>
  <c r="AW34" i="216"/>
  <c r="AV34" i="216"/>
  <c r="AU34" i="216"/>
  <c r="AT34" i="216"/>
  <c r="AS34" i="216"/>
  <c r="AR34" i="216"/>
  <c r="AQ34" i="216"/>
  <c r="AP34" i="216"/>
  <c r="AO34" i="216"/>
  <c r="AN34" i="216"/>
  <c r="AM34" i="216"/>
  <c r="AL34" i="216"/>
  <c r="AK34" i="216"/>
  <c r="AJ34" i="216"/>
  <c r="AI34" i="216"/>
  <c r="AH34" i="216"/>
  <c r="AG34" i="216"/>
  <c r="AF34" i="216"/>
  <c r="AE34" i="216"/>
  <c r="AD34" i="216"/>
  <c r="AC34" i="216"/>
  <c r="AB34" i="216"/>
  <c r="AA34" i="216"/>
  <c r="Z34" i="216"/>
  <c r="Y34" i="216"/>
  <c r="X34" i="216"/>
  <c r="W34" i="216"/>
  <c r="BA32" i="216"/>
  <c r="AZ32" i="216"/>
  <c r="AY32" i="216"/>
  <c r="AX32" i="216"/>
  <c r="AW32" i="216"/>
  <c r="AV32" i="216"/>
  <c r="AU32" i="216"/>
  <c r="AT32" i="216"/>
  <c r="AS32" i="216"/>
  <c r="AR32" i="216"/>
  <c r="AQ32" i="216"/>
  <c r="AP32" i="216"/>
  <c r="AO32" i="216"/>
  <c r="AN32" i="216"/>
  <c r="AM32" i="216"/>
  <c r="AL32" i="216"/>
  <c r="AK32" i="216"/>
  <c r="AJ32" i="216"/>
  <c r="AI32" i="216"/>
  <c r="AH32" i="216"/>
  <c r="AG32" i="216"/>
  <c r="AF32" i="216"/>
  <c r="AE32" i="216"/>
  <c r="AD32" i="216"/>
  <c r="AC32" i="216"/>
  <c r="AB32" i="216"/>
  <c r="AA32" i="216"/>
  <c r="Z32" i="216"/>
  <c r="Y32" i="216"/>
  <c r="X32" i="216"/>
  <c r="W32" i="216"/>
  <c r="BA30" i="216"/>
  <c r="AZ30" i="216"/>
  <c r="AY30" i="216"/>
  <c r="AX30" i="216"/>
  <c r="AW30" i="216"/>
  <c r="AV30" i="216"/>
  <c r="AU30" i="216"/>
  <c r="AT30" i="216"/>
  <c r="AS30" i="216"/>
  <c r="AR30" i="216"/>
  <c r="AQ30" i="216"/>
  <c r="AP30" i="216"/>
  <c r="AO30" i="216"/>
  <c r="AN30" i="216"/>
  <c r="AM30" i="216"/>
  <c r="AL30" i="216"/>
  <c r="AK30" i="216"/>
  <c r="AJ30" i="216"/>
  <c r="AI30" i="216"/>
  <c r="AH30" i="216"/>
  <c r="AG30" i="216"/>
  <c r="AF30" i="216"/>
  <c r="AE30" i="216"/>
  <c r="AD30" i="216"/>
  <c r="AC30" i="216"/>
  <c r="AB30" i="216"/>
  <c r="AA30" i="216"/>
  <c r="Z30" i="216"/>
  <c r="Y30" i="216"/>
  <c r="X30" i="216"/>
  <c r="W30" i="216"/>
  <c r="BA28" i="216"/>
  <c r="AZ28" i="216"/>
  <c r="AY28" i="216"/>
  <c r="AX28" i="216"/>
  <c r="AW28" i="216"/>
  <c r="AV28" i="216"/>
  <c r="AU28" i="216"/>
  <c r="AT28" i="216"/>
  <c r="AS28" i="216"/>
  <c r="AR28" i="216"/>
  <c r="AQ28" i="216"/>
  <c r="AP28" i="216"/>
  <c r="AO28" i="216"/>
  <c r="AN28" i="216"/>
  <c r="AM28" i="216"/>
  <c r="AL28" i="216"/>
  <c r="AK28" i="216"/>
  <c r="AJ28" i="216"/>
  <c r="AI28" i="216"/>
  <c r="AH28" i="216"/>
  <c r="AG28" i="216"/>
  <c r="AF28" i="216"/>
  <c r="AE28" i="216"/>
  <c r="AD28" i="216"/>
  <c r="AC28" i="216"/>
  <c r="AB28" i="216"/>
  <c r="AA28" i="216"/>
  <c r="Z28" i="216"/>
  <c r="Y28" i="216"/>
  <c r="X28" i="216"/>
  <c r="W28" i="216"/>
  <c r="BA26" i="216"/>
  <c r="AZ26" i="216"/>
  <c r="AY26" i="216"/>
  <c r="AX26" i="216"/>
  <c r="AW26" i="216"/>
  <c r="AV26" i="216"/>
  <c r="AU26" i="216"/>
  <c r="AT26" i="216"/>
  <c r="AS26" i="216"/>
  <c r="AR26" i="216"/>
  <c r="AQ26" i="216"/>
  <c r="AP26" i="216"/>
  <c r="AO26" i="216"/>
  <c r="AN26" i="216"/>
  <c r="AM26" i="216"/>
  <c r="AL26" i="216"/>
  <c r="AK26" i="216"/>
  <c r="AJ26" i="216"/>
  <c r="AI26" i="216"/>
  <c r="AH26" i="216"/>
  <c r="AG26" i="216"/>
  <c r="AF26" i="216"/>
  <c r="AE26" i="216"/>
  <c r="AD26" i="216"/>
  <c r="AC26" i="216"/>
  <c r="AB26" i="216"/>
  <c r="AA26" i="216"/>
  <c r="Z26" i="216"/>
  <c r="Y26" i="216"/>
  <c r="X26" i="216"/>
  <c r="W26" i="216"/>
  <c r="BA24" i="216"/>
  <c r="AZ24" i="216"/>
  <c r="AY24" i="216"/>
  <c r="AX24" i="216"/>
  <c r="AW24" i="216"/>
  <c r="AV24" i="216"/>
  <c r="AU24" i="216"/>
  <c r="AT24" i="216"/>
  <c r="AS24" i="216"/>
  <c r="AR24" i="216"/>
  <c r="AQ24" i="216"/>
  <c r="AP24" i="216"/>
  <c r="AO24" i="216"/>
  <c r="AN24" i="216"/>
  <c r="AM24" i="216"/>
  <c r="AL24" i="216"/>
  <c r="AK24" i="216"/>
  <c r="AJ24" i="216"/>
  <c r="AI24" i="216"/>
  <c r="AH24" i="216"/>
  <c r="AG24" i="216"/>
  <c r="AF24" i="216"/>
  <c r="AE24" i="216"/>
  <c r="AD24" i="216"/>
  <c r="AC24" i="216"/>
  <c r="AB24" i="216"/>
  <c r="AA24" i="216"/>
  <c r="Z24" i="216"/>
  <c r="Y24" i="216"/>
  <c r="X24" i="216"/>
  <c r="W24" i="216"/>
  <c r="BA22" i="216"/>
  <c r="AZ22" i="216"/>
  <c r="AY22" i="216"/>
  <c r="AX22" i="216"/>
  <c r="AW22" i="216"/>
  <c r="AV22" i="216"/>
  <c r="AU22" i="216"/>
  <c r="AT22" i="216"/>
  <c r="AS22" i="216"/>
  <c r="AR22" i="216"/>
  <c r="AQ22" i="216"/>
  <c r="AP22" i="216"/>
  <c r="AO22" i="216"/>
  <c r="AN22" i="216"/>
  <c r="AM22" i="216"/>
  <c r="AL22" i="216"/>
  <c r="AK22" i="216"/>
  <c r="AJ22" i="216"/>
  <c r="AI22" i="216"/>
  <c r="AH22" i="216"/>
  <c r="AG22" i="216"/>
  <c r="AF22" i="216"/>
  <c r="AE22" i="216"/>
  <c r="AD22" i="216"/>
  <c r="AC22" i="216"/>
  <c r="AB22" i="216"/>
  <c r="AA22" i="216"/>
  <c r="Z22" i="216"/>
  <c r="Y22" i="216"/>
  <c r="X22" i="216"/>
  <c r="W22" i="216"/>
  <c r="BA20" i="216"/>
  <c r="AZ20" i="216"/>
  <c r="AY20" i="216"/>
  <c r="AX20" i="216"/>
  <c r="AW20" i="216"/>
  <c r="AV20" i="216"/>
  <c r="AU20" i="216"/>
  <c r="AT20" i="216"/>
  <c r="AS20" i="216"/>
  <c r="AR20" i="216"/>
  <c r="AQ20" i="216"/>
  <c r="AP20" i="216"/>
  <c r="AO20" i="216"/>
  <c r="AN20" i="216"/>
  <c r="AM20" i="216"/>
  <c r="AL20" i="216"/>
  <c r="AK20" i="216"/>
  <c r="AJ20" i="216"/>
  <c r="AI20" i="216"/>
  <c r="AH20" i="216"/>
  <c r="AG20" i="216"/>
  <c r="AF20" i="216"/>
  <c r="AE20" i="216"/>
  <c r="AD20" i="216"/>
  <c r="AC20" i="216"/>
  <c r="AB20" i="216"/>
  <c r="AA20" i="216"/>
  <c r="Z20" i="216"/>
  <c r="Y20" i="216"/>
  <c r="X20" i="216"/>
  <c r="W20" i="216"/>
  <c r="BA18" i="216"/>
  <c r="AZ18" i="216"/>
  <c r="AY18" i="216"/>
  <c r="AX18" i="216"/>
  <c r="AW18" i="216"/>
  <c r="AV18" i="216"/>
  <c r="AU18" i="216"/>
  <c r="AT18" i="216"/>
  <c r="AS18" i="216"/>
  <c r="AR18" i="216"/>
  <c r="AQ18" i="216"/>
  <c r="AP18" i="216"/>
  <c r="AO18" i="216"/>
  <c r="AN18" i="216"/>
  <c r="AM18" i="216"/>
  <c r="AL18" i="216"/>
  <c r="AK18" i="216"/>
  <c r="AJ18" i="216"/>
  <c r="AI18" i="216"/>
  <c r="AH18" i="216"/>
  <c r="AG18" i="216"/>
  <c r="AF18" i="216"/>
  <c r="AE18" i="216"/>
  <c r="AD18" i="216"/>
  <c r="AC18" i="216"/>
  <c r="AB18" i="216"/>
  <c r="AA18" i="216"/>
  <c r="Z18" i="216"/>
  <c r="Y18" i="216"/>
  <c r="X18" i="216"/>
  <c r="W18" i="216"/>
  <c r="B17" i="216"/>
  <c r="B19" i="216" s="1"/>
  <c r="B21" i="216" s="1"/>
  <c r="B23" i="216" s="1"/>
  <c r="B25" i="216" s="1"/>
  <c r="B27" i="216" s="1"/>
  <c r="B29" i="216" s="1"/>
  <c r="B31" i="216" s="1"/>
  <c r="B33" i="216" s="1"/>
  <c r="B35" i="216" s="1"/>
  <c r="B37" i="216" s="1"/>
  <c r="B39" i="216" s="1"/>
  <c r="B41" i="216" s="1"/>
  <c r="B43" i="216" s="1"/>
  <c r="B45" i="216" s="1"/>
  <c r="B47" i="216" s="1"/>
  <c r="B49" i="216" s="1"/>
  <c r="B51" i="216" s="1"/>
  <c r="B53" i="216" s="1"/>
  <c r="B55" i="216" s="1"/>
  <c r="B57" i="216" s="1"/>
  <c r="B59" i="216" s="1"/>
  <c r="B61" i="216" s="1"/>
  <c r="B63" i="216" s="1"/>
  <c r="B65" i="216" s="1"/>
  <c r="B67" i="216" s="1"/>
  <c r="B69" i="216" s="1"/>
  <c r="B71" i="216" s="1"/>
  <c r="B73" i="216" s="1"/>
  <c r="BA16" i="216"/>
  <c r="AZ16" i="216"/>
  <c r="AY16" i="216"/>
  <c r="AX16" i="216"/>
  <c r="AW16" i="216"/>
  <c r="AV16" i="216"/>
  <c r="AU16" i="216"/>
  <c r="AT16" i="216"/>
  <c r="AS16" i="216"/>
  <c r="AR16" i="216"/>
  <c r="AQ16" i="216"/>
  <c r="AP16" i="216"/>
  <c r="AO16" i="216"/>
  <c r="AN16" i="216"/>
  <c r="AM16" i="216"/>
  <c r="AL16" i="216"/>
  <c r="AK16" i="216"/>
  <c r="AJ16" i="216"/>
  <c r="AI16" i="216"/>
  <c r="AH16" i="216"/>
  <c r="AG16" i="216"/>
  <c r="AF16" i="216"/>
  <c r="AE16" i="216"/>
  <c r="AD16" i="216"/>
  <c r="AC16" i="216"/>
  <c r="AB16" i="216"/>
  <c r="AA16" i="216"/>
  <c r="Z16" i="216"/>
  <c r="Y16" i="216"/>
  <c r="X16" i="216"/>
  <c r="W16" i="216"/>
  <c r="B15" i="216"/>
  <c r="BA14" i="216"/>
  <c r="AW14" i="216"/>
  <c r="AV14" i="216"/>
  <c r="AT14" i="216"/>
  <c r="AS14" i="216"/>
  <c r="AO14" i="216"/>
  <c r="AN14" i="216"/>
  <c r="AL14" i="216"/>
  <c r="AK14" i="216"/>
  <c r="AG14" i="216"/>
  <c r="AF14" i="216"/>
  <c r="AD14" i="216"/>
  <c r="AC14" i="216"/>
  <c r="Y14" i="216"/>
  <c r="X14" i="216"/>
  <c r="BA13" i="216"/>
  <c r="AZ13" i="216"/>
  <c r="AZ14" i="216" s="1"/>
  <c r="AW13" i="216"/>
  <c r="AV13" i="216"/>
  <c r="AU13" i="216"/>
  <c r="AU14" i="216" s="1"/>
  <c r="AT13" i="216"/>
  <c r="AS13" i="216"/>
  <c r="AR13" i="216"/>
  <c r="AR14" i="216" s="1"/>
  <c r="AQ13" i="216"/>
  <c r="AQ14" i="216" s="1"/>
  <c r="AO13" i="216"/>
  <c r="AN13" i="216"/>
  <c r="AM13" i="216"/>
  <c r="AM14" i="216" s="1"/>
  <c r="AL13" i="216"/>
  <c r="AK13" i="216"/>
  <c r="AJ13" i="216"/>
  <c r="AJ14" i="216" s="1"/>
  <c r="AI13" i="216"/>
  <c r="AI14" i="216" s="1"/>
  <c r="AG13" i="216"/>
  <c r="AF13" i="216"/>
  <c r="AE13" i="216"/>
  <c r="AE14" i="216" s="1"/>
  <c r="AD13" i="216"/>
  <c r="AC13" i="216"/>
  <c r="AB13" i="216"/>
  <c r="AB14" i="216" s="1"/>
  <c r="AA13" i="216"/>
  <c r="AA14" i="216" s="1"/>
  <c r="Y13" i="216"/>
  <c r="X13" i="216"/>
  <c r="W13" i="216"/>
  <c r="W14" i="216" s="1"/>
  <c r="BA12" i="216"/>
  <c r="AZ12" i="216"/>
  <c r="AY12" i="216"/>
  <c r="AY13" i="216" s="1"/>
  <c r="AY14" i="216" s="1"/>
  <c r="BB10" i="216"/>
  <c r="AF2" i="216"/>
  <c r="AX13" i="216" s="1"/>
  <c r="AX14" i="216" s="1"/>
  <c r="BB44" i="216" l="1"/>
  <c r="BD44" i="216" s="1"/>
  <c r="BB60" i="216"/>
  <c r="BD60" i="216" s="1"/>
  <c r="BB22" i="216"/>
  <c r="BD22" i="216" s="1"/>
  <c r="BB38" i="216"/>
  <c r="BD38" i="216" s="1"/>
  <c r="BB40" i="216"/>
  <c r="BD40" i="216" s="1"/>
  <c r="BB54" i="216"/>
  <c r="BD54" i="216" s="1"/>
  <c r="BB56" i="216"/>
  <c r="BD56" i="216" s="1"/>
  <c r="BB70" i="216"/>
  <c r="BD70" i="216" s="1"/>
  <c r="BB72" i="216"/>
  <c r="BD72" i="216" s="1"/>
  <c r="BB28" i="216"/>
  <c r="BD28" i="216" s="1"/>
  <c r="BB24" i="216"/>
  <c r="BD24" i="216" s="1"/>
  <c r="BB18" i="216"/>
  <c r="BD18" i="216" s="1"/>
  <c r="BB34" i="216"/>
  <c r="BD34" i="216" s="1"/>
  <c r="BB50" i="216"/>
  <c r="BD50" i="216" s="1"/>
  <c r="BB66" i="216"/>
  <c r="BD66" i="216" s="1"/>
  <c r="BB30" i="216"/>
  <c r="BD30" i="216" s="1"/>
  <c r="BB32" i="216"/>
  <c r="BD32" i="216" s="1"/>
  <c r="BB46" i="216"/>
  <c r="BD46" i="216" s="1"/>
  <c r="BB48" i="216"/>
  <c r="BD48" i="216" s="1"/>
  <c r="BB62" i="216"/>
  <c r="BD62" i="216" s="1"/>
  <c r="BB64" i="216"/>
  <c r="BD64" i="216" s="1"/>
  <c r="BB26" i="216"/>
  <c r="BD26" i="216" s="1"/>
  <c r="BB42" i="216"/>
  <c r="BD42" i="216" s="1"/>
  <c r="BB58" i="216"/>
  <c r="BD58" i="216" s="1"/>
  <c r="BB74" i="216"/>
  <c r="BD74" i="216" s="1"/>
  <c r="BB16" i="216"/>
  <c r="BD16" i="216" s="1"/>
  <c r="BB20" i="216"/>
  <c r="BD20" i="216" s="1"/>
  <c r="BB36" i="216"/>
  <c r="BD36" i="216" s="1"/>
  <c r="BB52" i="216"/>
  <c r="BD52" i="216" s="1"/>
  <c r="BB68" i="216"/>
  <c r="BD68" i="216" s="1"/>
  <c r="Z13" i="216"/>
  <c r="Z14" i="216" s="1"/>
  <c r="AH13" i="216"/>
  <c r="AH14" i="216" s="1"/>
  <c r="AP13" i="216"/>
  <c r="AP14" i="216" s="1"/>
  <c r="J56" i="171" l="1"/>
  <c r="L82" i="183"/>
  <c r="K82" i="183"/>
  <c r="J82" i="183"/>
  <c r="F82" i="183"/>
  <c r="E82" i="183"/>
  <c r="D82" i="183"/>
  <c r="S4" i="184"/>
  <c r="V41" i="184"/>
  <c r="V43" i="184" s="1"/>
  <c r="V46" i="184" s="1"/>
  <c r="X32" i="184"/>
  <c r="V32" i="184"/>
  <c r="T32" i="184"/>
  <c r="T33" i="184" s="1"/>
  <c r="X30" i="184"/>
  <c r="X33" i="184" s="1"/>
  <c r="X34" i="184" s="1"/>
  <c r="V30" i="184"/>
  <c r="V33" i="184" s="1"/>
  <c r="T30" i="184"/>
  <c r="Z29" i="184"/>
  <c r="Z28" i="184"/>
  <c r="Z25" i="184"/>
  <c r="Z23" i="184"/>
  <c r="Z22" i="184"/>
  <c r="Z21" i="184"/>
  <c r="X18" i="184"/>
  <c r="X20" i="184"/>
  <c r="X24" i="184" s="1"/>
  <c r="X27" i="184" s="1"/>
  <c r="V18" i="184"/>
  <c r="V20" i="184"/>
  <c r="V24" i="184" s="1"/>
  <c r="V27" i="184" s="1"/>
  <c r="T18" i="184"/>
  <c r="Z18" i="184" s="1"/>
  <c r="Z17" i="184"/>
  <c r="Z16" i="184"/>
  <c r="Z15" i="184"/>
  <c r="Z14" i="184"/>
  <c r="V10" i="184"/>
  <c r="T10" i="184"/>
  <c r="X9" i="184"/>
  <c r="X8" i="184"/>
  <c r="X7" i="184"/>
  <c r="X6" i="184"/>
  <c r="X10" i="184" s="1"/>
  <c r="H41" i="184"/>
  <c r="H43" i="184" s="1"/>
  <c r="H46" i="184" s="1"/>
  <c r="J32" i="184"/>
  <c r="J33" i="184" s="1"/>
  <c r="J34" i="184" s="1"/>
  <c r="H32" i="184"/>
  <c r="F32" i="184"/>
  <c r="J30" i="184"/>
  <c r="H30" i="184"/>
  <c r="H33" i="184" s="1"/>
  <c r="F30" i="184"/>
  <c r="F33" i="184"/>
  <c r="L29" i="184"/>
  <c r="L28" i="184"/>
  <c r="L25" i="184"/>
  <c r="L23" i="184"/>
  <c r="L22" i="184"/>
  <c r="L21" i="184"/>
  <c r="J18" i="184"/>
  <c r="H18" i="184"/>
  <c r="F18" i="184"/>
  <c r="F20" i="184" s="1"/>
  <c r="F24" i="184" s="1"/>
  <c r="F27" i="184"/>
  <c r="F34" i="184" s="1"/>
  <c r="L17" i="184"/>
  <c r="L16" i="184"/>
  <c r="L15" i="184"/>
  <c r="L14" i="184"/>
  <c r="H10" i="184"/>
  <c r="F10" i="184"/>
  <c r="J9" i="184"/>
  <c r="J10" i="184" s="1"/>
  <c r="J8" i="184"/>
  <c r="J7" i="184"/>
  <c r="J6" i="184"/>
  <c r="E38" i="171"/>
  <c r="I38" i="171" s="1"/>
  <c r="E36" i="171"/>
  <c r="I36" i="171"/>
  <c r="E34" i="171"/>
  <c r="I34" i="171"/>
  <c r="E32" i="171"/>
  <c r="I32" i="171"/>
  <c r="I9" i="171"/>
  <c r="E9" i="171"/>
  <c r="E66" i="171"/>
  <c r="I66" i="171"/>
  <c r="J20" i="171"/>
  <c r="E62" i="171"/>
  <c r="I62" i="171"/>
  <c r="J26" i="171"/>
  <c r="J28" i="171" s="1"/>
  <c r="E64" i="171"/>
  <c r="I64" i="171"/>
  <c r="E68" i="171"/>
  <c r="I68" i="171"/>
  <c r="J20" i="184"/>
  <c r="J24" i="184"/>
  <c r="J27" i="184" s="1"/>
  <c r="L18" i="184" l="1"/>
  <c r="H20" i="184"/>
  <c r="H24" i="184" s="1"/>
  <c r="H27" i="184" s="1"/>
  <c r="H34" i="184" s="1"/>
  <c r="V34" i="184"/>
  <c r="T20" i="184"/>
  <c r="T24" i="184" s="1"/>
  <c r="T27" i="184" s="1"/>
  <c r="T34" i="18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6" authorId="0" shapeId="0" xr:uid="{C1E4CFFB-8CD6-449F-BA3A-FB013B5A7BC8}">
      <text>
        <r>
          <rPr>
            <sz val="9"/>
            <color indexed="81"/>
            <rFont val="MS P ゴシック"/>
            <family val="3"/>
            <charset val="128"/>
          </rPr>
          <t>記載例です。
適宜修正の上、ご使用ください。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大阪府</author>
  </authors>
  <commentList>
    <comment ref="C6" authorId="0" shapeId="0" xr:uid="{00000000-0006-0000-1200-000001000000}">
      <text>
        <r>
          <rPr>
            <sz val="8"/>
            <color indexed="81"/>
            <rFont val="HG丸ｺﾞｼｯｸM-PRO"/>
            <family val="3"/>
            <charset val="128"/>
          </rPr>
          <t>選択入力</t>
        </r>
      </text>
    </comment>
    <comment ref="R6" authorId="0" shapeId="0" xr:uid="{00000000-0006-0000-1200-000002000000}">
      <text>
        <r>
          <rPr>
            <sz val="12"/>
            <color indexed="81"/>
            <rFont val="HG丸ｺﾞｼｯｸM-PRO"/>
            <family val="3"/>
            <charset val="128"/>
          </rPr>
          <t>下の「職種欄」にない職種は追記してください。</t>
        </r>
      </text>
    </comment>
    <comment ref="R30" authorId="1" shapeId="0" xr:uid="{00000000-0006-0000-1200-000003000000}">
      <text>
        <r>
          <rPr>
            <b/>
            <sz val="11"/>
            <color indexed="81"/>
            <rFont val="HGSｺﾞｼｯｸM"/>
            <family val="3"/>
            <charset val="128"/>
          </rPr>
          <t>25名以上は、行を非表示（30～105行目）していますので、「表示」に変更して活用ください。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O4" authorId="0" shapeId="0" xr:uid="{00000000-0006-0000-1300-000001000000}">
      <text>
        <r>
          <rPr>
            <sz val="9"/>
            <color indexed="81"/>
            <rFont val="HGPｺﾞｼｯｸM"/>
            <family val="3"/>
            <charset val="128"/>
          </rPr>
          <t>施設コード、事業所コードは内容審査後に付番しますので、記入不要。</t>
        </r>
      </text>
    </comment>
  </commentList>
</comments>
</file>

<file path=xl/sharedStrings.xml><?xml version="1.0" encoding="utf-8"?>
<sst xmlns="http://schemas.openxmlformats.org/spreadsheetml/2006/main" count="1943" uniqueCount="1033">
  <si>
    <t>（指定を受けている場合）</t>
    <rPh sb="1" eb="3">
      <t>シテイ</t>
    </rPh>
    <rPh sb="4" eb="5">
      <t>ウ</t>
    </rPh>
    <rPh sb="9" eb="11">
      <t>バアイ</t>
    </rPh>
    <phoneticPr fontId="7"/>
  </si>
  <si>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</si>
  <si>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</si>
  <si>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</si>
  <si>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</si>
  <si>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</si>
  <si>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</si>
  <si>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</si>
  <si>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</si>
  <si>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</si>
  <si>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</si>
  <si>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</si>
  <si>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</si>
  <si>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</si>
  <si>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</si>
  <si>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</si>
  <si>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</si>
  <si>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</si>
  <si>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</si>
  <si>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</si>
  <si>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</si>
  <si>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</si>
  <si>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</si>
  <si>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</si>
  <si>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</si>
  <si>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</si>
  <si>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</si>
  <si>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7"/>
  </si>
  <si>
    <t>日</t>
    <rPh sb="0" eb="1">
      <t>ヒ</t>
    </rPh>
    <phoneticPr fontId="7"/>
  </si>
  <si>
    <t>月</t>
    <rPh sb="0" eb="1">
      <t>ツキ</t>
    </rPh>
    <phoneticPr fontId="7"/>
  </si>
  <si>
    <t>年月日</t>
    <rPh sb="0" eb="3">
      <t>ネンガッピ</t>
    </rPh>
    <phoneticPr fontId="7"/>
  </si>
  <si>
    <t>(※変更の場合)</t>
    <rPh sb="2" eb="4">
      <t>ヘンコウ</t>
    </rPh>
    <rPh sb="5" eb="7">
      <t>バアイ</t>
    </rPh>
    <phoneticPr fontId="7"/>
  </si>
  <si>
    <t>変　更　後</t>
    <rPh sb="4" eb="5">
      <t>ゴ</t>
    </rPh>
    <phoneticPr fontId="7"/>
  </si>
  <si>
    <t>年</t>
    <rPh sb="0" eb="1">
      <t>ネン</t>
    </rPh>
    <phoneticPr fontId="7"/>
  </si>
  <si>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</si>
  <si>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</si>
  <si>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</si>
  <si>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</si>
  <si>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</si>
  <si>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7"/>
  </si>
  <si>
    <t>介護給付費算定に係る体制等に関する進達書＜基準該当事業者用＞</t>
    <rPh sb="17" eb="19">
      <t>シンタツ</t>
    </rPh>
    <rPh sb="21" eb="23">
      <t>キジュン</t>
    </rPh>
    <rPh sb="23" eb="25">
      <t>ガイトウ</t>
    </rPh>
    <rPh sb="25" eb="28">
      <t>ジギョウシャ</t>
    </rPh>
    <phoneticPr fontId="7"/>
  </si>
  <si>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7"/>
  </si>
  <si>
    <t>届出を行う事業所の状況</t>
    <rPh sb="9" eb="11">
      <t>ジョウキョウ</t>
    </rPh>
    <phoneticPr fontId="7"/>
  </si>
  <si>
    <t>居宅介護支援</t>
    <rPh sb="0" eb="2">
      <t>キョタク</t>
    </rPh>
    <rPh sb="2" eb="4">
      <t>カイゴ</t>
    </rPh>
    <rPh sb="4" eb="6">
      <t>シエン</t>
    </rPh>
    <phoneticPr fontId="7"/>
  </si>
  <si>
    <t>登録年</t>
    <rPh sb="0" eb="2">
      <t>トウロク</t>
    </rPh>
    <rPh sb="2" eb="3">
      <t>ネン</t>
    </rPh>
    <phoneticPr fontId="7"/>
  </si>
  <si>
    <t>月日</t>
    <rPh sb="0" eb="2">
      <t>ガッピ</t>
    </rPh>
    <phoneticPr fontId="7"/>
  </si>
  <si>
    <t>基準該当事業所番号</t>
    <rPh sb="0" eb="2">
      <t>キジュン</t>
    </rPh>
    <rPh sb="2" eb="4">
      <t>ガイトウ</t>
    </rPh>
    <rPh sb="4" eb="7">
      <t>ジギョウショ</t>
    </rPh>
    <rPh sb="7" eb="9">
      <t>バンゴウ</t>
    </rPh>
    <phoneticPr fontId="7"/>
  </si>
  <si>
    <t>登録を受けている市町村</t>
    <rPh sb="0" eb="2">
      <t>トウロク</t>
    </rPh>
    <rPh sb="3" eb="4">
      <t>ウ</t>
    </rPh>
    <rPh sb="8" eb="11">
      <t>シチョウソン</t>
    </rPh>
    <phoneticPr fontId="7"/>
  </si>
  <si>
    <t>既に指定等を受けている事業</t>
    <rPh sb="0" eb="1">
      <t>スデ</t>
    </rPh>
    <rPh sb="2" eb="4">
      <t>シテイ</t>
    </rPh>
    <rPh sb="4" eb="5">
      <t>トウ</t>
    </rPh>
    <rPh sb="6" eb="7">
      <t>ウ</t>
    </rPh>
    <rPh sb="11" eb="13">
      <t>ジギョウ</t>
    </rPh>
    <phoneticPr fontId="7"/>
  </si>
  <si>
    <t>市町村が定める率</t>
    <rPh sb="0" eb="3">
      <t>シチョウソン</t>
    </rPh>
    <rPh sb="4" eb="5">
      <t>サダ</t>
    </rPh>
    <rPh sb="7" eb="8">
      <t>リツ</t>
    </rPh>
    <phoneticPr fontId="7"/>
  </si>
  <si>
    <t>(市町村記載)</t>
    <rPh sb="1" eb="4">
      <t>シチョウソン</t>
    </rPh>
    <rPh sb="4" eb="6">
      <t>キサイ</t>
    </rPh>
    <phoneticPr fontId="7"/>
  </si>
  <si>
    <t>備考1　「受付番号」欄には記載しないでください。</t>
    <rPh sb="7" eb="9">
      <t>バンゴウ</t>
    </rPh>
    <phoneticPr fontId="7"/>
  </si>
  <si>
    <t>法人である場合その種別</t>
    <rPh sb="5" eb="7">
      <t>バアイ</t>
    </rPh>
    <phoneticPr fontId="7"/>
  </si>
  <si>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7"/>
  </si>
  <si>
    <t>異動（予定）</t>
    <phoneticPr fontId="7"/>
  </si>
  <si>
    <t>異動項目</t>
    <phoneticPr fontId="7"/>
  </si>
  <si>
    <t xml:space="preserve"> 1新規　2変更　3終了</t>
    <phoneticPr fontId="7"/>
  </si>
  <si>
    <t>　　4　「実施事業」欄は、該当する欄に「〇」を記入してください。</t>
    <phoneticPr fontId="7"/>
  </si>
  <si>
    <t>　　6　「異動項目」欄には、(別紙1，1－2)「介護給付費算定に係る体制等状況一覧表」に掲げる項目を記載してください。</t>
    <phoneticPr fontId="7"/>
  </si>
  <si>
    <t>％</t>
    <phoneticPr fontId="7"/>
  </si>
  <si>
    <t>　　8　「特記事項」欄には、異動の状況について具体的に記載してください。</t>
    <phoneticPr fontId="7"/>
  </si>
  <si>
    <t>人</t>
  </si>
  <si>
    <t>介護支援専門員</t>
    <rPh sb="0" eb="2">
      <t>カイゴ</t>
    </rPh>
    <rPh sb="2" eb="4">
      <t>シエン</t>
    </rPh>
    <rPh sb="4" eb="7">
      <t>センモンイン</t>
    </rPh>
    <phoneticPr fontId="7"/>
  </si>
  <si>
    <t>市町村長名</t>
    <rPh sb="0" eb="3">
      <t>シチョウソン</t>
    </rPh>
    <rPh sb="3" eb="4">
      <t>チョウ</t>
    </rPh>
    <rPh sb="4" eb="5">
      <t>メイ</t>
    </rPh>
    <phoneticPr fontId="7"/>
  </si>
  <si>
    <t>介護予防訪問介護</t>
    <rPh sb="0" eb="2">
      <t>カイゴ</t>
    </rPh>
    <rPh sb="2" eb="4">
      <t>ヨボウ</t>
    </rPh>
    <phoneticPr fontId="7"/>
  </si>
  <si>
    <t>介護予防訪問入浴介護</t>
    <rPh sb="0" eb="2">
      <t>カイゴ</t>
    </rPh>
    <rPh sb="2" eb="4">
      <t>ヨボウ</t>
    </rPh>
    <phoneticPr fontId="7"/>
  </si>
  <si>
    <t>介護予防通所介護</t>
    <rPh sb="0" eb="2">
      <t>カイゴ</t>
    </rPh>
    <rPh sb="2" eb="4">
      <t>ヨボウ</t>
    </rPh>
    <phoneticPr fontId="7"/>
  </si>
  <si>
    <t>介護予防短期入所生活介護</t>
    <rPh sb="0" eb="2">
      <t>カイゴ</t>
    </rPh>
    <rPh sb="2" eb="4">
      <t>ヨボウ</t>
    </rPh>
    <phoneticPr fontId="7"/>
  </si>
  <si>
    <t>介護予防福祉用具貸与</t>
    <rPh sb="0" eb="2">
      <t>カイゴ</t>
    </rPh>
    <rPh sb="2" eb="4">
      <t>ヨボウ</t>
    </rPh>
    <phoneticPr fontId="7"/>
  </si>
  <si>
    <t>介護予防支援</t>
    <rPh sb="0" eb="2">
      <t>カイゴ</t>
    </rPh>
    <rPh sb="2" eb="4">
      <t>ヨボウ</t>
    </rPh>
    <rPh sb="4" eb="6">
      <t>シエン</t>
    </rPh>
    <phoneticPr fontId="7"/>
  </si>
  <si>
    <t>受付番号</t>
    <phoneticPr fontId="7"/>
  </si>
  <si>
    <t>　　知事　　殿</t>
    <phoneticPr fontId="7"/>
  </si>
  <si>
    <t>届　出　者</t>
    <phoneticPr fontId="7"/>
  </si>
  <si>
    <t>名　　称</t>
    <phoneticPr fontId="7"/>
  </si>
  <si>
    <t>　(郵便番号　　―　　　)</t>
    <phoneticPr fontId="7"/>
  </si>
  <si>
    <t>　　　　　県　　　　郡市</t>
    <phoneticPr fontId="7"/>
  </si>
  <si>
    <t>　(ビルの名称等)</t>
    <phoneticPr fontId="7"/>
  </si>
  <si>
    <t>連 絡 先</t>
    <phoneticPr fontId="7"/>
  </si>
  <si>
    <t>事業所の状況</t>
    <phoneticPr fontId="7"/>
  </si>
  <si>
    <t>同一所在地において行う　　　　　　　　　　　　　　　事業等の種類</t>
    <phoneticPr fontId="7"/>
  </si>
  <si>
    <t>変　更　前</t>
    <phoneticPr fontId="7"/>
  </si>
  <si>
    <t>　　5　「異動等の区分」欄には、今回届出を行う事業所について該当する数字に「〇」を記入してください。</t>
    <phoneticPr fontId="7"/>
  </si>
  <si>
    <t>人</t>
    <rPh sb="0" eb="1">
      <t>ニン</t>
    </rPh>
    <phoneticPr fontId="7"/>
  </si>
  <si>
    <t>　　　適宜欄を補正して、全ての出張所等の状況について記載してください。</t>
    <phoneticPr fontId="7"/>
  </si>
  <si>
    <t>　　2　「法人である場合その種別」欄は、申請者が法人である場合に、「社会福祉法人」「医療法人」「社団法人」</t>
    <rPh sb="10" eb="12">
      <t>バアイ</t>
    </rPh>
    <phoneticPr fontId="7"/>
  </si>
  <si>
    <t>　　　「財団法人」「株式会社」「有限会社」等の別を記入してください。</t>
    <rPh sb="7" eb="8">
      <t>ジン</t>
    </rPh>
    <rPh sb="10" eb="12">
      <t>カブシキ</t>
    </rPh>
    <rPh sb="12" eb="14">
      <t>カイシャ</t>
    </rPh>
    <phoneticPr fontId="7"/>
  </si>
  <si>
    <t>　　9　「主たる事業所の所在地以外の場所で一部実施する場合の出張所等の所在地」について、複数の出張所等を有する場合は、</t>
    <phoneticPr fontId="7"/>
  </si>
  <si>
    <t>主たる事業所の所在地</t>
    <rPh sb="3" eb="6">
      <t>ジギョウショ</t>
    </rPh>
    <phoneticPr fontId="7"/>
  </si>
  <si>
    <t>　　3　「法人所轄庁」欄は、申請者が認可法人である場合に、その主務官庁の名称を記載してください。</t>
    <phoneticPr fontId="7"/>
  </si>
  <si>
    <t>（別紙●）</t>
    <rPh sb="1" eb="3">
      <t>ベッシ</t>
    </rPh>
    <phoneticPr fontId="7"/>
  </si>
  <si>
    <t>□</t>
  </si>
  <si>
    <t>□</t>
    <phoneticPr fontId="7"/>
  </si>
  <si>
    <t>■</t>
    <phoneticPr fontId="7"/>
  </si>
  <si>
    <t>）</t>
    <phoneticPr fontId="7"/>
  </si>
  <si>
    <t>㎡</t>
  </si>
  <si>
    <t>片廊下の幅</t>
  </si>
  <si>
    <t>中廊下の幅</t>
  </si>
  <si>
    <t>管理者</t>
    <rPh sb="0" eb="2">
      <t>カンリ</t>
    </rPh>
    <rPh sb="2" eb="3">
      <t>シャ</t>
    </rPh>
    <phoneticPr fontId="7"/>
  </si>
  <si>
    <t>生活相談員</t>
    <rPh sb="0" eb="2">
      <t>セイカツ</t>
    </rPh>
    <rPh sb="2" eb="5">
      <t>ソウダンイン</t>
    </rPh>
    <phoneticPr fontId="7"/>
  </si>
  <si>
    <t>介護職員</t>
    <rPh sb="0" eb="2">
      <t>カイゴ</t>
    </rPh>
    <rPh sb="2" eb="4">
      <t>ショクイン</t>
    </rPh>
    <phoneticPr fontId="7"/>
  </si>
  <si>
    <t>機能訓練指導員</t>
    <rPh sb="0" eb="2">
      <t>キノウ</t>
    </rPh>
    <rPh sb="2" eb="4">
      <t>クンレン</t>
    </rPh>
    <rPh sb="4" eb="7">
      <t>シドウイン</t>
    </rPh>
    <phoneticPr fontId="7"/>
  </si>
  <si>
    <t>栄養士</t>
    <rPh sb="0" eb="3">
      <t>エイヨウシ</t>
    </rPh>
    <phoneticPr fontId="7"/>
  </si>
  <si>
    <t>添付書類</t>
  </si>
  <si>
    <t>A</t>
  </si>
  <si>
    <t>Ｂ</t>
  </si>
  <si>
    <t>Ｃ</t>
  </si>
  <si>
    <t>Ｄ</t>
  </si>
  <si>
    <t>短期入所療養介護</t>
  </si>
  <si>
    <t>〇</t>
    <phoneticPr fontId="7"/>
  </si>
  <si>
    <t>施設</t>
    <rPh sb="0" eb="2">
      <t>シセツ</t>
    </rPh>
    <phoneticPr fontId="7"/>
  </si>
  <si>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</si>
  <si>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</si>
  <si>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</si>
  <si>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</si>
  <si>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</si>
  <si>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</si>
  <si>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</si>
  <si>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</si>
  <si>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</si>
  <si>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</si>
  <si>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</si>
  <si>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</si>
  <si>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</si>
  <si>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</si>
  <si>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</si>
  <si>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</si>
  <si>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</si>
  <si>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</si>
  <si>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</si>
  <si>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</si>
  <si>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</si>
  <si>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</si>
  <si>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</si>
  <si>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</si>
  <si>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</si>
  <si>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</si>
  <si>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</si>
  <si>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</si>
  <si>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</si>
  <si>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月</t>
    <rPh sb="0" eb="1">
      <t>ゲツ</t>
    </rPh>
    <phoneticPr fontId="7"/>
  </si>
  <si>
    <t>水</t>
  </si>
  <si>
    <t>日</t>
  </si>
  <si>
    <t>備考</t>
    <rPh sb="0" eb="2">
      <t>ビコウ</t>
    </rPh>
    <phoneticPr fontId="7"/>
  </si>
  <si>
    <t>３１）</t>
  </si>
  <si>
    <t>３２）</t>
  </si>
  <si>
    <t>３３）</t>
  </si>
  <si>
    <t>３４）</t>
  </si>
  <si>
    <t>３５）</t>
  </si>
  <si>
    <t>３６）</t>
  </si>
  <si>
    <t>３７）</t>
  </si>
  <si>
    <t>３８）</t>
  </si>
  <si>
    <t>３９）</t>
  </si>
  <si>
    <t>４０）</t>
  </si>
  <si>
    <t>施 設 名 称</t>
    <rPh sb="0" eb="1">
      <t>シ</t>
    </rPh>
    <rPh sb="2" eb="3">
      <t>セツ</t>
    </rPh>
    <rPh sb="4" eb="5">
      <t>ナ</t>
    </rPh>
    <rPh sb="6" eb="7">
      <t>ショウ</t>
    </rPh>
    <phoneticPr fontId="7"/>
  </si>
  <si>
    <t>①施　　設</t>
    <rPh sb="1" eb="2">
      <t>シ</t>
    </rPh>
    <rPh sb="4" eb="5">
      <t>セツ</t>
    </rPh>
    <phoneticPr fontId="7"/>
  </si>
  <si>
    <t>定員</t>
    <rPh sb="0" eb="2">
      <t>テイイン</t>
    </rPh>
    <phoneticPr fontId="7"/>
  </si>
  <si>
    <t>前年度平均</t>
    <rPh sb="0" eb="3">
      <t>ゼンネンド</t>
    </rPh>
    <rPh sb="3" eb="5">
      <t>ヘイキン</t>
    </rPh>
    <phoneticPr fontId="7"/>
  </si>
  <si>
    <t>従来型</t>
    <rPh sb="0" eb="2">
      <t>ジュウライ</t>
    </rPh>
    <rPh sb="2" eb="3">
      <t>ガタ</t>
    </rPh>
    <phoneticPr fontId="7"/>
  </si>
  <si>
    <t>ユニット型</t>
    <rPh sb="4" eb="5">
      <t>ガタ</t>
    </rPh>
    <phoneticPr fontId="7"/>
  </si>
  <si>
    <t>②短期入所</t>
    <rPh sb="1" eb="3">
      <t>タンキ</t>
    </rPh>
    <rPh sb="3" eb="5">
      <t>ニュウショ</t>
    </rPh>
    <phoneticPr fontId="7"/>
  </si>
  <si>
    <t>空床型</t>
    <phoneticPr fontId="7"/>
  </si>
  <si>
    <t>③合　　計</t>
    <rPh sb="1" eb="2">
      <t>ア</t>
    </rPh>
    <rPh sb="4" eb="5">
      <t>ケイ</t>
    </rPh>
    <phoneticPr fontId="7"/>
  </si>
  <si>
    <t>※併設の場合</t>
    <rPh sb="1" eb="3">
      <t>ヘイセツ</t>
    </rPh>
    <rPh sb="4" eb="6">
      <t>バアイ</t>
    </rPh>
    <phoneticPr fontId="7"/>
  </si>
  <si>
    <t>職　　種</t>
    <rPh sb="0" eb="1">
      <t>ショク</t>
    </rPh>
    <rPh sb="3" eb="4">
      <t>タネ</t>
    </rPh>
    <phoneticPr fontId="7"/>
  </si>
  <si>
    <t>基　　準</t>
    <rPh sb="0" eb="1">
      <t>モト</t>
    </rPh>
    <rPh sb="3" eb="4">
      <t>ジュン</t>
    </rPh>
    <phoneticPr fontId="7"/>
  </si>
  <si>
    <t>基準人員</t>
    <rPh sb="0" eb="2">
      <t>キジュン</t>
    </rPh>
    <rPh sb="2" eb="4">
      <t>ジンイン</t>
    </rPh>
    <phoneticPr fontId="7"/>
  </si>
  <si>
    <t>実人員</t>
    <rPh sb="0" eb="1">
      <t>ジツ</t>
    </rPh>
    <rPh sb="1" eb="3">
      <t>ジンイン</t>
    </rPh>
    <phoneticPr fontId="7"/>
  </si>
  <si>
    <t>備　　考</t>
    <rPh sb="0" eb="1">
      <t>ソナエ</t>
    </rPh>
    <rPh sb="3" eb="4">
      <t>コウ</t>
    </rPh>
    <phoneticPr fontId="7"/>
  </si>
  <si>
    <t>看護・介護</t>
  </si>
  <si>
    <t>人</t>
    <rPh sb="0" eb="1">
      <t>ヒト</t>
    </rPh>
    <phoneticPr fontId="7"/>
  </si>
  <si>
    <t>131以上：</t>
    <rPh sb="3" eb="5">
      <t>イジョウ</t>
    </rPh>
    <phoneticPr fontId="7"/>
  </si>
  <si>
    <t>131～180：常勤換算で3+1</t>
    <rPh sb="8" eb="10">
      <t>ジョウキン</t>
    </rPh>
    <rPh sb="10" eb="12">
      <t>カンサン</t>
    </rPh>
    <phoneticPr fontId="7"/>
  </si>
  <si>
    <t>181～230：常勤換算で3+2</t>
    <rPh sb="8" eb="10">
      <t>ジョウキン</t>
    </rPh>
    <rPh sb="10" eb="12">
      <t>カンサン</t>
    </rPh>
    <phoneticPr fontId="7"/>
  </si>
  <si>
    <t>230～281：常勤換算で3+3</t>
    <rPh sb="8" eb="10">
      <t>ジョウキン</t>
    </rPh>
    <rPh sb="10" eb="12">
      <t>カンサン</t>
    </rPh>
    <phoneticPr fontId="7"/>
  </si>
  <si>
    <t>※①施設より計算</t>
    <rPh sb="2" eb="4">
      <t>シセツ</t>
    </rPh>
    <phoneticPr fontId="7"/>
  </si>
  <si>
    <t>１以上</t>
  </si>
  <si>
    <t>機能訓練指導員</t>
  </si>
  <si>
    <t>介護支援専門員</t>
  </si>
  <si>
    <t>夜勤職員</t>
  </si>
  <si>
    <t>従来</t>
  </si>
  <si>
    <t>101以上：</t>
    <rPh sb="3" eb="5">
      <t>イジョウ</t>
    </rPh>
    <phoneticPr fontId="7"/>
  </si>
  <si>
    <t>101～125：常勤換算で4+1</t>
    <rPh sb="8" eb="10">
      <t>ジョウキン</t>
    </rPh>
    <rPh sb="10" eb="12">
      <t>カンサン</t>
    </rPh>
    <phoneticPr fontId="7"/>
  </si>
  <si>
    <t>126～150：常勤換算で4+2</t>
    <rPh sb="8" eb="10">
      <t>ジョウキン</t>
    </rPh>
    <rPh sb="10" eb="12">
      <t>カンサン</t>
    </rPh>
    <phoneticPr fontId="7"/>
  </si>
  <si>
    <t>151～175：常勤換算で4+3</t>
    <rPh sb="8" eb="10">
      <t>ジョウキン</t>
    </rPh>
    <rPh sb="10" eb="12">
      <t>カンサン</t>
    </rPh>
    <phoneticPr fontId="7"/>
  </si>
  <si>
    <t>ユニット</t>
  </si>
  <si>
    <t>２ユニットごとに１以上</t>
  </si>
  <si>
    <t>※人員基準は、前年度の平均値に対する配置（定員や現在の入所者数に対する配置ではない）がこの表では定員で算出（目安）</t>
    <rPh sb="45" eb="46">
      <t>ヒョウ</t>
    </rPh>
    <rPh sb="48" eb="50">
      <t>テイイン</t>
    </rPh>
    <rPh sb="51" eb="53">
      <t>サンシュツ</t>
    </rPh>
    <rPh sb="54" eb="56">
      <t>メヤス</t>
    </rPh>
    <phoneticPr fontId="7"/>
  </si>
  <si>
    <t>参考6</t>
    <phoneticPr fontId="7"/>
  </si>
  <si>
    <t>入所者に対し健康管理及び療養上の指導を行うために必要な数</t>
    <rPh sb="0" eb="3">
      <t>ニュウショシャ</t>
    </rPh>
    <rPh sb="4" eb="5">
      <t>タイ</t>
    </rPh>
    <phoneticPr fontId="7"/>
  </si>
  <si>
    <t>特養入所者と短期利用者の合計数に対しての配置が必要。
原則、常勤の者。ただし1人を超えて配置されている生活相談員が時間帯を明確に区分したうえで他の職務に従事する場合はこの限りでない。</t>
    <rPh sb="27" eb="29">
      <t>ゲンソク</t>
    </rPh>
    <rPh sb="30" eb="32">
      <t>ジョウキン</t>
    </rPh>
    <rPh sb="33" eb="34">
      <t>モノ</t>
    </rPh>
    <rPh sb="39" eb="40">
      <t>ニン</t>
    </rPh>
    <rPh sb="41" eb="42">
      <t>コ</t>
    </rPh>
    <rPh sb="44" eb="46">
      <t>ハイチ</t>
    </rPh>
    <rPh sb="51" eb="53">
      <t>セイカツ</t>
    </rPh>
    <rPh sb="53" eb="56">
      <t>ソウダンイン</t>
    </rPh>
    <rPh sb="57" eb="59">
      <t>ジカン</t>
    </rPh>
    <rPh sb="59" eb="60">
      <t>タイ</t>
    </rPh>
    <rPh sb="61" eb="63">
      <t>メイカク</t>
    </rPh>
    <rPh sb="64" eb="66">
      <t>クブン</t>
    </rPh>
    <rPh sb="71" eb="72">
      <t>ホカ</t>
    </rPh>
    <rPh sb="73" eb="75">
      <t>ショクム</t>
    </rPh>
    <rPh sb="76" eb="78">
      <t>ジュウジ</t>
    </rPh>
    <rPh sb="80" eb="82">
      <t>バアイ</t>
    </rPh>
    <rPh sb="85" eb="86">
      <t>カギ</t>
    </rPh>
    <phoneticPr fontId="7"/>
  </si>
  <si>
    <t>看護職員のうち、1人以上は、常勤の者</t>
    <rPh sb="0" eb="2">
      <t>カンゴ</t>
    </rPh>
    <rPh sb="2" eb="4">
      <t>ショクイン</t>
    </rPh>
    <rPh sb="9" eb="10">
      <t>ニン</t>
    </rPh>
    <rPh sb="10" eb="12">
      <t>イジョウ</t>
    </rPh>
    <rPh sb="14" eb="16">
      <t>ジョウキン</t>
    </rPh>
    <rPh sb="17" eb="18">
      <t>モノ</t>
    </rPh>
    <phoneticPr fontId="7"/>
  </si>
  <si>
    <t>専らその職務に従事する常勤の者でなければならない。ただし、入所者の処遇に支障がない場合は、他の職務に従事可能</t>
    <rPh sb="0" eb="1">
      <t>モッパ</t>
    </rPh>
    <rPh sb="4" eb="6">
      <t>ショクム</t>
    </rPh>
    <rPh sb="7" eb="9">
      <t>ジュウジ</t>
    </rPh>
    <rPh sb="11" eb="13">
      <t>ジョウキン</t>
    </rPh>
    <rPh sb="14" eb="15">
      <t>モノ</t>
    </rPh>
    <rPh sb="29" eb="32">
      <t>ニュウショシャ</t>
    </rPh>
    <rPh sb="33" eb="35">
      <t>ショグウ</t>
    </rPh>
    <rPh sb="36" eb="38">
      <t>シショウ</t>
    </rPh>
    <rPh sb="41" eb="43">
      <t>バアイ</t>
    </rPh>
    <rPh sb="45" eb="46">
      <t>ホカ</t>
    </rPh>
    <rPh sb="47" eb="49">
      <t>ショクム</t>
    </rPh>
    <rPh sb="50" eb="52">
      <t>ジュウジ</t>
    </rPh>
    <rPh sb="52" eb="54">
      <t>カノウ</t>
    </rPh>
    <phoneticPr fontId="7"/>
  </si>
  <si>
    <t>他の職務に従事することができる。</t>
    <rPh sb="0" eb="1">
      <t>ホカ</t>
    </rPh>
    <rPh sb="2" eb="4">
      <t>ショクム</t>
    </rPh>
    <rPh sb="5" eb="7">
      <t>ジュウジ</t>
    </rPh>
    <phoneticPr fontId="7"/>
  </si>
  <si>
    <t>常勤換算方法で、入所者の数が3又はその端数を増すごとに1以上</t>
    <rPh sb="4" eb="6">
      <t>ホウホウ</t>
    </rPh>
    <phoneticPr fontId="7"/>
  </si>
  <si>
    <t>看護：</t>
    <rPh sb="0" eb="2">
      <t>カンゴ</t>
    </rPh>
    <phoneticPr fontId="7"/>
  </si>
  <si>
    <t>介護：</t>
    <rPh sb="0" eb="2">
      <t>カイゴ</t>
    </rPh>
    <phoneticPr fontId="7"/>
  </si>
  <si>
    <t>※大阪府が所管する介護保険施設は、政令市及び中核市を除く市町村に所在する介護保険施設です。</t>
    <rPh sb="9" eb="11">
      <t>カイゴ</t>
    </rPh>
    <rPh sb="11" eb="13">
      <t>ホケン</t>
    </rPh>
    <rPh sb="13" eb="15">
      <t>シセツ</t>
    </rPh>
    <rPh sb="17" eb="20">
      <t>セイレイシ</t>
    </rPh>
    <rPh sb="20" eb="21">
      <t>オヨ</t>
    </rPh>
    <rPh sb="22" eb="25">
      <t>チュウカクシ</t>
    </rPh>
    <rPh sb="26" eb="27">
      <t>ノゾ</t>
    </rPh>
    <rPh sb="28" eb="31">
      <t>シチョウソン</t>
    </rPh>
    <rPh sb="32" eb="34">
      <t>ショザイ</t>
    </rPh>
    <rPh sb="36" eb="38">
      <t>カイゴ</t>
    </rPh>
    <rPh sb="38" eb="40">
      <t>ホケン</t>
    </rPh>
    <rPh sb="40" eb="42">
      <t>シセツ</t>
    </rPh>
    <phoneticPr fontId="7"/>
  </si>
  <si>
    <t>※大阪府が所管する市町村に所在する事業所（摂津市、守口市、門真市、大東市、交野市、四條畷市、藤井寺市、羽曳野市、島本町）</t>
    <rPh sb="13" eb="15">
      <t>ショザイ</t>
    </rPh>
    <rPh sb="17" eb="20">
      <t>ジギョウショ</t>
    </rPh>
    <phoneticPr fontId="7"/>
  </si>
  <si>
    <t>その他の市町村については、権限移譲していますので、各市町村または広域福祉課へお問い合わせください。</t>
    <phoneticPr fontId="7"/>
  </si>
  <si>
    <t>政令市及び中核市については、権限移譲していますので、各市窓口へお問い合わせください。</t>
    <rPh sb="0" eb="3">
      <t>セイレイシ</t>
    </rPh>
    <rPh sb="3" eb="4">
      <t>オヨ</t>
    </rPh>
    <rPh sb="5" eb="8">
      <t>チュウカクシ</t>
    </rPh>
    <rPh sb="28" eb="30">
      <t>マドグチ</t>
    </rPh>
    <phoneticPr fontId="7"/>
  </si>
  <si>
    <t>（介護保険法第７１条、第７２条、第１１５条の１１及び介護保険法施行令第４条の規定により、指定があったものとみなされた事業所を除く。）</t>
    <phoneticPr fontId="7"/>
  </si>
  <si>
    <t>　１）介護保険施設</t>
    <phoneticPr fontId="7"/>
  </si>
  <si>
    <t>【手続き先：介護事業者課施設指導グループ】</t>
    <phoneticPr fontId="7"/>
  </si>
  <si>
    <t>　２）指定居宅サービス事業所、指定介護予防サービス事業所</t>
    <phoneticPr fontId="7"/>
  </si>
  <si>
    <t>【手続き先：介護事業者課居宅グループ】</t>
    <phoneticPr fontId="7"/>
  </si>
  <si>
    <t>フリガナ</t>
    <phoneticPr fontId="7"/>
  </si>
  <si>
    <t>介護老人福祉施設</t>
    <phoneticPr fontId="7"/>
  </si>
  <si>
    <t>短期入所生活介護</t>
    <phoneticPr fontId="7"/>
  </si>
  <si>
    <t>-</t>
    <phoneticPr fontId="7"/>
  </si>
  <si>
    <t>区</t>
    <rPh sb="0" eb="1">
      <t>ク</t>
    </rPh>
    <phoneticPr fontId="7"/>
  </si>
  <si>
    <t>職名</t>
    <rPh sb="0" eb="2">
      <t>ショクメイ</t>
    </rPh>
    <phoneticPr fontId="7"/>
  </si>
  <si>
    <t>介護老人福祉施設</t>
  </si>
  <si>
    <t>（施設コード）</t>
    <rPh sb="1" eb="2">
      <t>シ</t>
    </rPh>
    <rPh sb="2" eb="3">
      <t>セツ</t>
    </rPh>
    <phoneticPr fontId="7"/>
  </si>
  <si>
    <t>（事業所コード）</t>
    <rPh sb="1" eb="4">
      <t>ジギョウショ</t>
    </rPh>
    <phoneticPr fontId="7"/>
  </si>
  <si>
    <t>新規開設（指定）に関する手続き【介護老人福祉施設（特別養護老人ホーム）】</t>
    <rPh sb="0" eb="2">
      <t>シンキ</t>
    </rPh>
    <rPh sb="2" eb="4">
      <t>カイセツ</t>
    </rPh>
    <rPh sb="5" eb="7">
      <t>シテイ</t>
    </rPh>
    <rPh sb="9" eb="10">
      <t>カン</t>
    </rPh>
    <rPh sb="12" eb="14">
      <t>テツヅ</t>
    </rPh>
    <rPh sb="16" eb="18">
      <t>カイゴ</t>
    </rPh>
    <rPh sb="18" eb="20">
      <t>ロウジン</t>
    </rPh>
    <rPh sb="20" eb="22">
      <t>フクシ</t>
    </rPh>
    <rPh sb="22" eb="24">
      <t>シセツ</t>
    </rPh>
    <rPh sb="25" eb="27">
      <t>トクベツ</t>
    </rPh>
    <rPh sb="27" eb="29">
      <t>ヨウゴ</t>
    </rPh>
    <rPh sb="29" eb="31">
      <t>ロウジン</t>
    </rPh>
    <phoneticPr fontId="7"/>
  </si>
  <si>
    <t>介護保険法　第五節　介護保険施設　第一款　指定介護老人福祉施設（指定介護老人福祉施設の指定）</t>
    <rPh sb="0" eb="2">
      <t>カイゴ</t>
    </rPh>
    <rPh sb="2" eb="4">
      <t>ホケン</t>
    </rPh>
    <rPh sb="4" eb="5">
      <t>ホウ</t>
    </rPh>
    <phoneticPr fontId="7"/>
  </si>
  <si>
    <t>第86条　第48条第1項第1号の指定は、厚生労働省令で定めるところにより、老人福祉法第20条の5に規定する特別養護老人ホームのうち、その入所定員が30人以上であって都道府県の条例で定める数であるものの開設者の申請があったものについて行う。</t>
    <phoneticPr fontId="7"/>
  </si>
  <si>
    <t>新規開設（指定）について</t>
    <phoneticPr fontId="7"/>
  </si>
  <si>
    <t>新規開設（指定）の対象となる介護保険施設等</t>
    <rPh sb="0" eb="2">
      <t>シンキ</t>
    </rPh>
    <rPh sb="2" eb="4">
      <t>カイセツ</t>
    </rPh>
    <rPh sb="5" eb="7">
      <t>シテイ</t>
    </rPh>
    <rPh sb="14" eb="16">
      <t>カイゴ</t>
    </rPh>
    <rPh sb="16" eb="18">
      <t>ホケン</t>
    </rPh>
    <rPh sb="18" eb="20">
      <t>シセツ</t>
    </rPh>
    <rPh sb="20" eb="21">
      <t>トウ</t>
    </rPh>
    <phoneticPr fontId="7"/>
  </si>
  <si>
    <t>新規開設（指定）にかかる手数料</t>
    <rPh sb="0" eb="2">
      <t>シンキ</t>
    </rPh>
    <rPh sb="2" eb="4">
      <t>カイセツ</t>
    </rPh>
    <phoneticPr fontId="7"/>
  </si>
  <si>
    <t>訪問看護</t>
  </si>
  <si>
    <t>指定居宅サービス</t>
    <rPh sb="0" eb="2">
      <t>シテイ</t>
    </rPh>
    <rPh sb="2" eb="4">
      <t>キョタク</t>
    </rPh>
    <phoneticPr fontId="7"/>
  </si>
  <si>
    <t>養護</t>
  </si>
  <si>
    <t>特別養護</t>
  </si>
  <si>
    <t>　特別養護</t>
    <phoneticPr fontId="7"/>
  </si>
  <si>
    <t>法人登記簿謄本</t>
  </si>
  <si>
    <t>地籍図</t>
  </si>
  <si>
    <t>建物平面図、立面図</t>
  </si>
  <si>
    <t>室別面積表（各階ごと・種類別の数及び面積）</t>
  </si>
  <si>
    <t>施設パンフレット（併設する施設の概要等）</t>
  </si>
  <si>
    <t>従業者の勤務の体制及び勤務形態一覧表</t>
    <phoneticPr fontId="7"/>
  </si>
  <si>
    <t>□</t>
    <phoneticPr fontId="7"/>
  </si>
  <si>
    <t>併設型</t>
    <phoneticPr fontId="7"/>
  </si>
  <si>
    <t>■</t>
    <phoneticPr fontId="7"/>
  </si>
  <si>
    <t>（常勤換算）</t>
    <phoneticPr fontId="7"/>
  </si>
  <si>
    <t>常勤専従で１以上（支障がなければ同一敷地内の他の事業所、施設又はサテライト施設の職務に従事可）</t>
    <phoneticPr fontId="7"/>
  </si>
  <si>
    <t>医師</t>
    <phoneticPr fontId="7"/>
  </si>
  <si>
    <t>生活相談員</t>
    <phoneticPr fontId="7"/>
  </si>
  <si>
    <t>入所者の数が100又はその端数を増すごとに１以上</t>
    <phoneticPr fontId="7"/>
  </si>
  <si>
    <t>【資格要件】社会福祉法第19条第1項各号のいずれかに該当する者又はそれと同等以上の能力を有すると認められる者（介護福祉士、介護支援専門員）</t>
    <rPh sb="1" eb="3">
      <t>シカク</t>
    </rPh>
    <rPh sb="3" eb="5">
      <t>ヨウケン</t>
    </rPh>
    <rPh sb="6" eb="8">
      <t>シャカイ</t>
    </rPh>
    <rPh sb="8" eb="10">
      <t>フクシ</t>
    </rPh>
    <rPh sb="10" eb="11">
      <t>ホウ</t>
    </rPh>
    <rPh sb="11" eb="12">
      <t>ダイ</t>
    </rPh>
    <rPh sb="14" eb="15">
      <t>ジョウ</t>
    </rPh>
    <rPh sb="15" eb="16">
      <t>ダイ</t>
    </rPh>
    <rPh sb="17" eb="18">
      <t>コウ</t>
    </rPh>
    <rPh sb="18" eb="19">
      <t>カク</t>
    </rPh>
    <rPh sb="19" eb="20">
      <t>ゴウ</t>
    </rPh>
    <rPh sb="26" eb="28">
      <t>ガイトウ</t>
    </rPh>
    <rPh sb="30" eb="31">
      <t>モノ</t>
    </rPh>
    <rPh sb="31" eb="32">
      <t>マタ</t>
    </rPh>
    <rPh sb="36" eb="38">
      <t>ドウトウ</t>
    </rPh>
    <rPh sb="38" eb="40">
      <t>イジョウ</t>
    </rPh>
    <rPh sb="41" eb="43">
      <t>ノウリョク</t>
    </rPh>
    <rPh sb="44" eb="45">
      <t>ユウ</t>
    </rPh>
    <rPh sb="48" eb="49">
      <t>ミト</t>
    </rPh>
    <rPh sb="53" eb="54">
      <t>モノ</t>
    </rPh>
    <rPh sb="55" eb="57">
      <t>カイゴ</t>
    </rPh>
    <rPh sb="57" eb="60">
      <t>フクシシ</t>
    </rPh>
    <rPh sb="61" eb="63">
      <t>カイゴ</t>
    </rPh>
    <rPh sb="63" eb="65">
      <t>シエン</t>
    </rPh>
    <rPh sb="65" eb="68">
      <t>センモンイン</t>
    </rPh>
    <phoneticPr fontId="7"/>
  </si>
  <si>
    <t>※③合計より計算</t>
    <phoneticPr fontId="7"/>
  </si>
  <si>
    <r>
      <t xml:space="preserve">特養入所者と短期利用者の合計数に対しての配置が必要。
</t>
    </r>
    <r>
      <rPr>
        <sz val="8"/>
        <color indexed="10"/>
        <rFont val="HG丸ｺﾞｼｯｸM-PRO"/>
        <family val="3"/>
        <charset val="128"/>
      </rPr>
      <t>※ユニット型の場合、日中はユニットごとに常時１名以上必要</t>
    </r>
    <phoneticPr fontId="7"/>
  </si>
  <si>
    <t>↓</t>
    <phoneticPr fontId="7"/>
  </si>
  <si>
    <t>※③合計より計算</t>
    <phoneticPr fontId="7"/>
  </si>
  <si>
    <t>うち看護師</t>
    <phoneticPr fontId="7"/>
  </si>
  <si>
    <r>
      <t xml:space="preserve">●看護体制加算Ⅰを算定している場合は、常勤の正看護師が必要。
●看護体制加算Ⅱを算定している場合は、常勤換算で左記基準＋１名が必要（短期と要按分）
</t>
    </r>
    <r>
      <rPr>
        <sz val="8"/>
        <color indexed="10"/>
        <rFont val="HG丸ｺﾞｼｯｸM-PRO"/>
        <family val="3"/>
        <charset val="128"/>
      </rPr>
      <t>※看護職員が機能訓練指導員と兼務している場合は、各々の勤務時間を切り分けること。</t>
    </r>
    <rPh sb="75" eb="77">
      <t>カンゴ</t>
    </rPh>
    <rPh sb="77" eb="79">
      <t>ショクイン</t>
    </rPh>
    <rPh sb="80" eb="82">
      <t>キノウ</t>
    </rPh>
    <rPh sb="82" eb="84">
      <t>クンレン</t>
    </rPh>
    <rPh sb="84" eb="87">
      <t>シドウイン</t>
    </rPh>
    <rPh sb="88" eb="90">
      <t>ケンム</t>
    </rPh>
    <rPh sb="94" eb="96">
      <t>バアイ</t>
    </rPh>
    <rPh sb="98" eb="100">
      <t>オノオノ</t>
    </rPh>
    <rPh sb="101" eb="103">
      <t>キンム</t>
    </rPh>
    <rPh sb="103" eb="105">
      <t>ジカン</t>
    </rPh>
    <rPh sb="106" eb="107">
      <t>キ</t>
    </rPh>
    <rPh sb="108" eb="109">
      <t>ワ</t>
    </rPh>
    <phoneticPr fontId="7"/>
  </si>
  <si>
    <t xml:space="preserve">30以下：常勤換算で１以上
</t>
    <phoneticPr fontId="7"/>
  </si>
  <si>
    <t>31～50：常勤換算で２以上
　</t>
    <phoneticPr fontId="7"/>
  </si>
  <si>
    <t>51～130：常勤換算で３以上
　</t>
    <phoneticPr fontId="7"/>
  </si>
  <si>
    <t>131以上：常勤換算３＋130を超えて50又はその端数を増すごとに１以上
　</t>
    <phoneticPr fontId="7"/>
  </si>
  <si>
    <t>管理栄養士・栄養士</t>
    <phoneticPr fontId="7"/>
  </si>
  <si>
    <t>うち管理栄養士</t>
    <phoneticPr fontId="7"/>
  </si>
  <si>
    <t>看護職員と兼務でも可。個別機能訓練加算を算定している場合は、常勤専従で配置が必要。</t>
    <phoneticPr fontId="7"/>
  </si>
  <si>
    <t>1以上（入所者の数が100又はその端数を増すごとに１を標準）</t>
    <phoneticPr fontId="7"/>
  </si>
  <si>
    <t>26～60：２以上</t>
    <phoneticPr fontId="7"/>
  </si>
  <si>
    <t>特養入所者と短期利用者の合計数に対しての配置が必要。
夜勤職員配置加算を算定している場合は、常勤換算で左記基準＋１以上必要</t>
    <phoneticPr fontId="7"/>
  </si>
  <si>
    <t>61～80：３以上</t>
    <phoneticPr fontId="7"/>
  </si>
  <si>
    <t>81～100：４以上</t>
    <phoneticPr fontId="7"/>
  </si>
  <si>
    <t>101～：25又はその端数を増すごとに１加えた数以上</t>
    <phoneticPr fontId="7"/>
  </si>
  <si>
    <t>【</t>
    <phoneticPr fontId="7"/>
  </si>
  <si>
    <t>ユニット】÷２</t>
    <phoneticPr fontId="7"/>
  </si>
  <si>
    <t>人員基準確認表（介護老人福祉施設）</t>
    <rPh sb="6" eb="7">
      <t>ヒョウ</t>
    </rPh>
    <rPh sb="8" eb="10">
      <t>カイゴ</t>
    </rPh>
    <rPh sb="10" eb="12">
      <t>ロウジン</t>
    </rPh>
    <rPh sb="12" eb="14">
      <t>フクシ</t>
    </rPh>
    <rPh sb="14" eb="16">
      <t>シセツ</t>
    </rPh>
    <phoneticPr fontId="7"/>
  </si>
  <si>
    <t>参考様式２</t>
    <rPh sb="0" eb="2">
      <t>サンコウ</t>
    </rPh>
    <phoneticPr fontId="7"/>
  </si>
  <si>
    <t>職員配置状況</t>
    <phoneticPr fontId="7"/>
  </si>
  <si>
    <t>職　種</t>
    <rPh sb="0" eb="1">
      <t>ショク</t>
    </rPh>
    <rPh sb="2" eb="3">
      <t>タネ</t>
    </rPh>
    <phoneticPr fontId="7"/>
  </si>
  <si>
    <t>氏　名</t>
    <rPh sb="0" eb="1">
      <t>シ</t>
    </rPh>
    <rPh sb="2" eb="3">
      <t>ナ</t>
    </rPh>
    <phoneticPr fontId="7"/>
  </si>
  <si>
    <t>資　　　格</t>
    <rPh sb="0" eb="1">
      <t>シ</t>
    </rPh>
    <rPh sb="4" eb="5">
      <t>カク</t>
    </rPh>
    <phoneticPr fontId="7"/>
  </si>
  <si>
    <t>勤続年数</t>
    <rPh sb="0" eb="2">
      <t>キンゾク</t>
    </rPh>
    <rPh sb="2" eb="4">
      <t>ネンスウ</t>
    </rPh>
    <phoneticPr fontId="7"/>
  </si>
  <si>
    <t>常勤・非常勤の別</t>
    <rPh sb="0" eb="2">
      <t>ジョウキン</t>
    </rPh>
    <rPh sb="3" eb="6">
      <t>ヒジョウキン</t>
    </rPh>
    <rPh sb="7" eb="8">
      <t>ベツ</t>
    </rPh>
    <phoneticPr fontId="7"/>
  </si>
  <si>
    <t>常勤
換算数</t>
    <rPh sb="0" eb="2">
      <t>ジョウキン</t>
    </rPh>
    <rPh sb="3" eb="5">
      <t>カンサン</t>
    </rPh>
    <rPh sb="5" eb="6">
      <t>スウ</t>
    </rPh>
    <phoneticPr fontId="7"/>
  </si>
  <si>
    <t>勤務割合</t>
    <rPh sb="0" eb="2">
      <t>キンム</t>
    </rPh>
    <rPh sb="2" eb="4">
      <t>ワリアイ</t>
    </rPh>
    <phoneticPr fontId="7"/>
  </si>
  <si>
    <t>備　考</t>
    <rPh sb="0" eb="1">
      <t>ソナエ</t>
    </rPh>
    <rPh sb="2" eb="3">
      <t>コウ</t>
    </rPh>
    <phoneticPr fontId="7"/>
  </si>
  <si>
    <t>看護師</t>
    <rPh sb="0" eb="3">
      <t>カンゴシ</t>
    </rPh>
    <phoneticPr fontId="7"/>
  </si>
  <si>
    <t>准看護師</t>
    <rPh sb="0" eb="4">
      <t>ジュンカンゴシ</t>
    </rPh>
    <phoneticPr fontId="7"/>
  </si>
  <si>
    <t>介護福祉士</t>
    <rPh sb="0" eb="2">
      <t>カイゴ</t>
    </rPh>
    <rPh sb="2" eb="5">
      <t>フクシシ</t>
    </rPh>
    <phoneticPr fontId="7"/>
  </si>
  <si>
    <t>その他</t>
    <rPh sb="2" eb="3">
      <t>タ</t>
    </rPh>
    <phoneticPr fontId="7"/>
  </si>
  <si>
    <t>3年以上</t>
    <rPh sb="1" eb="2">
      <t>ネン</t>
    </rPh>
    <rPh sb="2" eb="4">
      <t>イジョウ</t>
    </rPh>
    <phoneticPr fontId="7"/>
  </si>
  <si>
    <t>短期</t>
    <rPh sb="0" eb="2">
      <t>タンキ</t>
    </rPh>
    <phoneticPr fontId="7"/>
  </si>
  <si>
    <t>通所</t>
    <rPh sb="0" eb="1">
      <t>ツウ</t>
    </rPh>
    <rPh sb="1" eb="2">
      <t>ショ</t>
    </rPh>
    <phoneticPr fontId="7"/>
  </si>
  <si>
    <t>１）</t>
    <phoneticPr fontId="7"/>
  </si>
  <si>
    <t>（職種）</t>
    <rPh sb="1" eb="3">
      <t>ショクシュ</t>
    </rPh>
    <phoneticPr fontId="7"/>
  </si>
  <si>
    <t>〇</t>
    <phoneticPr fontId="7"/>
  </si>
  <si>
    <t>医師</t>
    <rPh sb="0" eb="2">
      <t>イシ</t>
    </rPh>
    <phoneticPr fontId="7"/>
  </si>
  <si>
    <t>薬剤師</t>
  </si>
  <si>
    <t>看護職員（正）</t>
    <rPh sb="0" eb="2">
      <t>カンゴ</t>
    </rPh>
    <rPh sb="2" eb="4">
      <t>ショクイン</t>
    </rPh>
    <rPh sb="5" eb="6">
      <t>セイ</t>
    </rPh>
    <phoneticPr fontId="7"/>
  </si>
  <si>
    <t>看護職員（准）</t>
    <rPh sb="0" eb="2">
      <t>カンゴ</t>
    </rPh>
    <rPh sb="2" eb="4">
      <t>ショクイン</t>
    </rPh>
    <rPh sb="5" eb="6">
      <t>ジュン</t>
    </rPh>
    <phoneticPr fontId="7"/>
  </si>
  <si>
    <t>管理栄養士</t>
    <rPh sb="0" eb="2">
      <t>カンリ</t>
    </rPh>
    <rPh sb="2" eb="5">
      <t>エイヨウシ</t>
    </rPh>
    <phoneticPr fontId="7"/>
  </si>
  <si>
    <t>理学療法士</t>
    <rPh sb="2" eb="5">
      <t>リョウホウシ</t>
    </rPh>
    <phoneticPr fontId="7"/>
  </si>
  <si>
    <t>作業療法士</t>
    <rPh sb="0" eb="2">
      <t>サギョウ</t>
    </rPh>
    <rPh sb="2" eb="5">
      <t>リョウホウシ</t>
    </rPh>
    <phoneticPr fontId="7"/>
  </si>
  <si>
    <t>言語聴覚士</t>
    <rPh sb="0" eb="2">
      <t>ゲンゴ</t>
    </rPh>
    <rPh sb="2" eb="4">
      <t>チョウカク</t>
    </rPh>
    <rPh sb="4" eb="5">
      <t>シ</t>
    </rPh>
    <phoneticPr fontId="7"/>
  </si>
  <si>
    <t>事務職員</t>
    <rPh sb="0" eb="2">
      <t>ジム</t>
    </rPh>
    <rPh sb="2" eb="4">
      <t>ショクイン</t>
    </rPh>
    <phoneticPr fontId="7"/>
  </si>
  <si>
    <t>調理員</t>
    <rPh sb="0" eb="3">
      <t>チョウリイン</t>
    </rPh>
    <phoneticPr fontId="7"/>
  </si>
  <si>
    <t>その他の職員</t>
    <rPh sb="2" eb="3">
      <t>タ</t>
    </rPh>
    <rPh sb="4" eb="6">
      <t>ショクイン</t>
    </rPh>
    <phoneticPr fontId="7"/>
  </si>
  <si>
    <t>〃</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</si>
  <si>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</si>
  <si>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</si>
  <si>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</si>
  <si>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</si>
  <si>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</si>
  <si>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</si>
  <si>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</si>
  <si>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</si>
  <si>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</si>
  <si>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</si>
  <si>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</si>
  <si>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</si>
  <si>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</si>
  <si>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</si>
  <si>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</si>
  <si>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</si>
  <si>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</si>
  <si>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</si>
  <si>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</si>
  <si>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</si>
  <si>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</si>
  <si>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</si>
  <si>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</si>
  <si>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</si>
  <si>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</si>
  <si>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</si>
  <si>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</si>
  <si>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</si>
  <si>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</si>
  <si>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</si>
  <si>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</si>
  <si>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</si>
  <si>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７３）</t>
  </si>
  <si>
    <t>７４）</t>
  </si>
  <si>
    <t>７５）</t>
  </si>
  <si>
    <t>７６）</t>
  </si>
  <si>
    <t>７７）</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</si>
  <si>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</si>
  <si>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</si>
  <si>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</si>
  <si>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</si>
  <si>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</si>
  <si>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</si>
  <si>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</si>
  <si>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</si>
  <si>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</si>
  <si>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</si>
  <si>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</si>
  <si>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</si>
  <si>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</si>
  <si>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</si>
  <si>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</si>
  <si>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</si>
  <si>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</si>
  <si>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</si>
  <si>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</si>
  <si>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</si>
  <si>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</si>
  <si>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</si>
  <si>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100）</t>
    <phoneticPr fontId="7"/>
  </si>
  <si>
    <t>　介護老人福祉施設（特別養護老人ホーム）を開設するためには、あらかじめ当該施設を整備するための事前審査（事前協議）、様々な手続きを経て、開設までのスケジュールにより、設置基準や運営に関する基準を満たし、老人福祉法の認可と併せて介護保険法の指定を受ける必要があります。
　なお、指定を受けるまでは入所者を受け入れることはできませんので、事前相談を含め余裕をもって申請してください。</t>
    <rPh sb="1" eb="3">
      <t>カイゴ</t>
    </rPh>
    <rPh sb="3" eb="5">
      <t>ロウジン</t>
    </rPh>
    <rPh sb="5" eb="7">
      <t>フクシ</t>
    </rPh>
    <rPh sb="7" eb="9">
      <t>シセツ</t>
    </rPh>
    <rPh sb="35" eb="37">
      <t>トウガイ</t>
    </rPh>
    <rPh sb="37" eb="39">
      <t>シセツ</t>
    </rPh>
    <rPh sb="58" eb="60">
      <t>サマザマ</t>
    </rPh>
    <rPh sb="61" eb="63">
      <t>テツヅ</t>
    </rPh>
    <rPh sb="68" eb="70">
      <t>カイセツ</t>
    </rPh>
    <rPh sb="110" eb="111">
      <t>アワ</t>
    </rPh>
    <rPh sb="125" eb="127">
      <t>ヒツヨウ</t>
    </rPh>
    <phoneticPr fontId="7"/>
  </si>
  <si>
    <t>新規開設（指定）の受付時期</t>
    <rPh sb="0" eb="2">
      <t>シンキ</t>
    </rPh>
    <rPh sb="2" eb="4">
      <t>カイセツ</t>
    </rPh>
    <rPh sb="5" eb="7">
      <t>シテイ</t>
    </rPh>
    <phoneticPr fontId="7"/>
  </si>
  <si>
    <t>【例】4月1日に開所する場合</t>
    <rPh sb="1" eb="2">
      <t>レイ</t>
    </rPh>
    <rPh sb="4" eb="5">
      <t>ガツ</t>
    </rPh>
    <rPh sb="6" eb="7">
      <t>ヒ</t>
    </rPh>
    <rPh sb="8" eb="10">
      <t>カイショ</t>
    </rPh>
    <rPh sb="12" eb="14">
      <t>バアイ</t>
    </rPh>
    <phoneticPr fontId="7"/>
  </si>
  <si>
    <t>　新規開設（指定）申請については、あらかじめ開所する予定日の２～３か月前までに事前相談を行ってください。必要な書類や手続きの詳細を説明いたしますので、開設日の２週間前までに老人福祉法の認可と介護保険法の指定申請の手続きを行ってください。</t>
    <rPh sb="1" eb="3">
      <t>シンキ</t>
    </rPh>
    <rPh sb="3" eb="5">
      <t>カイセツ</t>
    </rPh>
    <rPh sb="6" eb="8">
      <t>シテイ</t>
    </rPh>
    <rPh sb="9" eb="11">
      <t>シンセイ</t>
    </rPh>
    <rPh sb="22" eb="24">
      <t>カイショ</t>
    </rPh>
    <rPh sb="26" eb="28">
      <t>ヨテイ</t>
    </rPh>
    <rPh sb="28" eb="29">
      <t>ヒ</t>
    </rPh>
    <rPh sb="34" eb="35">
      <t>ゲツ</t>
    </rPh>
    <rPh sb="35" eb="36">
      <t>マエ</t>
    </rPh>
    <rPh sb="39" eb="41">
      <t>ジゼン</t>
    </rPh>
    <rPh sb="41" eb="43">
      <t>ソウダン</t>
    </rPh>
    <rPh sb="44" eb="45">
      <t>オコナ</t>
    </rPh>
    <rPh sb="52" eb="54">
      <t>ヒツヨウ</t>
    </rPh>
    <rPh sb="55" eb="57">
      <t>ショルイ</t>
    </rPh>
    <rPh sb="58" eb="60">
      <t>テツヅ</t>
    </rPh>
    <rPh sb="62" eb="64">
      <t>ショウサイ</t>
    </rPh>
    <rPh sb="65" eb="67">
      <t>セツメイ</t>
    </rPh>
    <rPh sb="75" eb="77">
      <t>カイセツ</t>
    </rPh>
    <rPh sb="77" eb="78">
      <t>ヒ</t>
    </rPh>
    <rPh sb="80" eb="83">
      <t>シュウカンマエ</t>
    </rPh>
    <rPh sb="103" eb="105">
      <t>シンセイ</t>
    </rPh>
    <phoneticPr fontId="7"/>
  </si>
  <si>
    <t>※施設建設・完了以前の流れは省略しています。</t>
    <rPh sb="1" eb="3">
      <t>シセツ</t>
    </rPh>
    <rPh sb="3" eb="5">
      <t>ケンセツ</t>
    </rPh>
    <rPh sb="6" eb="8">
      <t>カンリョウ</t>
    </rPh>
    <rPh sb="8" eb="10">
      <t>イゼン</t>
    </rPh>
    <rPh sb="11" eb="12">
      <t>ナガ</t>
    </rPh>
    <rPh sb="14" eb="16">
      <t>ショウリャク</t>
    </rPh>
    <phoneticPr fontId="7"/>
  </si>
  <si>
    <r>
      <t>3月</t>
    </r>
    <r>
      <rPr>
        <sz val="11"/>
        <color indexed="9"/>
        <rFont val="HGPｺﾞｼｯｸM"/>
        <family val="3"/>
        <charset val="128"/>
      </rPr>
      <t>0</t>
    </r>
    <r>
      <rPr>
        <sz val="11"/>
        <rFont val="HGPｺﾞｼｯｸM"/>
        <family val="3"/>
        <charset val="128"/>
      </rPr>
      <t>1日：建物検査、消防検査等</t>
    </r>
    <rPh sb="1" eb="2">
      <t>ガツ</t>
    </rPh>
    <rPh sb="4" eb="5">
      <t>ヒ</t>
    </rPh>
    <phoneticPr fontId="7"/>
  </si>
  <si>
    <t>3月10日：検査済証発行、登記等関係、主な備品等の搬入</t>
    <rPh sb="1" eb="2">
      <t>ガツ</t>
    </rPh>
    <rPh sb="4" eb="5">
      <t>ヒ</t>
    </rPh>
    <phoneticPr fontId="7"/>
  </si>
  <si>
    <t>3月11日：竣工・認可検査</t>
    <rPh sb="1" eb="2">
      <t>ガツ</t>
    </rPh>
    <rPh sb="4" eb="5">
      <t>ヒ</t>
    </rPh>
    <phoneticPr fontId="7"/>
  </si>
  <si>
    <t>3月15日：老人福祉法による設置認可申請、介護保険法による事業者指定申請</t>
    <rPh sb="1" eb="2">
      <t>ガツ</t>
    </rPh>
    <rPh sb="4" eb="5">
      <t>ヒ</t>
    </rPh>
    <phoneticPr fontId="7"/>
  </si>
  <si>
    <r>
      <t>4月</t>
    </r>
    <r>
      <rPr>
        <sz val="11"/>
        <color indexed="9"/>
        <rFont val="HGPｺﾞｼｯｸM"/>
        <family val="3"/>
        <charset val="128"/>
      </rPr>
      <t>0</t>
    </r>
    <r>
      <rPr>
        <sz val="11"/>
        <rFont val="HGPｺﾞｼｯｸM"/>
        <family val="3"/>
        <charset val="128"/>
      </rPr>
      <t>1日：老人福祉法による設置認可、介護保険法による事業者指定</t>
    </r>
    <rPh sb="1" eb="2">
      <t>ガツ</t>
    </rPh>
    <rPh sb="4" eb="5">
      <t>ヒ</t>
    </rPh>
    <phoneticPr fontId="7"/>
  </si>
  <si>
    <r>
      <rPr>
        <sz val="11"/>
        <color indexed="9"/>
        <rFont val="HGPｺﾞｼｯｸM"/>
        <family val="3"/>
        <charset val="128"/>
      </rPr>
      <t>4月01日</t>
    </r>
    <r>
      <rPr>
        <sz val="11"/>
        <rFont val="HGPｺﾞｼｯｸM"/>
        <family val="3"/>
        <charset val="128"/>
      </rPr>
      <t>：開所（入所者の受け入れ）</t>
    </r>
    <phoneticPr fontId="7"/>
  </si>
  <si>
    <t>特別養護老人ホ－ム設置認可申請書</t>
    <rPh sb="0" eb="2">
      <t>トクベツ</t>
    </rPh>
    <rPh sb="2" eb="4">
      <t>ヨウゴ</t>
    </rPh>
    <phoneticPr fontId="7"/>
  </si>
  <si>
    <t>施設の運営規程及び重要事項説明書</t>
    <phoneticPr fontId="7"/>
  </si>
  <si>
    <t>入所者からの苦情を処理するために講じる措置の概要</t>
    <phoneticPr fontId="7"/>
  </si>
  <si>
    <t>職員の勤務体制及び勤務形態</t>
    <phoneticPr fontId="7"/>
  </si>
  <si>
    <t>協力病院及び協力歯科医療機関との契約内容</t>
    <phoneticPr fontId="7"/>
  </si>
  <si>
    <t>①</t>
    <phoneticPr fontId="7"/>
  </si>
  <si>
    <t>②</t>
    <phoneticPr fontId="7"/>
  </si>
  <si>
    <t>③</t>
    <phoneticPr fontId="7"/>
  </si>
  <si>
    <t>④</t>
    <phoneticPr fontId="7"/>
  </si>
  <si>
    <t>⑤</t>
    <phoneticPr fontId="7"/>
  </si>
  <si>
    <t>⑥</t>
    <phoneticPr fontId="7"/>
  </si>
  <si>
    <t>⑦</t>
    <phoneticPr fontId="7"/>
  </si>
  <si>
    <t>⑧</t>
    <phoneticPr fontId="7"/>
  </si>
  <si>
    <t>⑨</t>
    <phoneticPr fontId="7"/>
  </si>
  <si>
    <t>（１）老人福祉法による設置認可申請</t>
    <phoneticPr fontId="7"/>
  </si>
  <si>
    <t>（２）介護保険法による事業者指定申請</t>
    <phoneticPr fontId="7"/>
  </si>
  <si>
    <t>⑩</t>
    <phoneticPr fontId="7"/>
  </si>
  <si>
    <t>⑪</t>
    <phoneticPr fontId="7"/>
  </si>
  <si>
    <t>⑬</t>
    <phoneticPr fontId="7"/>
  </si>
  <si>
    <t>⑭</t>
    <phoneticPr fontId="7"/>
  </si>
  <si>
    <t>⑮</t>
    <phoneticPr fontId="7"/>
  </si>
  <si>
    <t>⑯</t>
    <phoneticPr fontId="7"/>
  </si>
  <si>
    <t>⑫</t>
    <phoneticPr fontId="7"/>
  </si>
  <si>
    <t>施設の名称及び開設の場所</t>
    <phoneticPr fontId="7"/>
  </si>
  <si>
    <t>開設者の名称及び主たる事務所の所在地並びに代表者の氏名、生年月日、住所及び職名</t>
    <phoneticPr fontId="7"/>
  </si>
  <si>
    <t>当該申請に係る事業の開始の予定年月日</t>
    <phoneticPr fontId="7"/>
  </si>
  <si>
    <t>開設者の登記事項証明書又は条例等</t>
    <phoneticPr fontId="7"/>
  </si>
  <si>
    <t>特別養護老人ホームの認可証等の写し</t>
    <phoneticPr fontId="7"/>
  </si>
  <si>
    <t>併設する施設がある場合にあっては、当該併設する施設の概要</t>
    <phoneticPr fontId="7"/>
  </si>
  <si>
    <t>建物の構造概要及び平面図（各室の用途を明示するものとする。）並びに設備の概要</t>
    <phoneticPr fontId="7"/>
  </si>
  <si>
    <t>入所者の推定数</t>
    <phoneticPr fontId="7"/>
  </si>
  <si>
    <t>施設の管理者の氏名、生年月日及び住所</t>
    <phoneticPr fontId="7"/>
  </si>
  <si>
    <t>運営規程</t>
    <phoneticPr fontId="7"/>
  </si>
  <si>
    <t>入所者からの苦情を処理するために講ずる措置の概要</t>
    <phoneticPr fontId="7"/>
  </si>
  <si>
    <t>当該申請に係る事業に係る従業者の勤務の体制及び勤務形態</t>
    <phoneticPr fontId="7"/>
  </si>
  <si>
    <t>介護支援専門員の氏名及びその登録番号</t>
    <phoneticPr fontId="7"/>
  </si>
  <si>
    <t>その他指定に関し必要と認める事項</t>
    <phoneticPr fontId="7"/>
  </si>
  <si>
    <t>認可申請及び指定申請に係る必要書類確認表</t>
    <phoneticPr fontId="7"/>
  </si>
  <si>
    <t>建物の位置がわかる図</t>
    <rPh sb="0" eb="2">
      <t>タテモノ</t>
    </rPh>
    <rPh sb="3" eb="5">
      <t>イチ</t>
    </rPh>
    <rPh sb="9" eb="10">
      <t>ズ</t>
    </rPh>
    <phoneticPr fontId="7"/>
  </si>
  <si>
    <t>定款その他の基本約款</t>
    <phoneticPr fontId="7"/>
  </si>
  <si>
    <t>老福</t>
    <rPh sb="0" eb="1">
      <t>ロウ</t>
    </rPh>
    <rPh sb="1" eb="2">
      <t>フク</t>
    </rPh>
    <phoneticPr fontId="7"/>
  </si>
  <si>
    <t>介保</t>
    <rPh sb="0" eb="2">
      <t>カイホ</t>
    </rPh>
    <phoneticPr fontId="7"/>
  </si>
  <si>
    <t>重要事項説明書、契約書</t>
    <rPh sb="8" eb="11">
      <t>ケイヤクショ</t>
    </rPh>
    <phoneticPr fontId="7"/>
  </si>
  <si>
    <t>※施設・併設事業所分</t>
    <rPh sb="1" eb="3">
      <t>シセツ</t>
    </rPh>
    <rPh sb="4" eb="6">
      <t>ヘイセツ</t>
    </rPh>
    <rPh sb="6" eb="9">
      <t>ジギョウショ</t>
    </rPh>
    <rPh sb="9" eb="10">
      <t>ブン</t>
    </rPh>
    <phoneticPr fontId="7"/>
  </si>
  <si>
    <t>法第86条第2項各号（法第86条の2第4項において準用する場合を含む。）に該当しないことを誓約する書面（以下この条及び第135条において「誓約書」という。）</t>
    <phoneticPr fontId="7"/>
  </si>
  <si>
    <t>２　申請内容の種類</t>
    <rPh sb="2" eb="4">
      <t>シンセイ</t>
    </rPh>
    <rPh sb="4" eb="6">
      <t>ナイヨウ</t>
    </rPh>
    <rPh sb="7" eb="9">
      <t>シュルイ</t>
    </rPh>
    <phoneticPr fontId="7"/>
  </si>
  <si>
    <t>当該施設の組織図</t>
    <phoneticPr fontId="7"/>
  </si>
  <si>
    <t>職員配置状況</t>
    <phoneticPr fontId="7"/>
  </si>
  <si>
    <t>入所者（利用者）からの苦情を処理するための措置の概要</t>
    <phoneticPr fontId="7"/>
  </si>
  <si>
    <t>※人員基準上、必要な職員（職種）の履歴書</t>
    <rPh sb="1" eb="3">
      <t>ジンイン</t>
    </rPh>
    <rPh sb="3" eb="5">
      <t>キジュン</t>
    </rPh>
    <rPh sb="5" eb="6">
      <t>ジョウ</t>
    </rPh>
    <rPh sb="7" eb="9">
      <t>ヒツヨウ</t>
    </rPh>
    <rPh sb="10" eb="12">
      <t>ショクイン</t>
    </rPh>
    <rPh sb="13" eb="15">
      <t>ショクシュ</t>
    </rPh>
    <rPh sb="17" eb="20">
      <t>リレキショ</t>
    </rPh>
    <phoneticPr fontId="7"/>
  </si>
  <si>
    <t>※ユニット型施設の場合は、ユニットリーダーに係る研修受講修了書を添付してください。</t>
    <rPh sb="32" eb="34">
      <t>テンプ</t>
    </rPh>
    <phoneticPr fontId="7"/>
  </si>
  <si>
    <t>確認</t>
    <rPh sb="0" eb="2">
      <t>カクニン</t>
    </rPh>
    <phoneticPr fontId="7"/>
  </si>
  <si>
    <t>必要書類</t>
    <rPh sb="0" eb="2">
      <t>ヒツヨウ</t>
    </rPh>
    <rPh sb="2" eb="4">
      <t>ショルイ</t>
    </rPh>
    <phoneticPr fontId="7"/>
  </si>
  <si>
    <t>様式等</t>
    <rPh sb="0" eb="2">
      <t>ヨウシキ</t>
    </rPh>
    <rPh sb="2" eb="3">
      <t>トウ</t>
    </rPh>
    <phoneticPr fontId="7"/>
  </si>
  <si>
    <t>参考様式</t>
    <rPh sb="0" eb="2">
      <t>サンコウ</t>
    </rPh>
    <rPh sb="2" eb="4">
      <t>ヨウシキ</t>
    </rPh>
    <phoneticPr fontId="7"/>
  </si>
  <si>
    <t>人員基準確認表（介護老人福祉施設）</t>
    <phoneticPr fontId="7"/>
  </si>
  <si>
    <t>参考6</t>
    <rPh sb="0" eb="2">
      <t>サンコウ</t>
    </rPh>
    <phoneticPr fontId="7"/>
  </si>
  <si>
    <t>参考2</t>
    <rPh sb="0" eb="2">
      <t>サンコウ</t>
    </rPh>
    <phoneticPr fontId="7"/>
  </si>
  <si>
    <t>法第86条第2項各号に該当しないことを誓約する書面</t>
    <phoneticPr fontId="7"/>
  </si>
  <si>
    <t>介護給付費算定に係る体制等に関する届出</t>
    <phoneticPr fontId="7"/>
  </si>
  <si>
    <t>※診療科名や施設と協力病院等との位置関係が分かるものを添付（パンフレットや病院の概要等）</t>
    <phoneticPr fontId="7"/>
  </si>
  <si>
    <t>（裏面）</t>
    <rPh sb="1" eb="3">
      <t>ウラメン</t>
    </rPh>
    <phoneticPr fontId="7"/>
  </si>
  <si>
    <t>（表面）</t>
    <rPh sb="1" eb="2">
      <t>オモテ</t>
    </rPh>
    <rPh sb="2" eb="3">
      <t>メン</t>
    </rPh>
    <phoneticPr fontId="7"/>
  </si>
  <si>
    <t>介護老人福祉施設の指定に係る記載事項</t>
    <phoneticPr fontId="7"/>
  </si>
  <si>
    <t>※</t>
    <phoneticPr fontId="7"/>
  </si>
  <si>
    <t>※栄養マネジメントに関する届出において、委託の場合、給食委託契約書（業務の代行等・原本照合）を添付してください。</t>
    <rPh sb="47" eb="49">
      <t>テンプ</t>
    </rPh>
    <phoneticPr fontId="7"/>
  </si>
  <si>
    <t>※申請中の場合は、申請書（写し）を添付し、許可書交付後速やかに提出してください。（当該許可書の交付がない場合は、認可・指定ができません。）</t>
    <rPh sb="17" eb="19">
      <t>テンプ</t>
    </rPh>
    <phoneticPr fontId="7"/>
  </si>
  <si>
    <t>　新規開設（指定）にあっては、当該施設が社会福祉事業として定款に登載されていることが前提となりますので、定款変更手続きは、所管庁に対して申請前に行ってください。
　万一、スケジュールが大幅に遅れ、予定していた日程で入所者の受入れが出来ないといった状況にならないようご注意ください。（入所希望者に対して安易に受入開始日の約束をしないようご注意ください。）
　また、設置認可には、診療所の開設許可証が必要となりますので、事前に、施設所在地の保健所に確認してください。</t>
    <rPh sb="56" eb="58">
      <t>テツヅ</t>
    </rPh>
    <rPh sb="65" eb="66">
      <t>タイ</t>
    </rPh>
    <rPh sb="68" eb="70">
      <t>シンセイ</t>
    </rPh>
    <rPh sb="70" eb="71">
      <t>マエ</t>
    </rPh>
    <rPh sb="72" eb="73">
      <t>オコナ</t>
    </rPh>
    <rPh sb="82" eb="84">
      <t>マンイチ</t>
    </rPh>
    <rPh sb="98" eb="100">
      <t>ヨテイ</t>
    </rPh>
    <rPh sb="104" eb="106">
      <t>ニッテイ</t>
    </rPh>
    <rPh sb="115" eb="117">
      <t>デキ</t>
    </rPh>
    <rPh sb="123" eb="125">
      <t>ジョウキョウ</t>
    </rPh>
    <rPh sb="133" eb="135">
      <t>チュウイ</t>
    </rPh>
    <phoneticPr fontId="7"/>
  </si>
  <si>
    <t>※必要な書類は、ホームページ内の介護給付費算定に係る体制等に関する届出、変更等の手続きを参照してください。</t>
    <rPh sb="1" eb="3">
      <t>ヒツヨウ</t>
    </rPh>
    <rPh sb="4" eb="6">
      <t>ショルイ</t>
    </rPh>
    <rPh sb="14" eb="15">
      <t>ナイ</t>
    </rPh>
    <rPh sb="16" eb="18">
      <t>カイゴ</t>
    </rPh>
    <rPh sb="18" eb="20">
      <t>キュウフ</t>
    </rPh>
    <rPh sb="20" eb="21">
      <t>ヒ</t>
    </rPh>
    <rPh sb="21" eb="23">
      <t>サンテイ</t>
    </rPh>
    <rPh sb="24" eb="25">
      <t>カカ</t>
    </rPh>
    <rPh sb="26" eb="28">
      <t>タイセイ</t>
    </rPh>
    <rPh sb="28" eb="29">
      <t>トウ</t>
    </rPh>
    <rPh sb="30" eb="31">
      <t>カン</t>
    </rPh>
    <rPh sb="33" eb="35">
      <t>トドケデ</t>
    </rPh>
    <rPh sb="36" eb="39">
      <t>ヘンコウナド</t>
    </rPh>
    <rPh sb="40" eb="42">
      <t>テツヅ</t>
    </rPh>
    <rPh sb="44" eb="46">
      <t>サンショウ</t>
    </rPh>
    <phoneticPr fontId="7"/>
  </si>
  <si>
    <t>【申請書類の提出に当たって】</t>
    <rPh sb="1" eb="3">
      <t>シンセイ</t>
    </rPh>
    <rPh sb="3" eb="5">
      <t>ショルイ</t>
    </rPh>
    <rPh sb="6" eb="8">
      <t>テイシュツ</t>
    </rPh>
    <rPh sb="9" eb="10">
      <t>ア</t>
    </rPh>
    <phoneticPr fontId="7"/>
  </si>
  <si>
    <t>建物検査済証（写し）</t>
    <phoneticPr fontId="7"/>
  </si>
  <si>
    <t>消防用設備等検査済証（写し）</t>
    <phoneticPr fontId="7"/>
  </si>
  <si>
    <t>土地登記簿謄本及び建物登記簿謄本（写し）</t>
    <phoneticPr fontId="7"/>
  </si>
  <si>
    <t>協力病院及び協力歯科医療機関との契約書又は覚書（写し）</t>
    <phoneticPr fontId="7"/>
  </si>
  <si>
    <t>当該施設の主な職員の履歴書（写し）</t>
    <phoneticPr fontId="7"/>
  </si>
  <si>
    <t>要資格職員の資格証明書（写し）</t>
    <phoneticPr fontId="7"/>
  </si>
  <si>
    <t>診療所開設許可書（写し）</t>
    <phoneticPr fontId="7"/>
  </si>
  <si>
    <t>※手数料納付要</t>
    <rPh sb="1" eb="4">
      <t>テスウリョウ</t>
    </rPh>
    <rPh sb="4" eb="6">
      <t>ノウフ</t>
    </rPh>
    <rPh sb="6" eb="7">
      <t>ヨウ</t>
    </rPh>
    <phoneticPr fontId="7"/>
  </si>
  <si>
    <t>※当該確認表</t>
    <rPh sb="1" eb="3">
      <t>トウガイ</t>
    </rPh>
    <rPh sb="3" eb="5">
      <t>カクニン</t>
    </rPh>
    <rPh sb="5" eb="6">
      <t>ヒョウ</t>
    </rPh>
    <phoneticPr fontId="7"/>
  </si>
  <si>
    <t>○ユニット型個室</t>
    <rPh sb="5" eb="6">
      <t>カタ</t>
    </rPh>
    <rPh sb="6" eb="8">
      <t>コシツ</t>
    </rPh>
    <phoneticPr fontId="7"/>
  </si>
  <si>
    <t>ユニット数</t>
    <rPh sb="4" eb="5">
      <t>スウ</t>
    </rPh>
    <phoneticPr fontId="7"/>
  </si>
  <si>
    <t>定員数</t>
    <rPh sb="0" eb="2">
      <t>テイイン</t>
    </rPh>
    <rPh sb="2" eb="3">
      <t>スウ</t>
    </rPh>
    <phoneticPr fontId="7"/>
  </si>
  <si>
    <t>室数</t>
    <rPh sb="0" eb="1">
      <t>シツ</t>
    </rPh>
    <rPh sb="1" eb="2">
      <t>スウ</t>
    </rPh>
    <phoneticPr fontId="7"/>
  </si>
  <si>
    <t>基準費用額</t>
    <rPh sb="0" eb="2">
      <t>キジュン</t>
    </rPh>
    <rPh sb="2" eb="4">
      <t>ヒヨウ</t>
    </rPh>
    <rPh sb="4" eb="5">
      <t>ガク</t>
    </rPh>
    <phoneticPr fontId="7"/>
  </si>
  <si>
    <t>【積算額】</t>
    <rPh sb="1" eb="3">
      <t>セキサン</t>
    </rPh>
    <rPh sb="3" eb="4">
      <t>ガク</t>
    </rPh>
    <phoneticPr fontId="7"/>
  </si>
  <si>
    <t>（円）</t>
    <rPh sb="1" eb="2">
      <t>エン</t>
    </rPh>
    <phoneticPr fontId="7"/>
  </si>
  <si>
    <t>【設定額】</t>
    <rPh sb="1" eb="3">
      <t>セッテイ</t>
    </rPh>
    <rPh sb="3" eb="4">
      <t>ガク</t>
    </rPh>
    <phoneticPr fontId="7"/>
  </si>
  <si>
    <t>計</t>
    <rPh sb="0" eb="1">
      <t>ケイ</t>
    </rPh>
    <phoneticPr fontId="7"/>
  </si>
  <si>
    <t>取得費用</t>
    <rPh sb="0" eb="2">
      <t>シュトク</t>
    </rPh>
    <rPh sb="2" eb="4">
      <t>ヒヨウ</t>
    </rPh>
    <phoneticPr fontId="7"/>
  </si>
  <si>
    <t>維持費用</t>
    <rPh sb="0" eb="2">
      <t>イジ</t>
    </rPh>
    <rPh sb="2" eb="4">
      <t>ヒヨウ</t>
    </rPh>
    <phoneticPr fontId="7"/>
  </si>
  <si>
    <t>光熱水費</t>
    <rPh sb="0" eb="2">
      <t>コウネツ</t>
    </rPh>
    <rPh sb="2" eb="3">
      <t>スイ</t>
    </rPh>
    <rPh sb="3" eb="4">
      <t>ヒ</t>
    </rPh>
    <phoneticPr fontId="7"/>
  </si>
  <si>
    <t>居住費</t>
    <rPh sb="0" eb="2">
      <t>キョジュウ</t>
    </rPh>
    <rPh sb="2" eb="3">
      <t>ヒ</t>
    </rPh>
    <phoneticPr fontId="7"/>
  </si>
  <si>
    <t>上記の設定額は、</t>
    <rPh sb="0" eb="2">
      <t>ジョウキ</t>
    </rPh>
    <rPh sb="3" eb="5">
      <t>セッテイ</t>
    </rPh>
    <rPh sb="5" eb="6">
      <t>ガク</t>
    </rPh>
    <phoneticPr fontId="7"/>
  </si>
  <si>
    <t xml:space="preserve">□ </t>
    <phoneticPr fontId="7"/>
  </si>
  <si>
    <t>基準費用額以下（同額含む）</t>
    <rPh sb="0" eb="2">
      <t>キジュン</t>
    </rPh>
    <rPh sb="2" eb="4">
      <t>ヒヨウ</t>
    </rPh>
    <rPh sb="4" eb="5">
      <t>ガク</t>
    </rPh>
    <rPh sb="5" eb="7">
      <t>イカ</t>
    </rPh>
    <rPh sb="8" eb="10">
      <t>ドウガク</t>
    </rPh>
    <rPh sb="10" eb="11">
      <t>フク</t>
    </rPh>
    <phoneticPr fontId="7"/>
  </si>
  <si>
    <t xml:space="preserve">□ </t>
    <phoneticPr fontId="7"/>
  </si>
  <si>
    <t>基準費用額を超える</t>
    <rPh sb="0" eb="2">
      <t>キジュン</t>
    </rPh>
    <rPh sb="2" eb="4">
      <t>ヒヨウ</t>
    </rPh>
    <rPh sb="4" eb="5">
      <t>ガク</t>
    </rPh>
    <rPh sb="6" eb="7">
      <t>コ</t>
    </rPh>
    <phoneticPr fontId="7"/>
  </si>
  <si>
    <t>である。</t>
    <phoneticPr fontId="7"/>
  </si>
  <si>
    <t>○ユニット型準個室</t>
    <rPh sb="5" eb="6">
      <t>カタ</t>
    </rPh>
    <rPh sb="6" eb="7">
      <t>ジュン</t>
    </rPh>
    <rPh sb="7" eb="9">
      <t>コシツ</t>
    </rPh>
    <phoneticPr fontId="7"/>
  </si>
  <si>
    <t xml:space="preserve">□ </t>
    <phoneticPr fontId="7"/>
  </si>
  <si>
    <t>である。</t>
    <phoneticPr fontId="7"/>
  </si>
  <si>
    <t>○従来型個室</t>
    <rPh sb="1" eb="3">
      <t>ジュウライ</t>
    </rPh>
    <rPh sb="3" eb="4">
      <t>カタ</t>
    </rPh>
    <rPh sb="4" eb="6">
      <t>コシツ</t>
    </rPh>
    <phoneticPr fontId="7"/>
  </si>
  <si>
    <t xml:space="preserve">□ </t>
    <phoneticPr fontId="7"/>
  </si>
  <si>
    <t>○多床室</t>
    <rPh sb="1" eb="2">
      <t>タ</t>
    </rPh>
    <rPh sb="2" eb="3">
      <t>ユカ</t>
    </rPh>
    <rPh sb="3" eb="4">
      <t>シツ</t>
    </rPh>
    <phoneticPr fontId="7"/>
  </si>
  <si>
    <t>二人部屋</t>
    <rPh sb="0" eb="2">
      <t>フタリ</t>
    </rPh>
    <rPh sb="2" eb="4">
      <t>ベヤ</t>
    </rPh>
    <phoneticPr fontId="7"/>
  </si>
  <si>
    <t>三人部屋</t>
    <rPh sb="0" eb="2">
      <t>サンニン</t>
    </rPh>
    <rPh sb="2" eb="4">
      <t>ベヤ</t>
    </rPh>
    <phoneticPr fontId="7"/>
  </si>
  <si>
    <t>四人部屋</t>
    <rPh sb="0" eb="2">
      <t>ヨニン</t>
    </rPh>
    <rPh sb="2" eb="4">
      <t>ベヤ</t>
    </rPh>
    <phoneticPr fontId="7"/>
  </si>
  <si>
    <t>五人以上部屋</t>
    <rPh sb="0" eb="2">
      <t>ゴニン</t>
    </rPh>
    <rPh sb="2" eb="4">
      <t>イジョウ</t>
    </rPh>
    <rPh sb="4" eb="6">
      <t>ベヤ</t>
    </rPh>
    <phoneticPr fontId="7"/>
  </si>
  <si>
    <t>である。</t>
    <phoneticPr fontId="7"/>
  </si>
  <si>
    <t>区分</t>
    <rPh sb="0" eb="2">
      <t>クブン</t>
    </rPh>
    <phoneticPr fontId="7"/>
  </si>
  <si>
    <t>食材料費</t>
    <rPh sb="0" eb="1">
      <t>ショク</t>
    </rPh>
    <rPh sb="1" eb="4">
      <t>ザイリョウヒ</t>
    </rPh>
    <phoneticPr fontId="7"/>
  </si>
  <si>
    <t>調理コスト</t>
    <rPh sb="0" eb="2">
      <t>チョウリ</t>
    </rPh>
    <phoneticPr fontId="7"/>
  </si>
  <si>
    <t>食費</t>
    <rPh sb="0" eb="2">
      <t>ショクヒ</t>
    </rPh>
    <phoneticPr fontId="7"/>
  </si>
  <si>
    <t>朝食</t>
    <rPh sb="0" eb="2">
      <t>チョウショク</t>
    </rPh>
    <phoneticPr fontId="7"/>
  </si>
  <si>
    <t>昼食</t>
    <rPh sb="0" eb="2">
      <t>チュウショク</t>
    </rPh>
    <phoneticPr fontId="7"/>
  </si>
  <si>
    <t>おやつ</t>
    <phoneticPr fontId="7"/>
  </si>
  <si>
    <t>おやつ</t>
    <phoneticPr fontId="7"/>
  </si>
  <si>
    <t>夕食</t>
    <rPh sb="0" eb="2">
      <t>ユウショク</t>
    </rPh>
    <phoneticPr fontId="7"/>
  </si>
  <si>
    <t>合　　計</t>
    <rPh sb="0" eb="1">
      <t>ゴウ</t>
    </rPh>
    <rPh sb="3" eb="4">
      <t>ケイ</t>
    </rPh>
    <phoneticPr fontId="7"/>
  </si>
  <si>
    <t xml:space="preserve">□ </t>
    <phoneticPr fontId="7"/>
  </si>
  <si>
    <t>である。</t>
    <phoneticPr fontId="7"/>
  </si>
  <si>
    <t>※大阪府証紙は平成30年10月１日から廃止となりました。手数料「30,000円」の納付窓口についてはホームページ上に掲載していますので、ご確認ください。</t>
    <rPh sb="56" eb="57">
      <t>ジョウ</t>
    </rPh>
    <rPh sb="58" eb="60">
      <t>ケイサイ</t>
    </rPh>
    <rPh sb="69" eb="71">
      <t>カクニン</t>
    </rPh>
    <phoneticPr fontId="7"/>
  </si>
  <si>
    <t>施　設　名</t>
  </si>
  <si>
    <t>サービス種別</t>
  </si>
  <si>
    <t>併設短期入所</t>
  </si>
  <si>
    <t>計</t>
  </si>
  <si>
    <t>ユニット型個室</t>
  </si>
  <si>
    <t>ユニット型準個室</t>
  </si>
  <si>
    <t>従来型個室</t>
  </si>
  <si>
    <t>従来型多床室</t>
  </si>
  <si>
    <t>ユニット型個室</t>
    <rPh sb="4" eb="5">
      <t>ガタ</t>
    </rPh>
    <rPh sb="5" eb="7">
      <t>コシツ</t>
    </rPh>
    <phoneticPr fontId="7"/>
  </si>
  <si>
    <t>従来型個室</t>
    <rPh sb="0" eb="3">
      <t>ジュウライガタ</t>
    </rPh>
    <rPh sb="3" eb="5">
      <t>コシツ</t>
    </rPh>
    <phoneticPr fontId="7"/>
  </si>
  <si>
    <t>従来型多床室</t>
    <rPh sb="0" eb="3">
      <t>ジュウライガタ</t>
    </rPh>
    <rPh sb="3" eb="4">
      <t>タ</t>
    </rPh>
    <rPh sb="4" eb="5">
      <t>ショウ</t>
    </rPh>
    <rPh sb="5" eb="6">
      <t>シツ</t>
    </rPh>
    <phoneticPr fontId="7"/>
  </si>
  <si>
    <t>備　考</t>
    <rPh sb="0" eb="3">
      <t>ビコウ</t>
    </rPh>
    <phoneticPr fontId="7"/>
  </si>
  <si>
    <t>①施設建設費</t>
  </si>
  <si>
    <t>円</t>
  </si>
  <si>
    <t>補助金等</t>
    <phoneticPr fontId="7"/>
  </si>
  <si>
    <t>B</t>
  </si>
  <si>
    <t>②建設借入金利息</t>
    <phoneticPr fontId="7"/>
  </si>
  <si>
    <t>②建設借入金利息</t>
    <phoneticPr fontId="7"/>
  </si>
  <si>
    <t>C</t>
  </si>
  <si>
    <t>利子補給補助金</t>
    <phoneticPr fontId="7"/>
  </si>
  <si>
    <t>利子補給補助金</t>
    <phoneticPr fontId="7"/>
  </si>
  <si>
    <t>D</t>
  </si>
  <si>
    <t>室</t>
  </si>
  <si>
    <t>　建設費用　計</t>
  </si>
  <si>
    <t>E=(A+C)-(B+D)</t>
  </si>
  <si>
    <t>　原価算定期間</t>
  </si>
  <si>
    <t>F</t>
  </si>
  <si>
    <t>年</t>
  </si>
  <si>
    <t>　建設費用／年</t>
  </si>
  <si>
    <t>G=E/F</t>
  </si>
  <si>
    <t>③修繕費（年額）</t>
  </si>
  <si>
    <t>H</t>
  </si>
  <si>
    <t>④維持費（年額）</t>
  </si>
  <si>
    <t>I</t>
  </si>
  <si>
    <t>料</t>
  </si>
  <si>
    <t>⑤備品費（年額）</t>
  </si>
  <si>
    <t>J</t>
  </si>
  <si>
    <t>　室料対象額　計</t>
  </si>
  <si>
    <t>K=G+H+I+J</t>
  </si>
  <si>
    <t>定員</t>
  </si>
  <si>
    <t>L</t>
  </si>
  <si>
    <t>利用率</t>
  </si>
  <si>
    <t>M</t>
  </si>
  <si>
    <t>％</t>
  </si>
  <si>
    <t>　室料　日額</t>
  </si>
  <si>
    <t>N=K/L/M/365</t>
  </si>
  <si>
    <t>①光熱水費</t>
  </si>
  <si>
    <t>ア</t>
  </si>
  <si>
    <t>光</t>
  </si>
  <si>
    <t>②燃料費</t>
  </si>
  <si>
    <t>イ</t>
  </si>
  <si>
    <t>熱</t>
  </si>
  <si>
    <t>　光熱水費対象額</t>
  </si>
  <si>
    <t>ウ=ア+イ</t>
  </si>
  <si>
    <t>エ</t>
  </si>
  <si>
    <t>費</t>
  </si>
  <si>
    <t>オ</t>
  </si>
  <si>
    <t>　光熱水費　日額</t>
  </si>
  <si>
    <t>カ=ウ/エ/オ/365</t>
  </si>
  <si>
    <t>居住費（滞在費）日額</t>
  </si>
  <si>
    <t>Ｎ＋カ</t>
  </si>
  <si>
    <t>居住費（滞在費）設定額</t>
    <rPh sb="8" eb="10">
      <t>セッテイ</t>
    </rPh>
    <phoneticPr fontId="7"/>
  </si>
  <si>
    <t>光熱水費のみ</t>
    <rPh sb="0" eb="2">
      <t>コウネツ</t>
    </rPh>
    <rPh sb="2" eb="3">
      <t>スイ</t>
    </rPh>
    <rPh sb="3" eb="4">
      <t>ヒ</t>
    </rPh>
    <phoneticPr fontId="7"/>
  </si>
  <si>
    <t>①食材料費</t>
  </si>
  <si>
    <t>ａ</t>
  </si>
  <si>
    <t>特別な食事用材料費</t>
    <rPh sb="3" eb="5">
      <t>ショクジ</t>
    </rPh>
    <phoneticPr fontId="7"/>
  </si>
  <si>
    <t>ｂ</t>
  </si>
  <si>
    <t>食</t>
  </si>
  <si>
    <t>　対象食材料費</t>
  </si>
  <si>
    <t>ｃ=ａ-ｂ</t>
  </si>
  <si>
    <t>②調理員人件費</t>
    <phoneticPr fontId="7"/>
  </si>
  <si>
    <t>ｄ</t>
  </si>
  <si>
    <t>　食費対象額</t>
  </si>
  <si>
    <t>ｅ=ｃ+ｄ</t>
  </si>
  <si>
    <t>ｆ</t>
  </si>
  <si>
    <t>ｇ</t>
  </si>
  <si>
    <t>　食費　日額</t>
  </si>
  <si>
    <t>ｈ=ｅ/ｆ/ｇ/365</t>
  </si>
  <si>
    <t>食費設定額</t>
    <rPh sb="2" eb="4">
      <t>セッテイ</t>
    </rPh>
    <phoneticPr fontId="7"/>
  </si>
  <si>
    <r>
      <t>居住費（滞在費）・食費　計算書　（</t>
    </r>
    <r>
      <rPr>
        <b/>
        <sz val="16"/>
        <color indexed="10"/>
        <rFont val="HGPｺﾞｼｯｸM"/>
        <family val="3"/>
        <charset val="128"/>
      </rPr>
      <t>変更後</t>
    </r>
    <r>
      <rPr>
        <b/>
        <sz val="16"/>
        <rFont val="HGPｺﾞｼｯｸM"/>
        <family val="3"/>
        <charset val="128"/>
      </rPr>
      <t>）</t>
    </r>
    <rPh sb="17" eb="19">
      <t>ヘンコウ</t>
    </rPh>
    <rPh sb="19" eb="20">
      <t>ゴ</t>
    </rPh>
    <phoneticPr fontId="7"/>
  </si>
  <si>
    <t>居室類型別
定員</t>
    <phoneticPr fontId="7"/>
  </si>
  <si>
    <t>【１】　居住費（滞在費）</t>
    <phoneticPr fontId="7"/>
  </si>
  <si>
    <t>【１】　居住費（滞在費）</t>
    <phoneticPr fontId="7"/>
  </si>
  <si>
    <t>円）</t>
    <phoneticPr fontId="7"/>
  </si>
  <si>
    <t>（朝</t>
    <rPh sb="1" eb="2">
      <t>アサ</t>
    </rPh>
    <phoneticPr fontId="7"/>
  </si>
  <si>
    <t>（昼</t>
    <rPh sb="1" eb="2">
      <t>ヒル</t>
    </rPh>
    <phoneticPr fontId="7"/>
  </si>
  <si>
    <t>【２】　食費</t>
    <rPh sb="4" eb="6">
      <t>ショクヒ</t>
    </rPh>
    <phoneticPr fontId="7"/>
  </si>
  <si>
    <r>
      <t>居住費（滞在費）・食費　計算書　（変更前）</t>
    </r>
    <r>
      <rPr>
        <b/>
        <sz val="16"/>
        <color indexed="10"/>
        <rFont val="HGPｺﾞｼｯｸM"/>
        <family val="3"/>
        <charset val="128"/>
      </rPr>
      <t>※新規</t>
    </r>
    <rPh sb="17" eb="19">
      <t>ヘンコウ</t>
    </rPh>
    <rPh sb="19" eb="20">
      <t>マエ</t>
    </rPh>
    <rPh sb="22" eb="24">
      <t>シンキ</t>
    </rPh>
    <phoneticPr fontId="7"/>
  </si>
  <si>
    <t>□</t>
    <phoneticPr fontId="7"/>
  </si>
  <si>
    <t>■</t>
    <phoneticPr fontId="7"/>
  </si>
  <si>
    <t>　上記の設定額は、</t>
    <rPh sb="1" eb="3">
      <t>ジョウキ</t>
    </rPh>
    <rPh sb="4" eb="6">
      <t>セッテイ</t>
    </rPh>
    <rPh sb="6" eb="7">
      <t>ガク</t>
    </rPh>
    <phoneticPr fontId="7"/>
  </si>
  <si>
    <t>特養・老健・療養・医療院</t>
    <rPh sb="0" eb="2">
      <t>トクヨウ</t>
    </rPh>
    <rPh sb="3" eb="4">
      <t>ロウ</t>
    </rPh>
    <rPh sb="4" eb="5">
      <t>ケン</t>
    </rPh>
    <rPh sb="6" eb="8">
      <t>リョウヨウ</t>
    </rPh>
    <rPh sb="9" eb="11">
      <t>イリョウ</t>
    </rPh>
    <rPh sb="11" eb="12">
      <t>イン</t>
    </rPh>
    <phoneticPr fontId="7"/>
  </si>
  <si>
    <t>老健・療養・医療院</t>
    <rPh sb="0" eb="1">
      <t>ロウ</t>
    </rPh>
    <rPh sb="1" eb="2">
      <t>ケン</t>
    </rPh>
    <rPh sb="3" eb="5">
      <t>リョウヨウ</t>
    </rPh>
    <rPh sb="6" eb="8">
      <t>イリョウ</t>
    </rPh>
    <rPh sb="8" eb="9">
      <t>イン</t>
    </rPh>
    <phoneticPr fontId="7"/>
  </si>
  <si>
    <t>特養</t>
    <rPh sb="0" eb="2">
      <t>トクヨウ</t>
    </rPh>
    <phoneticPr fontId="7"/>
  </si>
  <si>
    <t>○○法人　○○園　「居住費・食費計算書」（例）</t>
  </si>
  <si>
    <t>＜注意事項＞</t>
    <phoneticPr fontId="7"/>
  </si>
  <si>
    <t>１：計算の基礎となる数値が存在（台帳等）すること。</t>
  </si>
  <si>
    <t>３：計算結果をチェックシートの「積算額」の欄に記入すること。</t>
  </si>
  <si>
    <t>２：計算を省略しないこと。（答えのみを記載しないこと。）</t>
    <phoneticPr fontId="7"/>
  </si>
  <si>
    <t>　この資料は、特別養護老人ホームを例とした参考です。「１．居住費（１）取得費用」のみ計算式をイメージとして記載しており、「１．居住費（２）維持費用～２．食費」の計算式は「省略」しています。
　実際にご提出いただく計算書は、下記の注意事項にご留意いただき、全ての項目で計算式を記入のうえ提出してください。書式は各施設の任意でかまいません。</t>
    <rPh sb="151" eb="153">
      <t>ショシキ</t>
    </rPh>
    <phoneticPr fontId="7"/>
  </si>
  <si>
    <t>１．居住費</t>
  </si>
  <si>
    <t>　（１）取得費用</t>
  </si>
  <si>
    <t>　（２）維持費用</t>
  </si>
  <si>
    <t>　（３）光熱水費</t>
  </si>
  <si>
    <t>　　ア：○○○，○○○，○○○円 ×（ ○，○○○㎡ ／ ○，○○○㎡）＝○○○，○○○，○○○円 ⇒ ①</t>
    <phoneticPr fontId="7"/>
  </si>
  <si>
    <t>　　　　　　［建物取得費］　　　　　　　　  ［特養面積］　　　　［施設全体面積］</t>
    <phoneticPr fontId="7"/>
  </si>
  <si>
    <t>　　ウ：②　／　○○年 ［算定期間］　／　○○人［定員］　／　３６５日　＝　○○○円　［１日当り取得費用］</t>
    <phoneticPr fontId="7"/>
  </si>
  <si>
    <t>　　イ：① － ○○○，○○○，○○○円 ＝ ○○○，○○○，○○○円 ［公的助成額（特養分（ｼｮｰﾄを含む））］⇒ ②</t>
    <phoneticPr fontId="7"/>
  </si>
  <si>
    <t xml:space="preserve">　　　　　　　　　　　　　　　　　　　　　　　　 </t>
    <phoneticPr fontId="7"/>
  </si>
  <si>
    <t>　　　　＜計算式省略＞　　　　　　　　　　　　　　＝　○○○円［１日当り維持費用］</t>
    <phoneticPr fontId="7"/>
  </si>
  <si>
    <t>　　　　　　　　　　　　　　　　　　　　　　　</t>
    <phoneticPr fontId="7"/>
  </si>
  <si>
    <t>　　　　＜計算式省略＞　　　　　　　　　　　　　　＝　○○○円［１日当り光熱水費］</t>
    <phoneticPr fontId="7"/>
  </si>
  <si>
    <t>　　　　＜計算式省略＞　　　　　　　　　　　　　　＝　○○○円 ［１日当り食費］</t>
    <phoneticPr fontId="7"/>
  </si>
  <si>
    <t>　　　　　　　　　　　　　　　　　　　　　　　　　　　　 ［朝食〇〇円、昼食〇〇円、夕食〇〇円、おやつ〇〇円】</t>
    <rPh sb="30" eb="32">
      <t>チョウショク</t>
    </rPh>
    <rPh sb="34" eb="35">
      <t>エン</t>
    </rPh>
    <rPh sb="40" eb="41">
      <t>エン</t>
    </rPh>
    <rPh sb="42" eb="44">
      <t>ユウショク</t>
    </rPh>
    <rPh sb="46" eb="47">
      <t>エン</t>
    </rPh>
    <rPh sb="53" eb="54">
      <t>エン</t>
    </rPh>
    <phoneticPr fontId="7"/>
  </si>
  <si>
    <t>（夕</t>
    <rPh sb="1" eb="2">
      <t>ユウ</t>
    </rPh>
    <phoneticPr fontId="7"/>
  </si>
  <si>
    <t>２．食費</t>
    <phoneticPr fontId="7"/>
  </si>
  <si>
    <t>【１】居住費（滞在費）：チェックシート</t>
    <rPh sb="3" eb="5">
      <t>キョジュウ</t>
    </rPh>
    <rPh sb="5" eb="6">
      <t>ヒ</t>
    </rPh>
    <rPh sb="7" eb="10">
      <t>タイザイヒ</t>
    </rPh>
    <phoneticPr fontId="7"/>
  </si>
  <si>
    <t>【２】　食費：チェックシート</t>
    <rPh sb="4" eb="6">
      <t>ショクヒ</t>
    </rPh>
    <phoneticPr fontId="7"/>
  </si>
  <si>
    <t>食費・居住費の設定に係る計算書</t>
    <phoneticPr fontId="7"/>
  </si>
  <si>
    <r>
      <t>１　必要書類一覧　</t>
    </r>
    <r>
      <rPr>
        <b/>
        <sz val="10"/>
        <color indexed="10"/>
        <rFont val="HGPｺﾞｼｯｸM"/>
        <family val="3"/>
        <charset val="128"/>
      </rPr>
      <t>※老福法と介護保険法の両法により求められている書類の場合でも１部。２部は不要です。</t>
    </r>
    <rPh sb="2" eb="4">
      <t>ヒツヨウ</t>
    </rPh>
    <rPh sb="4" eb="6">
      <t>ショルイ</t>
    </rPh>
    <rPh sb="6" eb="8">
      <t>イチラン</t>
    </rPh>
    <rPh sb="10" eb="11">
      <t>ロウ</t>
    </rPh>
    <rPh sb="11" eb="12">
      <t>フク</t>
    </rPh>
    <rPh sb="12" eb="13">
      <t>ホウ</t>
    </rPh>
    <rPh sb="14" eb="16">
      <t>カイゴ</t>
    </rPh>
    <rPh sb="16" eb="18">
      <t>ホケン</t>
    </rPh>
    <rPh sb="18" eb="19">
      <t>ホウ</t>
    </rPh>
    <rPh sb="20" eb="21">
      <t>リョウ</t>
    </rPh>
    <rPh sb="21" eb="22">
      <t>ホウ</t>
    </rPh>
    <rPh sb="25" eb="26">
      <t>モト</t>
    </rPh>
    <rPh sb="32" eb="34">
      <t>ショルイ</t>
    </rPh>
    <rPh sb="35" eb="37">
      <t>バアイ</t>
    </rPh>
    <rPh sb="40" eb="41">
      <t>ブ</t>
    </rPh>
    <rPh sb="43" eb="44">
      <t>ブ</t>
    </rPh>
    <rPh sb="45" eb="47">
      <t>フヨウ</t>
    </rPh>
    <phoneticPr fontId="7"/>
  </si>
  <si>
    <t>施設を設置しようとする区域の市町村（長）の意見書</t>
    <rPh sb="18" eb="19">
      <t>チョウ</t>
    </rPh>
    <phoneticPr fontId="7"/>
  </si>
  <si>
    <t>【（定員30人以上）の場合】</t>
    <rPh sb="11" eb="13">
      <t>バアイ</t>
    </rPh>
    <phoneticPr fontId="7"/>
  </si>
  <si>
    <t>　必要書類は、上記書類の順番で書類にインデックスを付して編綴して、書類を差し替えしやすいようなファイルで提出してください。また書類はＡ４サイズで（平面図を除く）で作成してください。
　申請に対して、書類の補正や一部書類の提出がないなどを除き、不備がなければ速やかに内容審査をおこないますので、申請にあっては十分に確認のうえ提出願います。
　必要書類（写し）にあっては、原本照合は不要です。【令和２年２月１日から変更】</t>
    <rPh sb="1" eb="3">
      <t>ヒツヨウ</t>
    </rPh>
    <rPh sb="3" eb="5">
      <t>ショルイ</t>
    </rPh>
    <rPh sb="7" eb="9">
      <t>ジョウキ</t>
    </rPh>
    <rPh sb="9" eb="11">
      <t>ショルイ</t>
    </rPh>
    <rPh sb="12" eb="14">
      <t>ジュンバン</t>
    </rPh>
    <rPh sb="15" eb="17">
      <t>ショルイ</t>
    </rPh>
    <rPh sb="25" eb="26">
      <t>フ</t>
    </rPh>
    <rPh sb="28" eb="30">
      <t>ヘンテツ</t>
    </rPh>
    <rPh sb="33" eb="35">
      <t>ショルイ</t>
    </rPh>
    <rPh sb="36" eb="37">
      <t>サ</t>
    </rPh>
    <rPh sb="38" eb="39">
      <t>カ</t>
    </rPh>
    <rPh sb="52" eb="54">
      <t>テイシュツ</t>
    </rPh>
    <rPh sb="63" eb="65">
      <t>ショルイ</t>
    </rPh>
    <rPh sb="73" eb="76">
      <t>ヘイメンズ</t>
    </rPh>
    <rPh sb="77" eb="78">
      <t>ノゾ</t>
    </rPh>
    <rPh sb="81" eb="83">
      <t>サクセイ</t>
    </rPh>
    <rPh sb="92" eb="94">
      <t>シンセイ</t>
    </rPh>
    <rPh sb="95" eb="96">
      <t>タイ</t>
    </rPh>
    <rPh sb="107" eb="109">
      <t>ショルイ</t>
    </rPh>
    <rPh sb="118" eb="119">
      <t>ノゾ</t>
    </rPh>
    <rPh sb="121" eb="123">
      <t>フビ</t>
    </rPh>
    <rPh sb="128" eb="129">
      <t>スミ</t>
    </rPh>
    <rPh sb="132" eb="134">
      <t>ナイヨウ</t>
    </rPh>
    <rPh sb="134" eb="136">
      <t>シンサ</t>
    </rPh>
    <rPh sb="146" eb="148">
      <t>シンセイ</t>
    </rPh>
    <rPh sb="153" eb="155">
      <t>ジュウブン</t>
    </rPh>
    <rPh sb="156" eb="158">
      <t>カクニン</t>
    </rPh>
    <rPh sb="161" eb="163">
      <t>テイシュツ</t>
    </rPh>
    <rPh sb="163" eb="164">
      <t>ネガ</t>
    </rPh>
    <rPh sb="170" eb="172">
      <t>ヒツヨウ</t>
    </rPh>
    <rPh sb="172" eb="174">
      <t>ショルイ</t>
    </rPh>
    <rPh sb="175" eb="176">
      <t>ウツ</t>
    </rPh>
    <rPh sb="184" eb="186">
      <t>ゲンポン</t>
    </rPh>
    <rPh sb="186" eb="188">
      <t>ショウゴウ</t>
    </rPh>
    <rPh sb="189" eb="191">
      <t>フヨウ</t>
    </rPh>
    <rPh sb="195" eb="197">
      <t>レイワ</t>
    </rPh>
    <rPh sb="198" eb="199">
      <t>ネン</t>
    </rPh>
    <rPh sb="200" eb="201">
      <t>ガツ</t>
    </rPh>
    <rPh sb="202" eb="203">
      <t>ヒ</t>
    </rPh>
    <rPh sb="205" eb="207">
      <t>ヘンコウ</t>
    </rPh>
    <phoneticPr fontId="7"/>
  </si>
  <si>
    <t>認可申請及び指定申請に係る必要書類確認表（特養：定員30人以上）</t>
    <rPh sb="0" eb="2">
      <t>ニンカ</t>
    </rPh>
    <rPh sb="2" eb="4">
      <t>シンセイ</t>
    </rPh>
    <rPh sb="4" eb="5">
      <t>オヨ</t>
    </rPh>
    <rPh sb="6" eb="8">
      <t>シテイ</t>
    </rPh>
    <rPh sb="8" eb="10">
      <t>シンセイ</t>
    </rPh>
    <rPh sb="11" eb="12">
      <t>カカ</t>
    </rPh>
    <rPh sb="13" eb="15">
      <t>ヒツヨウ</t>
    </rPh>
    <rPh sb="15" eb="17">
      <t>ショルイ</t>
    </rPh>
    <rPh sb="17" eb="19">
      <t>カクニン</t>
    </rPh>
    <rPh sb="19" eb="20">
      <t>ヒョウ</t>
    </rPh>
    <rPh sb="21" eb="23">
      <t>トクヨウ</t>
    </rPh>
    <rPh sb="24" eb="26">
      <t>テイイン</t>
    </rPh>
    <phoneticPr fontId="7"/>
  </si>
  <si>
    <t>※補助金関係の必要書類として提出している場合は、省略できることがあります。</t>
    <rPh sb="1" eb="4">
      <t>ホジョキン</t>
    </rPh>
    <rPh sb="4" eb="6">
      <t>カンケイ</t>
    </rPh>
    <rPh sb="7" eb="9">
      <t>ヒツヨウ</t>
    </rPh>
    <rPh sb="9" eb="11">
      <t>ショルイ</t>
    </rPh>
    <rPh sb="14" eb="16">
      <t>テイシュツ</t>
    </rPh>
    <rPh sb="20" eb="22">
      <t>バアイ</t>
    </rPh>
    <rPh sb="24" eb="26">
      <t>ショウリャク</t>
    </rPh>
    <phoneticPr fontId="7"/>
  </si>
  <si>
    <t>栄養マネジメント強化加算を算定している場合は、管理栄養士を常勤換算で入所者の数を50（施設に常勤栄養士を1人以上配置し、給食管理を行っている場合は70）で除して得た数以上配置が必要。</t>
    <phoneticPr fontId="7"/>
  </si>
  <si>
    <t>別紙様式第一号（一）</t>
    <phoneticPr fontId="7"/>
  </si>
  <si>
    <t xml:space="preserve"> </t>
    <phoneticPr fontId="7"/>
  </si>
  <si>
    <t>指定居宅サービス事業所</t>
    <rPh sb="10" eb="11">
      <t>ショ</t>
    </rPh>
    <phoneticPr fontId="7"/>
  </si>
  <si>
    <t>介護保険施設</t>
    <rPh sb="0" eb="2">
      <t>カイゴ</t>
    </rPh>
    <rPh sb="2" eb="4">
      <t>ホケン</t>
    </rPh>
    <rPh sb="4" eb="6">
      <t>シセツ</t>
    </rPh>
    <phoneticPr fontId="7"/>
  </si>
  <si>
    <t>指定介護予防サービス事業所</t>
    <rPh sb="0" eb="2">
      <t>シテイ</t>
    </rPh>
    <rPh sb="2" eb="4">
      <t>カイゴ</t>
    </rPh>
    <rPh sb="4" eb="6">
      <t>ヨボウ</t>
    </rPh>
    <rPh sb="10" eb="13">
      <t>ジギョウショ</t>
    </rPh>
    <phoneticPr fontId="7"/>
  </si>
  <si>
    <t>指定（許可）申請書</t>
    <phoneticPr fontId="7"/>
  </si>
  <si>
    <t>月</t>
  </si>
  <si>
    <t>知事（市長）殿</t>
    <rPh sb="0" eb="2">
      <t>チジ</t>
    </rPh>
    <rPh sb="3" eb="5">
      <t>シチョウ</t>
    </rPh>
    <rPh sb="6" eb="7">
      <t>ドノ</t>
    </rPh>
    <phoneticPr fontId="7"/>
  </si>
  <si>
    <t>所在地</t>
    <phoneticPr fontId="7"/>
  </si>
  <si>
    <t>申請者</t>
  </si>
  <si>
    <t>名称</t>
    <phoneticPr fontId="7"/>
  </si>
  <si>
    <t>代表者職名・氏名</t>
  </si>
  <si>
    <t>　  介護保険法に規定する事業所（施設）に係る指定（許可）を受けたいので、下記のとおり、</t>
    <rPh sb="15" eb="16">
      <t>ショ</t>
    </rPh>
    <phoneticPr fontId="7"/>
  </si>
  <si>
    <t>関係書類を添えて申請します。</t>
  </si>
  <si>
    <t>法人番号</t>
    <rPh sb="0" eb="2">
      <t>ホウジン</t>
    </rPh>
    <rPh sb="2" eb="4">
      <t>バンゴウ</t>
    </rPh>
    <phoneticPr fontId="7"/>
  </si>
  <si>
    <t>申　請　者</t>
    <rPh sb="0" eb="1">
      <t>サル</t>
    </rPh>
    <rPh sb="2" eb="3">
      <t>ショウ</t>
    </rPh>
    <rPh sb="4" eb="5">
      <t>モノ</t>
    </rPh>
    <phoneticPr fontId="42"/>
  </si>
  <si>
    <t>名称</t>
    <rPh sb="0" eb="1">
      <t>ナ</t>
    </rPh>
    <rPh sb="1" eb="2">
      <t>ショウ</t>
    </rPh>
    <phoneticPr fontId="7"/>
  </si>
  <si>
    <t>主たる事務所の
所在地</t>
    <rPh sb="8" eb="11">
      <t>ショザイチ</t>
    </rPh>
    <phoneticPr fontId="7"/>
  </si>
  <si>
    <t>（郵便番号</t>
    <phoneticPr fontId="7"/>
  </si>
  <si>
    <t>都</t>
    <rPh sb="0" eb="1">
      <t>ト</t>
    </rPh>
    <phoneticPr fontId="7"/>
  </si>
  <si>
    <t>道</t>
    <rPh sb="0" eb="1">
      <t>ミチ</t>
    </rPh>
    <phoneticPr fontId="7"/>
  </si>
  <si>
    <t>市</t>
    <rPh sb="0" eb="1">
      <t>シ</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</si>
  <si>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</si>
  <si>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</si>
  <si>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</si>
  <si>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</si>
  <si>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</si>
  <si>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（内線）</t>
    <rPh sb="1" eb="3">
      <t>ナイセン</t>
    </rPh>
    <phoneticPr fontId="7"/>
  </si>
  <si>
    <t>ＦＡＸ番号</t>
  </si>
  <si>
    <t>Email</t>
    <phoneticPr fontId="7"/>
  </si>
  <si>
    <t>法人等の種類</t>
    <rPh sb="2" eb="3">
      <t>トウ</t>
    </rPh>
    <rPh sb="4" eb="6">
      <t>シュルイ</t>
    </rPh>
    <phoneticPr fontId="7"/>
  </si>
  <si>
    <t>代表者（開設者）の職名・氏名・生年月日</t>
    <rPh sb="4" eb="6">
      <t>カイセツ</t>
    </rPh>
    <rPh sb="6" eb="7">
      <t>モノ</t>
    </rPh>
    <rPh sb="10" eb="11">
      <t>メイ</t>
    </rPh>
    <rPh sb="15" eb="17">
      <t>セイネン</t>
    </rPh>
    <rPh sb="17" eb="19">
      <t>ガッピ</t>
    </rPh>
    <phoneticPr fontId="7"/>
  </si>
  <si>
    <t>生年
月日</t>
    <rPh sb="0" eb="2">
      <t>セイネン</t>
    </rPh>
    <rPh sb="3" eb="5">
      <t>ガッピ</t>
    </rPh>
    <phoneticPr fontId="7"/>
  </si>
  <si>
    <t>氏　名</t>
    <rPh sb="0" eb="3">
      <t>シメイ</t>
    </rPh>
    <phoneticPr fontId="7"/>
  </si>
  <si>
    <t>代表者（開設者）
の住所</t>
    <phoneticPr fontId="7"/>
  </si>
  <si>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7"/>
  </si>
  <si>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7"/>
  </si>
  <si>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</si>
  <si>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7"/>
  </si>
  <si>
    <t>既に指定（許可）を受けている事業等（該当事業に○）</t>
    <rPh sb="5" eb="7">
      <t>キョカ</t>
    </rPh>
    <rPh sb="16" eb="17">
      <t>トウ</t>
    </rPh>
    <phoneticPr fontId="7"/>
  </si>
  <si>
    <t>指定（許可）申請をする事業等の開始予定年月日</t>
    <rPh sb="15" eb="17">
      <t>カイシ</t>
    </rPh>
    <rPh sb="17" eb="19">
      <t>ヨテイ</t>
    </rPh>
    <rPh sb="19" eb="22">
      <t>ネンガッピ</t>
    </rPh>
    <phoneticPr fontId="7"/>
  </si>
  <si>
    <t>様　式</t>
    <rPh sb="0" eb="3">
      <t>ヨウシキ</t>
    </rPh>
    <phoneticPr fontId="7"/>
  </si>
  <si>
    <t>共生型サービス申請時に☑</t>
    <phoneticPr fontId="7"/>
  </si>
  <si>
    <t>付表第一号（一）</t>
    <rPh sb="0" eb="2">
      <t>フヒョウ</t>
    </rPh>
    <rPh sb="2" eb="4">
      <t>ダイイチ</t>
    </rPh>
    <rPh sb="4" eb="5">
      <t>ゴウ</t>
    </rPh>
    <rPh sb="6" eb="7">
      <t>イチ</t>
    </rPh>
    <phoneticPr fontId="7"/>
  </si>
  <si>
    <t>付表第一号（二）</t>
    <rPh sb="0" eb="2">
      <t>フヒョウ</t>
    </rPh>
    <rPh sb="2" eb="4">
      <t>ダイイチ</t>
    </rPh>
    <rPh sb="4" eb="5">
      <t>ゴウ</t>
    </rPh>
    <rPh sb="6" eb="7">
      <t>ニ</t>
    </rPh>
    <phoneticPr fontId="7"/>
  </si>
  <si>
    <t>付表第一号（三）</t>
    <rPh sb="0" eb="2">
      <t>フヒョウ</t>
    </rPh>
    <rPh sb="2" eb="4">
      <t>ダイイチ</t>
    </rPh>
    <rPh sb="4" eb="5">
      <t>ゴウ</t>
    </rPh>
    <rPh sb="6" eb="7">
      <t>サン</t>
    </rPh>
    <phoneticPr fontId="7"/>
  </si>
  <si>
    <t>訪問リハビリテーション</t>
    <phoneticPr fontId="7"/>
  </si>
  <si>
    <t>付表第一号（四）</t>
    <rPh sb="0" eb="2">
      <t>フヒョウ</t>
    </rPh>
    <rPh sb="2" eb="4">
      <t>ダイイチ</t>
    </rPh>
    <rPh sb="4" eb="5">
      <t>ゴウ</t>
    </rPh>
    <rPh sb="6" eb="7">
      <t>ヨン</t>
    </rPh>
    <phoneticPr fontId="7"/>
  </si>
  <si>
    <t>居宅療養管理指導</t>
    <rPh sb="6" eb="8">
      <t>シドウ</t>
    </rPh>
    <phoneticPr fontId="7"/>
  </si>
  <si>
    <t>付表第一号（五）</t>
    <rPh sb="0" eb="2">
      <t>フヒョウ</t>
    </rPh>
    <rPh sb="2" eb="4">
      <t>ダイイチ</t>
    </rPh>
    <rPh sb="4" eb="5">
      <t>ゴウ</t>
    </rPh>
    <rPh sb="6" eb="7">
      <t>ゴ</t>
    </rPh>
    <phoneticPr fontId="7"/>
  </si>
  <si>
    <t>付表第一号（六）</t>
    <rPh sb="0" eb="2">
      <t>フヒョウ</t>
    </rPh>
    <rPh sb="2" eb="4">
      <t>ダイイチ</t>
    </rPh>
    <rPh sb="4" eb="5">
      <t>ゴウ</t>
    </rPh>
    <rPh sb="6" eb="7">
      <t>ロク</t>
    </rPh>
    <phoneticPr fontId="7"/>
  </si>
  <si>
    <t>通所リハビリテーション</t>
    <phoneticPr fontId="7"/>
  </si>
  <si>
    <t>付表第一号（七）</t>
    <rPh sb="0" eb="2">
      <t>フヒョウ</t>
    </rPh>
    <rPh sb="2" eb="4">
      <t>ダイイチ</t>
    </rPh>
    <rPh sb="4" eb="5">
      <t>ゴウ</t>
    </rPh>
    <rPh sb="6" eb="7">
      <t>ナナ</t>
    </rPh>
    <phoneticPr fontId="7"/>
  </si>
  <si>
    <t>付表第一号（八）（九）（十）</t>
    <rPh sb="0" eb="2">
      <t>フヒョウ</t>
    </rPh>
    <rPh sb="2" eb="4">
      <t>ダイイチ</t>
    </rPh>
    <rPh sb="4" eb="5">
      <t>ゴウ</t>
    </rPh>
    <rPh sb="6" eb="7">
      <t>ハチ</t>
    </rPh>
    <rPh sb="8" eb="9">
      <t>キュウ</t>
    </rPh>
    <rPh sb="12" eb="13">
      <t>ジュウ</t>
    </rPh>
    <phoneticPr fontId="7"/>
  </si>
  <si>
    <t>付表第一号（十一）</t>
    <rPh sb="0" eb="2">
      <t>フヒョウ</t>
    </rPh>
    <rPh sb="2" eb="4">
      <t>ダイイチ</t>
    </rPh>
    <rPh sb="4" eb="5">
      <t>ゴウ</t>
    </rPh>
    <rPh sb="6" eb="8">
      <t>ジュウイチ</t>
    </rPh>
    <phoneticPr fontId="7"/>
  </si>
  <si>
    <t>特定施設入居者生活介護</t>
    <rPh sb="5" eb="6">
      <t>キョ</t>
    </rPh>
    <phoneticPr fontId="7"/>
  </si>
  <si>
    <t>付表第一号（十二）</t>
    <rPh sb="0" eb="2">
      <t>フヒョウ</t>
    </rPh>
    <rPh sb="2" eb="4">
      <t>ダイイチ</t>
    </rPh>
    <rPh sb="4" eb="5">
      <t>ゴウ</t>
    </rPh>
    <rPh sb="6" eb="8">
      <t>ジュウニ</t>
    </rPh>
    <phoneticPr fontId="7"/>
  </si>
  <si>
    <t>付表第一号（十三）</t>
    <rPh sb="0" eb="2">
      <t>フヒョウ</t>
    </rPh>
    <rPh sb="2" eb="4">
      <t>ダイイチ</t>
    </rPh>
    <rPh sb="4" eb="5">
      <t>ゴウ</t>
    </rPh>
    <rPh sb="6" eb="8">
      <t>ジュウサン</t>
    </rPh>
    <phoneticPr fontId="7"/>
  </si>
  <si>
    <t>特定福祉用具販売</t>
    <rPh sb="0" eb="2">
      <t>トクテイ</t>
    </rPh>
    <rPh sb="6" eb="8">
      <t>ハンバイ</t>
    </rPh>
    <phoneticPr fontId="7"/>
  </si>
  <si>
    <t>付表第一号（十四）</t>
    <rPh sb="0" eb="2">
      <t>フヒョウ</t>
    </rPh>
    <rPh sb="2" eb="4">
      <t>ダイイチ</t>
    </rPh>
    <rPh sb="4" eb="5">
      <t>ゴウ</t>
    </rPh>
    <rPh sb="6" eb="8">
      <t>ジュウヨン</t>
    </rPh>
    <phoneticPr fontId="7"/>
  </si>
  <si>
    <t>介護老人福祉施設</t>
    <rPh sb="0" eb="2">
      <t>カイゴ</t>
    </rPh>
    <rPh sb="2" eb="4">
      <t>ロウジン</t>
    </rPh>
    <rPh sb="4" eb="6">
      <t>フクシ</t>
    </rPh>
    <rPh sb="6" eb="8">
      <t>シセツ</t>
    </rPh>
    <phoneticPr fontId="7"/>
  </si>
  <si>
    <t>付表第一号（十五）</t>
    <rPh sb="0" eb="2">
      <t>フヒョウ</t>
    </rPh>
    <rPh sb="2" eb="4">
      <t>ダイイチ</t>
    </rPh>
    <rPh sb="4" eb="5">
      <t>ゴウ</t>
    </rPh>
    <rPh sb="6" eb="8">
      <t>ジュウゴ</t>
    </rPh>
    <phoneticPr fontId="7"/>
  </si>
  <si>
    <t>介護老人保健施設</t>
    <rPh sb="0" eb="2">
      <t>カイゴ</t>
    </rPh>
    <rPh sb="2" eb="4">
      <t>ロウジン</t>
    </rPh>
    <rPh sb="4" eb="6">
      <t>ホケン</t>
    </rPh>
    <phoneticPr fontId="7"/>
  </si>
  <si>
    <t>付表第一号（十六）</t>
    <rPh sb="0" eb="2">
      <t>フヒョウ</t>
    </rPh>
    <rPh sb="2" eb="4">
      <t>ダイイチ</t>
    </rPh>
    <rPh sb="4" eb="5">
      <t>ゴウ</t>
    </rPh>
    <rPh sb="6" eb="8">
      <t>ジュウロク</t>
    </rPh>
    <phoneticPr fontId="7"/>
  </si>
  <si>
    <t>介護医療院</t>
    <rPh sb="0" eb="2">
      <t>カイゴ</t>
    </rPh>
    <rPh sb="2" eb="4">
      <t>イリョウ</t>
    </rPh>
    <rPh sb="4" eb="5">
      <t>イン</t>
    </rPh>
    <phoneticPr fontId="7"/>
  </si>
  <si>
    <t>付表第一号（十七）</t>
    <rPh sb="0" eb="2">
      <t>フヒョウ</t>
    </rPh>
    <rPh sb="2" eb="4">
      <t>ダイイチ</t>
    </rPh>
    <rPh sb="4" eb="5">
      <t>ゴウ</t>
    </rPh>
    <rPh sb="6" eb="8">
      <t>ジュウナナ</t>
    </rPh>
    <phoneticPr fontId="7"/>
  </si>
  <si>
    <t>指定介護予防サービス</t>
    <rPh sb="0" eb="2">
      <t>シテイ</t>
    </rPh>
    <rPh sb="2" eb="4">
      <t>カイゴ</t>
    </rPh>
    <rPh sb="4" eb="6">
      <t>ヨボウ</t>
    </rPh>
    <phoneticPr fontId="7"/>
  </si>
  <si>
    <t>介護予防訪問入浴介護</t>
    <rPh sb="0" eb="2">
      <t>カイゴ</t>
    </rPh>
    <rPh sb="2" eb="4">
      <t>ヨボウ</t>
    </rPh>
    <rPh sb="4" eb="6">
      <t>ホウモン</t>
    </rPh>
    <rPh sb="6" eb="8">
      <t>ニュウヨク</t>
    </rPh>
    <rPh sb="8" eb="10">
      <t>カイゴ</t>
    </rPh>
    <phoneticPr fontId="7"/>
  </si>
  <si>
    <t>介護予防訪問看護</t>
    <rPh sb="0" eb="2">
      <t>カイゴ</t>
    </rPh>
    <rPh sb="2" eb="4">
      <t>ヨボウ</t>
    </rPh>
    <rPh sb="4" eb="6">
      <t>ホウモン</t>
    </rPh>
    <rPh sb="6" eb="8">
      <t>カンゴ</t>
    </rPh>
    <phoneticPr fontId="7"/>
  </si>
  <si>
    <t>介護予防訪問リハビリテーション</t>
    <rPh sb="0" eb="2">
      <t>カイゴ</t>
    </rPh>
    <rPh sb="2" eb="4">
      <t>ヨボウ</t>
    </rPh>
    <rPh sb="4" eb="6">
      <t>ホウモン</t>
    </rPh>
    <phoneticPr fontId="7"/>
  </si>
  <si>
    <t>介護予防居宅療養管理指導</t>
    <rPh sb="0" eb="2">
      <t>カイゴ</t>
    </rPh>
    <rPh sb="2" eb="4">
      <t>ヨボウ</t>
    </rPh>
    <rPh sb="4" eb="6">
      <t>キョタク</t>
    </rPh>
    <rPh sb="6" eb="8">
      <t>リョウヨウ</t>
    </rPh>
    <rPh sb="8" eb="10">
      <t>カンリ</t>
    </rPh>
    <rPh sb="10" eb="12">
      <t>シドウ</t>
    </rPh>
    <phoneticPr fontId="7"/>
  </si>
  <si>
    <t>介護予防通所リハビリテーション</t>
    <rPh sb="0" eb="2">
      <t>カイゴ</t>
    </rPh>
    <rPh sb="2" eb="4">
      <t>ヨボウ</t>
    </rPh>
    <rPh sb="4" eb="6">
      <t>ツウショ</t>
    </rPh>
    <phoneticPr fontId="7"/>
  </si>
  <si>
    <t>介護予防短期入所生活介護</t>
    <rPh sb="0" eb="2">
      <t>カイゴ</t>
    </rPh>
    <rPh sb="2" eb="4">
      <t>ヨボウ</t>
    </rPh>
    <rPh sb="4" eb="6">
      <t>タンキ</t>
    </rPh>
    <rPh sb="6" eb="8">
      <t>ニュウショ</t>
    </rPh>
    <rPh sb="8" eb="10">
      <t>セイカツ</t>
    </rPh>
    <rPh sb="10" eb="12">
      <t>カイゴ</t>
    </rPh>
    <phoneticPr fontId="7"/>
  </si>
  <si>
    <t>付表第一号（八）（九）（十）</t>
    <rPh sb="0" eb="2">
      <t>フヒョウ</t>
    </rPh>
    <rPh sb="2" eb="4">
      <t>ダイイチ</t>
    </rPh>
    <rPh sb="4" eb="5">
      <t>ゴウ</t>
    </rPh>
    <rPh sb="6" eb="7">
      <t>ハチ</t>
    </rPh>
    <rPh sb="9" eb="10">
      <t>キュウ</t>
    </rPh>
    <rPh sb="12" eb="13">
      <t>ジュウ</t>
    </rPh>
    <phoneticPr fontId="7"/>
  </si>
  <si>
    <t>介護予防短期入所療養介護</t>
    <rPh sb="0" eb="2">
      <t>カイゴ</t>
    </rPh>
    <rPh sb="2" eb="4">
      <t>ヨボウ</t>
    </rPh>
    <rPh sb="4" eb="6">
      <t>タンキ</t>
    </rPh>
    <rPh sb="6" eb="8">
      <t>ニュウショ</t>
    </rPh>
    <rPh sb="8" eb="10">
      <t>リョウヨウ</t>
    </rPh>
    <rPh sb="10" eb="12">
      <t>カイゴ</t>
    </rPh>
    <phoneticPr fontId="7"/>
  </si>
  <si>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
  </si>
  <si>
    <t>介護予防福祉用具貸与</t>
    <rPh sb="0" eb="2">
      <t>カイゴ</t>
    </rPh>
    <rPh sb="2" eb="4">
      <t>ヨボウ</t>
    </rPh>
    <rPh sb="4" eb="7">
      <t>フクシヨウ</t>
    </rPh>
    <rPh sb="7" eb="8">
      <t>グ</t>
    </rPh>
    <rPh sb="8" eb="10">
      <t>タイヨ</t>
    </rPh>
    <phoneticPr fontId="7"/>
  </si>
  <si>
    <t>特定介護予防福祉用具販売</t>
    <rPh sb="0" eb="2">
      <t>トクテイ</t>
    </rPh>
    <rPh sb="2" eb="4">
      <t>カイゴ</t>
    </rPh>
    <rPh sb="4" eb="6">
      <t>ヨボウ</t>
    </rPh>
    <rPh sb="6" eb="8">
      <t>フクシ</t>
    </rPh>
    <rPh sb="8" eb="10">
      <t>ヨウグ</t>
    </rPh>
    <rPh sb="10" eb="12">
      <t>ハンバイ</t>
    </rPh>
    <phoneticPr fontId="7"/>
  </si>
  <si>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</si>
  <si>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</si>
  <si>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</si>
  <si>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</si>
  <si>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（標準様式６）</t>
    <rPh sb="1" eb="3">
      <t>ヒョウジュン</t>
    </rPh>
    <rPh sb="3" eb="5">
      <t>ヨウシキ</t>
    </rPh>
    <phoneticPr fontId="7"/>
  </si>
  <si>
    <t>誓　約　書</t>
    <phoneticPr fontId="7"/>
  </si>
  <si>
    <t>日</t>
    <rPh sb="0" eb="1">
      <t>ニチ</t>
    </rPh>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</si>
  <si>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</si>
  <si>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</si>
  <si>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</si>
  <si>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一</t>
    <rPh sb="0" eb="1">
      <t>イチ</t>
    </rPh>
    <phoneticPr fontId="7"/>
  </si>
  <si>
    <t>二</t>
    <rPh sb="0" eb="1">
      <t>ニ</t>
    </rPh>
    <phoneticPr fontId="7"/>
  </si>
  <si>
    <t>三</t>
    <rPh sb="0" eb="1">
      <t>サン</t>
    </rPh>
    <phoneticPr fontId="7"/>
  </si>
  <si>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</si>
  <si>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三の二</t>
    <rPh sb="0" eb="1">
      <t>サン</t>
    </rPh>
    <rPh sb="2" eb="3">
      <t>ニ</t>
    </rPh>
    <phoneticPr fontId="7"/>
  </si>
  <si>
    <t>三の三</t>
    <rPh sb="0" eb="1">
      <t>サン</t>
    </rPh>
    <rPh sb="2" eb="3">
      <t>サン</t>
    </rPh>
    <phoneticPr fontId="7"/>
  </si>
  <si>
    <t>四</t>
    <rPh sb="0" eb="1">
      <t>ヨン</t>
    </rPh>
    <phoneticPr fontId="7"/>
  </si>
  <si>
    <t>五</t>
    <rPh sb="0" eb="1">
      <t>ゴ</t>
    </rPh>
    <phoneticPr fontId="7"/>
  </si>
  <si>
    <t>五の二</t>
    <rPh sb="0" eb="1">
      <t>ゴ</t>
    </rPh>
    <rPh sb="2" eb="3">
      <t>ニ</t>
    </rPh>
    <phoneticPr fontId="7"/>
  </si>
  <si>
    <t>六</t>
    <rPh sb="0" eb="1">
      <t>ロク</t>
    </rPh>
    <phoneticPr fontId="7"/>
  </si>
  <si>
    <t>七</t>
    <rPh sb="0" eb="1">
      <t>ナナ</t>
    </rPh>
    <phoneticPr fontId="7"/>
  </si>
  <si>
    <t>イ</t>
    <phoneticPr fontId="7"/>
  </si>
  <si>
    <t>ロ</t>
    <phoneticPr fontId="7"/>
  </si>
  <si>
    <t>ハ</t>
    <phoneticPr fontId="7"/>
  </si>
  <si>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7"/>
  </si>
  <si>
    <t>ホ</t>
    <phoneticPr fontId="7"/>
  </si>
  <si>
    <t>付表第一号（十五）  介護老人福祉施設の指定等に係る記載事項</t>
    <rPh sb="22" eb="23">
      <t>トウ</t>
    </rPh>
    <phoneticPr fontId="7"/>
  </si>
  <si>
    <t>施　設</t>
    <phoneticPr fontId="7"/>
  </si>
  <si>
    <t>名    称</t>
  </si>
  <si>
    <t>（郵便番号     　</t>
    <phoneticPr fontId="7"/>
  </si>
  <si>
    <t xml:space="preserve"> － </t>
    <phoneticPr fontId="7"/>
  </si>
  <si>
    <t xml:space="preserve">  ）</t>
    <phoneticPr fontId="7"/>
  </si>
  <si>
    <t>連絡先</t>
  </si>
  <si>
    <t>FAX 番号</t>
  </si>
  <si>
    <t>管　理　者</t>
    <phoneticPr fontId="7"/>
  </si>
  <si>
    <t>住所</t>
    <phoneticPr fontId="7"/>
  </si>
  <si>
    <t xml:space="preserve">（郵便番号  </t>
    <phoneticPr fontId="7"/>
  </si>
  <si>
    <t>－</t>
  </si>
  <si>
    <t xml:space="preserve">   ）</t>
    <phoneticPr fontId="7"/>
  </si>
  <si>
    <t>氏　　名</t>
    <phoneticPr fontId="7"/>
  </si>
  <si>
    <t>生年月日</t>
  </si>
  <si>
    <t>同一敷地内の他の事業所又は施設の
従業者との兼務（兼務の場合のみ記入）</t>
    <phoneticPr fontId="7"/>
  </si>
  <si>
    <t>兼務する職種</t>
    <phoneticPr fontId="7"/>
  </si>
  <si>
    <t>及び勤務時間等</t>
    <phoneticPr fontId="7"/>
  </si>
  <si>
    <t>短期入所生活介護の有無</t>
  </si>
  <si>
    <t>事業の実施形態</t>
  </si>
  <si>
    <t>協力医療
機関</t>
    <phoneticPr fontId="7"/>
  </si>
  <si>
    <t>名称</t>
  </si>
  <si>
    <t>主な診療科名</t>
  </si>
  <si>
    <t>サービス提供単位１</t>
    <rPh sb="4" eb="6">
      <t>テイキョウ</t>
    </rPh>
    <phoneticPr fontId="7"/>
  </si>
  <si>
    <t>介護形式（いずれか一方を選択）</t>
    <phoneticPr fontId="7"/>
  </si>
  <si>
    <t>従来型</t>
  </si>
  <si>
    <t>ユニット型</t>
    <phoneticPr fontId="7"/>
  </si>
  <si>
    <t>○人員に関する基準の確認に必要な事項</t>
    <rPh sb="1" eb="18">
      <t>ジ</t>
    </rPh>
    <phoneticPr fontId="7"/>
  </si>
  <si>
    <t>従業者の職種・員数</t>
  </si>
  <si>
    <t>医  師</t>
  </si>
  <si>
    <t>生活相談員</t>
  </si>
  <si>
    <t>介護職員</t>
  </si>
  <si>
    <t>看護職員</t>
  </si>
  <si>
    <t>専従</t>
  </si>
  <si>
    <t>※兼務</t>
  </si>
  <si>
    <t>介護老人福祉施設及び
短期入所生活介護従事人数</t>
  </si>
  <si>
    <t>常  勤（人）</t>
  </si>
  <si>
    <t>非常勤（人）</t>
  </si>
  <si>
    <t>常勤換算後の人数（人）</t>
  </si>
  <si>
    <t>栄養士</t>
  </si>
  <si>
    <t>介護支援専門員等</t>
  </si>
  <si>
    <t>入所者数</t>
  </si>
  <si>
    <t>人（推定数を記入）</t>
    <phoneticPr fontId="7"/>
  </si>
  <si>
    <t>短期入所利用者数</t>
  </si>
  <si>
    <t>○設備に関する基準の確認に必要な事項</t>
    <rPh sb="1" eb="18">
      <t>セ</t>
    </rPh>
    <phoneticPr fontId="7"/>
  </si>
  <si>
    <t>居室</t>
  </si>
  <si>
    <t>１室あたりの最大定員</t>
  </si>
  <si>
    <t>利用者１人あたりの最小床面積</t>
  </si>
  <si>
    <t>食堂と機能訓練室の合計面積</t>
  </si>
  <si>
    <t>廊下</t>
  </si>
  <si>
    <t>ｍ</t>
  </si>
  <si>
    <t>入所定員</t>
    <rPh sb="0" eb="2">
      <t>ニュウショ</t>
    </rPh>
    <rPh sb="2" eb="4">
      <t>テイイン</t>
    </rPh>
    <phoneticPr fontId="7"/>
  </si>
  <si>
    <t>人</t>
    <rPh sb="0" eb="1">
      <t xml:space="preserve">ニン </t>
    </rPh>
    <phoneticPr fontId="7"/>
  </si>
  <si>
    <t>サービス提供単位２</t>
    <rPh sb="4" eb="6">
      <t>テイキョウ</t>
    </rPh>
    <phoneticPr fontId="7"/>
  </si>
  <si>
    <t xml:space="preserve">１
２
３
４
５
６
</t>
    <phoneticPr fontId="7"/>
  </si>
  <si>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7"/>
  </si>
  <si>
    <t>付表第一号（十五）</t>
    <phoneticPr fontId="7"/>
  </si>
  <si>
    <t>標準様式５</t>
    <rPh sb="0" eb="4">
      <t>ヒョウジュンヨウシキ</t>
    </rPh>
    <phoneticPr fontId="7"/>
  </si>
  <si>
    <t>（標準様式５）</t>
    <rPh sb="1" eb="3">
      <t>ヒョウジュン</t>
    </rPh>
    <phoneticPr fontId="7"/>
  </si>
  <si>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</si>
  <si>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</si>
  <si>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</si>
  <si>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</si>
  <si>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</si>
  <si>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</si>
  <si>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</si>
  <si>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</si>
  <si>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</si>
  <si>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標準様式１</t>
    <rPh sb="0" eb="4">
      <t>ヒョウジュンヨウシキ</t>
    </rPh>
    <phoneticPr fontId="7"/>
  </si>
  <si>
    <t>（標準様式1）</t>
    <rPh sb="1" eb="3">
      <t>ヒョウジュン</t>
    </rPh>
    <rPh sb="3" eb="5">
      <t>ヨウシキ</t>
    </rPh>
    <phoneticPr fontId="7"/>
  </si>
  <si>
    <t>従業者の勤務の体制及び勤務形態一覧表　</t>
  </si>
  <si>
    <t>４週</t>
  </si>
  <si>
    <t>予定</t>
  </si>
  <si>
    <t>シフト記号</t>
    <rPh sb="3" eb="5">
      <t>キゴウ</t>
    </rPh>
    <phoneticPr fontId="46"/>
  </si>
  <si>
    <t>(7) 
職種</t>
    <phoneticPr fontId="7"/>
  </si>
  <si>
    <t>(8)
勤務
形態</t>
    <phoneticPr fontId="7"/>
  </si>
  <si>
    <t>(10) 氏　名</t>
    <phoneticPr fontId="7"/>
  </si>
  <si>
    <r>
      <t xml:space="preserve">(13)
</t>
    </r>
    <r>
      <rPr>
        <sz val="11"/>
        <rFont val="HGSｺﾞｼｯｸM"/>
        <family val="3"/>
        <charset val="128"/>
      </rPr>
      <t>週平均
勤務時間数</t>
    </r>
    <rPh sb="6" eb="8">
      <t>ヘイキン</t>
    </rPh>
    <rPh sb="9" eb="11">
      <t>キンム</t>
    </rPh>
    <rPh sb="11" eb="13">
      <t>ジカン</t>
    </rPh>
    <rPh sb="13" eb="14">
      <t>スウ</t>
    </rPh>
    <phoneticPr fontId="7"/>
  </si>
  <si>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</si>
  <si>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（標準様式７）</t>
    <rPh sb="1" eb="3">
      <t>ヒョウジュン</t>
    </rPh>
    <rPh sb="3" eb="5">
      <t>ヨウシキ</t>
    </rPh>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</si>
  <si>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</si>
  <si>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</si>
  <si>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</si>
  <si>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介護支援専門員の氏名及びその登録番号</t>
    <rPh sb="0" eb="4">
      <t>カイゴシエン</t>
    </rPh>
    <rPh sb="4" eb="7">
      <t>センモンイン</t>
    </rPh>
    <rPh sb="8" eb="10">
      <t>シメイ</t>
    </rPh>
    <rPh sb="10" eb="11">
      <t>オヨ</t>
    </rPh>
    <rPh sb="14" eb="18">
      <t>トウロクバンゴウ</t>
    </rPh>
    <phoneticPr fontId="7"/>
  </si>
  <si>
    <t>標準様式７</t>
    <rPh sb="0" eb="4">
      <t>ヒョウジュンヨウシキ</t>
    </rPh>
    <phoneticPr fontId="7"/>
  </si>
  <si>
    <t>参考様式１</t>
    <phoneticPr fontId="7"/>
  </si>
  <si>
    <t>共用部分における利用計画の概要</t>
  </si>
  <si>
    <t>介護老人保健施設として利用</t>
  </si>
  <si>
    <t>（</t>
    <phoneticPr fontId="7"/>
  </si>
  <si>
    <t>）として利用</t>
    <phoneticPr fontId="7"/>
  </si>
  <si>
    <t>日　　　　　時</t>
  </si>
  <si>
    <t>職員</t>
    <rPh sb="0" eb="2">
      <t>ショクイン</t>
    </rPh>
    <phoneticPr fontId="7"/>
  </si>
  <si>
    <t>利　用　者　数</t>
  </si>
  <si>
    <t>利　用　内　容</t>
  </si>
  <si>
    <t>使　用　区　画</t>
  </si>
  <si>
    <t>１
２
３
４
５
６</t>
    <phoneticPr fontId="7"/>
  </si>
  <si>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7"/>
  </si>
  <si>
    <t>（参考）  介護老人福祉施設の指定等に係る記載事項記入欄不足時の資料</t>
    <rPh sb="17" eb="18">
      <t>トウ</t>
    </rPh>
    <phoneticPr fontId="7"/>
  </si>
  <si>
    <t>■協力医療機関</t>
    <phoneticPr fontId="7"/>
  </si>
  <si>
    <t>⑮</t>
  </si>
  <si>
    <t>※建物登記がまだの場合は建物所有権保存登記誓約書
※土地、建物が自己所有でない場合は、賃貸借契約書を添付すること。</t>
    <phoneticPr fontId="7"/>
  </si>
  <si>
    <t>介護保険施設指定（許可）申請書</t>
    <phoneticPr fontId="7"/>
  </si>
  <si>
    <t>参考様式3</t>
    <phoneticPr fontId="7"/>
  </si>
  <si>
    <t>併 設 施 設 の 概 要</t>
    <phoneticPr fontId="7"/>
  </si>
  <si>
    <t>併設施設の名称</t>
    <rPh sb="0" eb="2">
      <t>ヘイセツ</t>
    </rPh>
    <rPh sb="2" eb="4">
      <t>シセツ</t>
    </rPh>
    <phoneticPr fontId="7"/>
  </si>
  <si>
    <t>併設施設の種別</t>
    <rPh sb="0" eb="2">
      <t>ヘイセツ</t>
    </rPh>
    <rPh sb="2" eb="4">
      <t>シセツ</t>
    </rPh>
    <phoneticPr fontId="7"/>
  </si>
  <si>
    <t>病(居)室数</t>
    <phoneticPr fontId="7"/>
  </si>
  <si>
    <t>室</t>
    <rPh sb="0" eb="1">
      <t>シツ</t>
    </rPh>
    <phoneticPr fontId="7"/>
  </si>
  <si>
    <t>ベッド数</t>
    <phoneticPr fontId="7"/>
  </si>
  <si>
    <t>数</t>
    <rPh sb="0" eb="1">
      <t>スウ</t>
    </rPh>
    <phoneticPr fontId="7"/>
  </si>
  <si>
    <t>職員配置状況</t>
  </si>
  <si>
    <t>医師</t>
  </si>
  <si>
    <t>看護師</t>
  </si>
  <si>
    <t>准看護師</t>
  </si>
  <si>
    <t>相談指導員</t>
  </si>
  <si>
    <t>理学療法士</t>
  </si>
  <si>
    <t>作業療法士</t>
  </si>
  <si>
    <t>(管理)栄養士</t>
  </si>
  <si>
    <t>介護支援専門員</t>
    <phoneticPr fontId="7"/>
  </si>
  <si>
    <t>調理員</t>
  </si>
  <si>
    <t>事務職員</t>
  </si>
  <si>
    <t>①建物の規模及び構造並びに設備の概要</t>
    <rPh sb="1" eb="3">
      <t>タテモノ</t>
    </rPh>
    <rPh sb="4" eb="7">
      <t>キボオヨ</t>
    </rPh>
    <rPh sb="8" eb="10">
      <t>コウゾウ</t>
    </rPh>
    <rPh sb="10" eb="11">
      <t>ナラ</t>
    </rPh>
    <rPh sb="13" eb="15">
      <t>セツビ</t>
    </rPh>
    <rPh sb="16" eb="18">
      <t>ガイヨウ</t>
    </rPh>
    <phoneticPr fontId="7"/>
  </si>
  <si>
    <t>併設施設の概要</t>
    <rPh sb="0" eb="2">
      <t>ヘイセツ</t>
    </rPh>
    <rPh sb="2" eb="4">
      <t>シセツ</t>
    </rPh>
    <rPh sb="5" eb="7">
      <t>ガイヨウ</t>
    </rPh>
    <phoneticPr fontId="7"/>
  </si>
  <si>
    <t>参考3</t>
    <rPh sb="0" eb="2">
      <t>サンコウ</t>
    </rPh>
    <phoneticPr fontId="7"/>
  </si>
  <si>
    <t>※介護支援専門員の資格証明において、平成１８年４月に付番された新登録番号が記載された登録証明書がない場合は、既存の登録証の余白に、新登録番号と有効期間を記載してください。</t>
    <phoneticPr fontId="7"/>
  </si>
  <si>
    <t>施設</t>
    <rPh sb="0" eb="2">
      <t>シセツ</t>
    </rPh>
    <phoneticPr fontId="94"/>
  </si>
  <si>
    <t>○</t>
    <phoneticPr fontId="7"/>
  </si>
  <si>
    <r>
      <rPr>
        <sz val="11"/>
        <rFont val="ＭＳ Ｐゴシック"/>
        <family val="3"/>
        <charset val="128"/>
        <scheme val="minor"/>
      </rPr>
      <t>　申請者が下記のいずれにも該当しない者であることを誓約します。</t>
    </r>
    <r>
      <rPr>
        <sz val="10"/>
        <rFont val="ＭＳ Ｐゴシック"/>
        <family val="3"/>
        <charset val="128"/>
        <scheme val="minor"/>
      </rPr>
      <t xml:space="preserve">
</t>
    </r>
    <rPh sb="5" eb="7">
      <t>カキ</t>
    </rPh>
    <phoneticPr fontId="7"/>
  </si>
  <si>
    <t>第八十八条第一項に規定する人員を有しないとき。</t>
  </si>
  <si>
    <t>第八十八条第二項に規定する指定介護老人福祉施設の設備及び運営に関する基準に従って適正な介護老人福祉施設の運営をすることができないと認められるとき。</t>
  </si>
  <si>
    <t>当該特別養護老人ホームの開設者が、労働に関する法律の規定であって政令で定めるものにより罰金の刑に処せられ、その執行を終わり、又は執行を受けることがなくなるまでの者であるとき。</t>
  </si>
  <si>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</si>
  <si>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</si>
  <si>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</si>
  <si>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</si>
  <si>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当該特別養護老人ホームの開設者が、指定の申請前五年以内に居宅サービス等に関し不正又は著しく不当な行為をした者であるとき。</t>
  </si>
  <si>
    <t>当該特別養護老人ホームの開設者の役員又はその長のうちに次のいずれかに該当する者があるとき。</t>
  </si>
  <si>
    <t>禁錮以上の刑に処せられ、その執行を終わり、又は執行を受けることがなくなるまでの者</t>
  </si>
  <si>
    <t>第三号、第三号の二又は前号に該当する者</t>
  </si>
  <si>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</si>
  <si>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</si>
  <si>
    <t>標準様式６</t>
    <rPh sb="0" eb="4">
      <t>ヒョウジュンヨウシキ</t>
    </rPh>
    <phoneticPr fontId="7"/>
  </si>
  <si>
    <t>施設の名称、種類及び所在地</t>
    <rPh sb="0" eb="2">
      <t>シセツ</t>
    </rPh>
    <rPh sb="3" eb="5">
      <t>メイショウ</t>
    </rPh>
    <rPh sb="6" eb="8">
      <t>シュルイ</t>
    </rPh>
    <rPh sb="8" eb="9">
      <t>オヨ</t>
    </rPh>
    <rPh sb="10" eb="13">
      <t>ショザイチ</t>
    </rPh>
    <phoneticPr fontId="7"/>
  </si>
  <si>
    <t>施設の長その他の主な職員の経歴</t>
  </si>
  <si>
    <t>事業開始の予定年月日</t>
    <rPh sb="0" eb="4">
      <t>ジギョウカイシ</t>
    </rPh>
    <rPh sb="5" eb="10">
      <t>ヨテイネンガッピ</t>
    </rPh>
    <phoneticPr fontId="7"/>
  </si>
  <si>
    <t>建物の規模及び構造並びに設備の概要</t>
    <rPh sb="0" eb="2">
      <t>タテモノ</t>
    </rPh>
    <rPh sb="3" eb="5">
      <t>キボ</t>
    </rPh>
    <rPh sb="5" eb="6">
      <t>オヨ</t>
    </rPh>
    <rPh sb="7" eb="9">
      <t>コウゾウ</t>
    </rPh>
    <rPh sb="9" eb="10">
      <t>ナラ</t>
    </rPh>
    <rPh sb="12" eb="14">
      <t>セツビ</t>
    </rPh>
    <rPh sb="15" eb="17">
      <t>ガイヨウ</t>
    </rPh>
    <phoneticPr fontId="7"/>
  </si>
  <si>
    <t>登記事項証明書</t>
    <rPh sb="0" eb="7">
      <t>トウキジコウショウメイショ</t>
    </rPh>
    <phoneticPr fontId="7"/>
  </si>
  <si>
    <t>※23「職員配置状況」順に編綴してください。</t>
    <rPh sb="4" eb="6">
      <t>ショクイン</t>
    </rPh>
    <rPh sb="6" eb="8">
      <t>ハイチ</t>
    </rPh>
    <rPh sb="8" eb="10">
      <t>ジョウキョウ</t>
    </rPh>
    <rPh sb="11" eb="12">
      <t>ジュン</t>
    </rPh>
    <rPh sb="13" eb="15">
      <t>ヘンテツ</t>
    </rPh>
    <phoneticPr fontId="7"/>
  </si>
  <si>
    <t>サービス種別（</t>
    <rPh sb="4" eb="6">
      <t>シュベツ</t>
    </rPh>
    <phoneticPr fontId="94"/>
  </si>
  <si>
    <t>）</t>
    <phoneticPr fontId="94"/>
  </si>
  <si>
    <t>令和</t>
    <rPh sb="0" eb="2">
      <t>レイワ</t>
    </rPh>
    <phoneticPr fontId="94"/>
  </si>
  <si>
    <t>(</t>
    <phoneticPr fontId="94"/>
  </si>
  <si>
    <t>)</t>
    <phoneticPr fontId="94"/>
  </si>
  <si>
    <t>年</t>
    <rPh sb="0" eb="1">
      <t>ネン</t>
    </rPh>
    <phoneticPr fontId="94"/>
  </si>
  <si>
    <t>月</t>
    <rPh sb="0" eb="1">
      <t>ゲツ</t>
    </rPh>
    <phoneticPr fontId="94"/>
  </si>
  <si>
    <t>事業所名（</t>
    <rPh sb="0" eb="3">
      <t>ジギョウショ</t>
    </rPh>
    <rPh sb="3" eb="4">
      <t>メイ</t>
    </rPh>
    <phoneticPr fontId="94"/>
  </si>
  <si>
    <t>(1)</t>
    <phoneticPr fontId="94"/>
  </si>
  <si>
    <t>(2)</t>
    <phoneticPr fontId="94"/>
  </si>
  <si>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94"/>
  </si>
  <si>
    <t>時間/週</t>
    <rPh sb="0" eb="2">
      <t>ジカン</t>
    </rPh>
    <rPh sb="3" eb="4">
      <t>シュウ</t>
    </rPh>
    <phoneticPr fontId="94"/>
  </si>
  <si>
    <t>時間/月</t>
    <rPh sb="0" eb="2">
      <t>ジカン</t>
    </rPh>
    <rPh sb="3" eb="4">
      <t>ツキ</t>
    </rPh>
    <phoneticPr fontId="94"/>
  </si>
  <si>
    <t>(4) 入所者数（利用者数）</t>
    <rPh sb="4" eb="7">
      <t>ニュウショシャ</t>
    </rPh>
    <rPh sb="7" eb="8">
      <t>スウ</t>
    </rPh>
    <rPh sb="9" eb="12">
      <t>リヨウシャ</t>
    </rPh>
    <rPh sb="12" eb="13">
      <t>スウ</t>
    </rPh>
    <phoneticPr fontId="94"/>
  </si>
  <si>
    <t>（前年度の平均値または推定数）</t>
    <rPh sb="1" eb="4">
      <t>ゼンネンド</t>
    </rPh>
    <rPh sb="5" eb="8">
      <t>ヘイキンチ</t>
    </rPh>
    <rPh sb="11" eb="14">
      <t>スイテイスウ</t>
    </rPh>
    <phoneticPr fontId="94"/>
  </si>
  <si>
    <t>人</t>
    <rPh sb="0" eb="1">
      <t>ニン</t>
    </rPh>
    <phoneticPr fontId="94"/>
  </si>
  <si>
    <t>No</t>
    <phoneticPr fontId="94"/>
  </si>
  <si>
    <t>1週目</t>
    <rPh sb="1" eb="2">
      <t>シュウ</t>
    </rPh>
    <rPh sb="2" eb="3">
      <t>メ</t>
    </rPh>
    <phoneticPr fontId="94"/>
  </si>
  <si>
    <t>2週目</t>
    <rPh sb="1" eb="2">
      <t>シュウ</t>
    </rPh>
    <rPh sb="2" eb="3">
      <t>メ</t>
    </rPh>
    <phoneticPr fontId="94"/>
  </si>
  <si>
    <t>3週目</t>
    <rPh sb="1" eb="2">
      <t>シュウ</t>
    </rPh>
    <rPh sb="2" eb="3">
      <t>メ</t>
    </rPh>
    <phoneticPr fontId="94"/>
  </si>
  <si>
    <t>4週目</t>
    <rPh sb="1" eb="2">
      <t>シュウ</t>
    </rPh>
    <rPh sb="2" eb="3">
      <t>メ</t>
    </rPh>
    <phoneticPr fontId="94"/>
  </si>
  <si>
    <t>5週目</t>
    <rPh sb="1" eb="2">
      <t>シュウ</t>
    </rPh>
    <rPh sb="2" eb="3">
      <t>メ</t>
    </rPh>
    <phoneticPr fontId="94"/>
  </si>
  <si>
    <t>勤務時間数</t>
    <rPh sb="0" eb="2">
      <t>キンム</t>
    </rPh>
    <rPh sb="2" eb="5">
      <t>ジカンスウ</t>
    </rPh>
    <phoneticPr fontId="94"/>
  </si>
  <si>
    <t>A</t>
    <phoneticPr fontId="94"/>
  </si>
  <si>
    <t>B</t>
    <phoneticPr fontId="94"/>
  </si>
  <si>
    <t>C</t>
    <phoneticPr fontId="94"/>
  </si>
  <si>
    <t>-</t>
    <phoneticPr fontId="94"/>
  </si>
  <si>
    <t>D</t>
    <phoneticPr fontId="94"/>
  </si>
  <si>
    <t>記号</t>
    <rPh sb="0" eb="2">
      <t>キゴウ</t>
    </rPh>
    <phoneticPr fontId="94"/>
  </si>
  <si>
    <t>区分</t>
    <rPh sb="0" eb="2">
      <t>クブン</t>
    </rPh>
    <phoneticPr fontId="94"/>
  </si>
  <si>
    <t>常勤で専従</t>
    <rPh sb="0" eb="2">
      <t>ジョウキン</t>
    </rPh>
    <rPh sb="3" eb="5">
      <t>センジュウ</t>
    </rPh>
    <phoneticPr fontId="94"/>
  </si>
  <si>
    <t>常勤で兼務</t>
    <rPh sb="0" eb="2">
      <t>ジョウキン</t>
    </rPh>
    <rPh sb="3" eb="5">
      <t>ケンム</t>
    </rPh>
    <phoneticPr fontId="94"/>
  </si>
  <si>
    <t>非常勤で専従</t>
    <rPh sb="0" eb="3">
      <t>ヒジョウキン</t>
    </rPh>
    <rPh sb="4" eb="6">
      <t>センジュウ</t>
    </rPh>
    <phoneticPr fontId="94"/>
  </si>
  <si>
    <t>非常勤で兼務</t>
    <rPh sb="0" eb="3">
      <t>ヒジョウキン</t>
    </rPh>
    <rPh sb="4" eb="6">
      <t>ケンム</t>
    </rPh>
    <phoneticPr fontId="94"/>
  </si>
  <si>
    <t>(5)
ユニットリーダー</t>
    <phoneticPr fontId="94"/>
  </si>
  <si>
    <t>(6)
ユニット名</t>
    <rPh sb="8" eb="9">
      <t>メイ</t>
    </rPh>
    <phoneticPr fontId="94"/>
  </si>
  <si>
    <t>(9) 資格</t>
    <rPh sb="4" eb="6">
      <t>シカク</t>
    </rPh>
    <phoneticPr fontId="94"/>
  </si>
  <si>
    <t>(11)</t>
    <phoneticPr fontId="94"/>
  </si>
  <si>
    <t>■シフト記号表（勤務時間帯）</t>
    <rPh sb="4" eb="6">
      <t>キゴウ</t>
    </rPh>
    <rPh sb="6" eb="7">
      <t>ヒョウ</t>
    </rPh>
    <rPh sb="8" eb="10">
      <t>キンム</t>
    </rPh>
    <rPh sb="10" eb="13">
      <t>ジカンタイ</t>
    </rPh>
    <phoneticPr fontId="94"/>
  </si>
  <si>
    <t>※24時間表記</t>
    <rPh sb="3" eb="5">
      <t>ジカン</t>
    </rPh>
    <rPh sb="5" eb="7">
      <t>ヒョウキ</t>
    </rPh>
    <phoneticPr fontId="9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</si>
  <si>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94"/>
  </si>
  <si>
    <t>勤務時間</t>
    <rPh sb="0" eb="2">
      <t>キンム</t>
    </rPh>
    <rPh sb="2" eb="4">
      <t>ジカン</t>
    </rPh>
    <phoneticPr fontId="94"/>
  </si>
  <si>
    <t>自由記載欄</t>
    <rPh sb="0" eb="2">
      <t>ジユウ</t>
    </rPh>
    <rPh sb="2" eb="4">
      <t>キサイ</t>
    </rPh>
    <rPh sb="4" eb="5">
      <t>ラン</t>
    </rPh>
    <phoneticPr fontId="94"/>
  </si>
  <si>
    <t>始業時刻</t>
    <rPh sb="0" eb="2">
      <t>シギョウ</t>
    </rPh>
    <rPh sb="2" eb="4">
      <t>ジコク</t>
    </rPh>
    <phoneticPr fontId="94"/>
  </si>
  <si>
    <t>終業時刻</t>
    <rPh sb="0" eb="2">
      <t>シュウギョウ</t>
    </rPh>
    <rPh sb="2" eb="4">
      <t>ジコク</t>
    </rPh>
    <phoneticPr fontId="94"/>
  </si>
  <si>
    <t>うち、休憩時間</t>
    <rPh sb="3" eb="5">
      <t>キュウケイ</t>
    </rPh>
    <rPh sb="5" eb="7">
      <t>ジカン</t>
    </rPh>
    <phoneticPr fontId="94"/>
  </si>
  <si>
    <t>a</t>
    <phoneticPr fontId="94"/>
  </si>
  <si>
    <t>：</t>
    <phoneticPr fontId="94"/>
  </si>
  <si>
    <t>～</t>
    <phoneticPr fontId="94"/>
  </si>
  <si>
    <t>（</t>
    <phoneticPr fontId="94"/>
  </si>
  <si>
    <t>b</t>
    <phoneticPr fontId="94"/>
  </si>
  <si>
    <t>c</t>
    <phoneticPr fontId="94"/>
  </si>
  <si>
    <t>d</t>
    <phoneticPr fontId="94"/>
  </si>
  <si>
    <t>e</t>
    <phoneticPr fontId="94"/>
  </si>
  <si>
    <t>f</t>
    <phoneticPr fontId="94"/>
  </si>
  <si>
    <t>g</t>
    <phoneticPr fontId="94"/>
  </si>
  <si>
    <t>h</t>
    <phoneticPr fontId="94"/>
  </si>
  <si>
    <t>i</t>
    <phoneticPr fontId="94"/>
  </si>
  <si>
    <t>j</t>
    <phoneticPr fontId="94"/>
  </si>
  <si>
    <t>k</t>
    <phoneticPr fontId="94"/>
  </si>
  <si>
    <t>l</t>
    <phoneticPr fontId="94"/>
  </si>
  <si>
    <t>m</t>
    <phoneticPr fontId="94"/>
  </si>
  <si>
    <t>n</t>
    <phoneticPr fontId="94"/>
  </si>
  <si>
    <t>o</t>
    <phoneticPr fontId="94"/>
  </si>
  <si>
    <t>p</t>
    <phoneticPr fontId="94"/>
  </si>
  <si>
    <t>q</t>
    <phoneticPr fontId="94"/>
  </si>
  <si>
    <t>r</t>
    <phoneticPr fontId="94"/>
  </si>
  <si>
    <t>s</t>
    <phoneticPr fontId="94"/>
  </si>
  <si>
    <t>t</t>
    <phoneticPr fontId="94"/>
  </si>
  <si>
    <t>u</t>
    <phoneticPr fontId="94"/>
  </si>
  <si>
    <t>v</t>
    <phoneticPr fontId="94"/>
  </si>
  <si>
    <t>w</t>
    <phoneticPr fontId="94"/>
  </si>
  <si>
    <t>x</t>
    <phoneticPr fontId="94"/>
  </si>
  <si>
    <t>y</t>
    <phoneticPr fontId="94"/>
  </si>
  <si>
    <t>z</t>
    <phoneticPr fontId="94"/>
  </si>
  <si>
    <t>aa</t>
    <phoneticPr fontId="94"/>
  </si>
  <si>
    <t>ab</t>
    <phoneticPr fontId="94"/>
  </si>
  <si>
    <t>ac</t>
    <phoneticPr fontId="94"/>
  </si>
  <si>
    <t>ad</t>
    <phoneticPr fontId="94"/>
  </si>
  <si>
    <t>ae</t>
    <phoneticPr fontId="94"/>
  </si>
  <si>
    <t>af</t>
    <phoneticPr fontId="94"/>
  </si>
  <si>
    <t>ag</t>
    <phoneticPr fontId="94"/>
  </si>
  <si>
    <t>1日に2回勤務する場合</t>
    <rPh sb="1" eb="2">
      <t>ニチ</t>
    </rPh>
    <rPh sb="4" eb="5">
      <t>カイ</t>
    </rPh>
    <rPh sb="5" eb="7">
      <t>キンム</t>
    </rPh>
    <rPh sb="9" eb="11">
      <t>バアイ</t>
    </rPh>
    <phoneticPr fontId="94"/>
  </si>
  <si>
    <t>ah</t>
    <phoneticPr fontId="94"/>
  </si>
  <si>
    <t>1日に2回勤務する場合</t>
    <phoneticPr fontId="94"/>
  </si>
  <si>
    <t>ai</t>
    <phoneticPr fontId="94"/>
  </si>
  <si>
    <t>・シフト記号が足りない場合は、適宜、行を追加してください。</t>
    <rPh sb="4" eb="6">
      <t>キゴウ</t>
    </rPh>
    <rPh sb="7" eb="8">
      <t>タ</t>
    </rPh>
    <rPh sb="11" eb="13">
      <t>バアイ</t>
    </rPh>
    <rPh sb="15" eb="17">
      <t>テキギ</t>
    </rPh>
    <rPh sb="18" eb="19">
      <t>ギョウ</t>
    </rPh>
    <rPh sb="20" eb="22">
      <t>ツイカ</t>
    </rPh>
    <phoneticPr fontId="9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</si>
  <si>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94"/>
  </si>
  <si>
    <t>管理者になろうとする者の住民票</t>
  </si>
  <si>
    <t>介護保険法第８６条第２項</t>
    <rPh sb="0" eb="2">
      <t>カイゴ</t>
    </rPh>
    <rPh sb="2" eb="5">
      <t>ホケンホウ</t>
    </rPh>
    <rPh sb="5" eb="6">
      <t>ダイ</t>
    </rPh>
    <rPh sb="8" eb="9">
      <t>ジョウ</t>
    </rPh>
    <rPh sb="9" eb="10">
      <t>ダイ</t>
    </rPh>
    <rPh sb="11" eb="12">
      <t>コウ</t>
    </rPh>
    <phoneticPr fontId="98"/>
  </si>
  <si>
    <t>施設サービス用</t>
    <rPh sb="0" eb="2">
      <t>シセツ</t>
    </rPh>
    <rPh sb="6" eb="7">
      <t>ヨウ</t>
    </rPh>
    <phoneticPr fontId="9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</si>
  <si>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7"/>
  </si>
  <si>
    <t>　(1) 「４週」・「暦月」のいずれかを選択してください。</t>
    <rPh sb="7" eb="8">
      <t>シュウ</t>
    </rPh>
    <rPh sb="11" eb="12">
      <t>レキ</t>
    </rPh>
    <rPh sb="12" eb="13">
      <t>ツキ</t>
    </rPh>
    <rPh sb="20" eb="22">
      <t>センタク</t>
    </rPh>
    <phoneticPr fontId="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</si>
  <si>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</si>
  <si>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</si>
  <si>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7"/>
  </si>
  <si>
    <t>　　  小数点第2位以下を切り上げ）とします。新規又は再開の場合は、推定数を入力してください。</t>
  </si>
  <si>
    <t>　(5) ユニットリーダーに以下の印をつけてください。</t>
    <rPh sb="14" eb="16">
      <t>イカ</t>
    </rPh>
    <rPh sb="17" eb="18">
      <t>シルシ</t>
    </rPh>
    <phoneticPr fontId="7"/>
  </si>
  <si>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7"/>
  </si>
  <si>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7"/>
  </si>
  <si>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7"/>
  </si>
  <si>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7"/>
  </si>
  <si>
    <t>　　  原則、そのユニットを並べて記載してください。</t>
    <rPh sb="4" eb="6">
      <t>ゲンソク</t>
    </rPh>
    <rPh sb="14" eb="15">
      <t>ナラ</t>
    </rPh>
    <rPh sb="17" eb="19">
      <t>キサイ</t>
    </rPh>
    <phoneticPr fontId="7"/>
  </si>
  <si>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7"/>
  </si>
  <si>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7"/>
  </si>
  <si>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7"/>
  </si>
  <si>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8"/>
  </si>
  <si>
    <t>（注）常勤・非常勤の区分について</t>
    <rPh sb="1" eb="2">
      <t>チュウ</t>
    </rPh>
    <rPh sb="3" eb="5">
      <t>ジョウキン</t>
    </rPh>
    <rPh sb="6" eb="9">
      <t>ヒジョウキン</t>
    </rPh>
    <rPh sb="10" eb="12">
      <t>クブン</t>
    </rPh>
    <phoneticPr fontId="7"/>
  </si>
  <si>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</si>
  <si>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</si>
  <si>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7"/>
  </si>
  <si>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7"/>
  </si>
  <si>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7"/>
  </si>
  <si>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7"/>
  </si>
  <si>
    <t>　(10) 従業者の氏名を記入してください。</t>
    <rPh sb="6" eb="9">
      <t>ジュウギョウシャ</t>
    </rPh>
    <rPh sb="10" eb="12">
      <t>シメイ</t>
    </rPh>
    <rPh sb="13" eb="15">
      <t>キニュウ</t>
    </rPh>
    <phoneticPr fontId="7"/>
  </si>
  <si>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7"/>
  </si>
  <si>
    <t>　　  ※ 指定基準の確認に際しては、４週分の入力で差し支えありません。</t>
  </si>
  <si>
    <t>　(12) 従業者ごとに、合計勤務時間数を入力してください。</t>
    <rPh sb="6" eb="9">
      <t>ジュウギョウシャ</t>
    </rPh>
    <rPh sb="13" eb="15">
      <t>ゴウケイ</t>
    </rPh>
    <rPh sb="15" eb="17">
      <t>キンム</t>
    </rPh>
    <rPh sb="17" eb="20">
      <t>ジカンスウ</t>
    </rPh>
    <rPh sb="21" eb="23">
      <t>ニュウリョク</t>
    </rPh>
    <phoneticPr fontId="7"/>
  </si>
  <si>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7"/>
  </si>
  <si>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7"/>
  </si>
  <si>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</si>
  <si>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
  </si>
  <si>
    <t>　　　 その他、特記事項欄としてもご活用ください。</t>
    <rPh sb="6" eb="7">
      <t>タ</t>
    </rPh>
    <rPh sb="8" eb="10">
      <t>トッキ</t>
    </rPh>
    <rPh sb="10" eb="12">
      <t>ジコウ</t>
    </rPh>
    <rPh sb="12" eb="13">
      <t>ラン</t>
    </rPh>
    <rPh sb="18" eb="20">
      <t>カツヨウ</t>
    </rPh>
    <phoneticPr fontId="7"/>
  </si>
  <si>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94"/>
  </si>
  <si>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94"/>
  </si>
  <si>
    <t xml:space="preserve"> （15) 必要項目を満たしていれば、各事業所で使用するシフト表等をもって代替書類として差し支えありません。</t>
    <phoneticPr fontId="94"/>
  </si>
  <si>
    <t>・職種ごとの勤務時間を「○：○○～○：○○」と表記することが困難な場合は、No18～33を活用し、</t>
    <rPh sb="45" eb="47">
      <t>カツヨウ</t>
    </rPh>
    <phoneticPr fontId="94"/>
  </si>
  <si>
    <t xml:space="preserve">   勤務時間数のみを入力してください。</t>
    <phoneticPr fontId="94"/>
  </si>
  <si>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94"/>
  </si>
  <si>
    <t xml:space="preserve">   入力の補助を目的とするものですので、結果に誤りがないかご確認ください。</t>
    <phoneticPr fontId="94"/>
  </si>
  <si>
    <t>老人ホ－ム設置認可申請書</t>
  </si>
  <si>
    <t>　　大阪府知事様</t>
  </si>
  <si>
    <t>　　　　　　　　　　　　　　　　　　　　　　　　　　　　　</t>
    <phoneticPr fontId="94"/>
  </si>
  <si>
    <t>　　　</t>
    <phoneticPr fontId="94"/>
  </si>
  <si>
    <t>申請者</t>
    <rPh sb="0" eb="3">
      <t>シンセイシャ</t>
    </rPh>
    <phoneticPr fontId="94"/>
  </si>
  <si>
    <t>名称</t>
    <rPh sb="0" eb="2">
      <t>メイショウ</t>
    </rPh>
    <phoneticPr fontId="94"/>
  </si>
  <si>
    <t>　　　　　　　　　　　　　　　　　　　　　　　　　　　　　　</t>
    <phoneticPr fontId="94"/>
  </si>
  <si>
    <t>代表者の職・氏名</t>
    <rPh sb="0" eb="3">
      <t>ダイヒョウシャ</t>
    </rPh>
    <rPh sb="4" eb="5">
      <t>ショク</t>
    </rPh>
    <rPh sb="6" eb="8">
      <t>シメイ</t>
    </rPh>
    <phoneticPr fontId="94"/>
  </si>
  <si>
    <t>　下記のとおり</t>
    <phoneticPr fontId="94"/>
  </si>
  <si>
    <t>老人ホ－ムを設置したいので、老人福祉法第15条第4項の規定により届け出ます。</t>
    <phoneticPr fontId="94"/>
  </si>
  <si>
    <t>記</t>
  </si>
  <si>
    <t>　1　施設の名称、種類及び所在地</t>
    <phoneticPr fontId="94"/>
  </si>
  <si>
    <t>　2　建物の規模及び構造並びに施設の概要</t>
    <phoneticPr fontId="94"/>
  </si>
  <si>
    <t>　3　入所定員(養護老人ホームに限る。)</t>
    <phoneticPr fontId="94"/>
  </si>
  <si>
    <t>　4　施設の長その他主な職員の氏名</t>
    <phoneticPr fontId="94"/>
  </si>
  <si>
    <t>　5　事業開始の予定年月日</t>
    <phoneticPr fontId="94"/>
  </si>
  <si>
    <t>(注)　1　この申請書には、申請者の登記事項証明書を添付すること。</t>
  </si>
  <si>
    <t>　　　2　養護老人ホームを設置しようとする場合は、次の事項を記載した書類を添付すること。</t>
  </si>
  <si>
    <t>　　　　(1)　施設の運営方針</t>
  </si>
  <si>
    <t>　　　　(2)　施設の職員の定数及び職務の内容</t>
  </si>
  <si>
    <t>　　　　(3)　施設の長その他の主な職員の経歴</t>
  </si>
  <si>
    <t>　　　3　特別養護老人ホームを設置しようとする場合は、施設の運営規程及び重要事項説明書並びに次の</t>
    <phoneticPr fontId="94"/>
  </si>
  <si>
    <t>　　　　 事項を記載した書類を添付すること。</t>
    <phoneticPr fontId="94"/>
  </si>
  <si>
    <t>　　　　(1)　入所者からの苦情を処理するために講じる措置の概要</t>
  </si>
  <si>
    <t>　　　　(2)　職員の勤務体制及び勤務形態</t>
  </si>
  <si>
    <t>　　　　(3)　協力病院の名称及び診療科名並びに当該協力病院との契約の内容(協力歯科医療機関がある</t>
    <phoneticPr fontId="94"/>
  </si>
  <si>
    <t>　　　　　　 ときは、その名称及び当該協力歯科医療機関との契約の内容を含む。)</t>
    <phoneticPr fontId="94"/>
  </si>
  <si>
    <t>　　　　(4)　施設の長その他主な職員の経歴</t>
  </si>
  <si>
    <t>　養護</t>
    <phoneticPr fontId="7"/>
  </si>
  <si>
    <t>　　　　　　　　　　　　　　　　　　　　　　　　　　　　　　　　　　　　　　　　　　　　年　　月　　日　</t>
    <phoneticPr fontId="94"/>
  </si>
  <si>
    <t>様式第6号(第6条関係)</t>
    <phoneticPr fontId="7"/>
  </si>
  <si>
    <t>令和６年４月１日版</t>
    <rPh sb="0" eb="2">
      <t>レイワ</t>
    </rPh>
    <rPh sb="3" eb="4">
      <t>ネン</t>
    </rPh>
    <rPh sb="5" eb="6">
      <t>ガツ</t>
    </rPh>
    <rPh sb="7" eb="8">
      <t>ヒ</t>
    </rPh>
    <rPh sb="8" eb="9">
      <t>バン</t>
    </rPh>
    <phoneticPr fontId="7"/>
  </si>
  <si>
    <t>指定介護老人福祉施設基準第28条第1項（指定介護老人福祉施設基準第49条において準用する場合を含む。）に規定する協力医療機関の名称及び診療科名並びに当該協力病院との契約の内容（指定介護老人福祉施設基準第28条第6項（指定介護老人福祉施設基準第49条において準用する場合を含む。）に規定する協力歯科医療機関があるときは、その名称及び当該協力歯科医療機関との契約の内容を含む。）</t>
    <rPh sb="56" eb="62">
      <t>キョウリョクイリョウキカン</t>
    </rPh>
    <phoneticPr fontId="7"/>
  </si>
  <si>
    <t>大阪府</t>
    <rPh sb="0" eb="3">
      <t>オオサカフ</t>
    </rPh>
    <phoneticPr fontId="7"/>
  </si>
  <si>
    <t>知事    殿</t>
    <phoneticPr fontId="7"/>
  </si>
  <si>
    <r>
      <t>　指定については、大阪府福祉行政事務手数料条例で定める手数料（30,000円）を徴収しています。
　指定の手続きでは、事前に必要書類を確認した後に、①手数料納付窓口か②コンビニ窓口で手数料をお支払いいただきます。</t>
    </r>
    <r>
      <rPr>
        <sz val="11"/>
        <color indexed="10"/>
        <rFont val="HGPｺﾞｼｯｸM"/>
        <family val="3"/>
        <charset val="128"/>
      </rPr>
      <t>※事前に手続きをせず、先に納付しないよう、ご注意ください。　</t>
    </r>
    <rPh sb="24" eb="25">
      <t>サダ</t>
    </rPh>
    <rPh sb="40" eb="42">
      <t>チョウシュウ</t>
    </rPh>
    <rPh sb="59" eb="61">
      <t>ジゼン</t>
    </rPh>
    <rPh sb="107" eb="109">
      <t>ジゼン</t>
    </rPh>
    <rPh sb="110" eb="112">
      <t>テツヅ</t>
    </rPh>
    <rPh sb="117" eb="118">
      <t>サキ</t>
    </rPh>
    <phoneticPr fontId="7"/>
  </si>
  <si>
    <t>≪要 提出≫※標準様式１と併せて提出してください。</t>
    <rPh sb="1" eb="2">
      <t>ヨウ</t>
    </rPh>
    <rPh sb="3" eb="5">
      <t>テイシュツ</t>
    </rPh>
    <rPh sb="7" eb="11">
      <t>ヒョウジュンヨウシキ</t>
    </rPh>
    <rPh sb="13" eb="14">
      <t>アワ</t>
    </rPh>
    <rPh sb="16" eb="18">
      <t>テイシュツ</t>
    </rPh>
    <phoneticPr fontId="94"/>
  </si>
  <si>
    <t>開所年度事業計画書</t>
    <rPh sb="0" eb="4">
      <t>カイショネンド</t>
    </rPh>
    <rPh sb="4" eb="9">
      <t>ジギョウケイカクショ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</si>
</sst>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
    <numFmt numFmtId="178" formatCode="yyyy&quot;年&quot;m&quot;月&quot;d&quot;日&quot;;@"/>
    <numFmt numFmtId="179" formatCode="#,##0_);[Red]\(#,##0\)"/>
    <numFmt numFmtId="180" formatCode="0&quot;人　&quot;\ "/>
    <numFmt numFmtId="181" formatCode="#,##0;&quot;△ &quot;#,##0"/>
    <numFmt numFmtId="182" formatCode="#,##0.0;&quot;△ &quot;#,##0.0"/>
    <numFmt numFmtId="183" formatCode="#,##0&quot;円&quot;"/>
    <numFmt numFmtId="184" formatCode="0.00_ "/>
    <numFmt numFmtId="185" formatCode="#,##0.0#"/>
  </numFmts>
  <fonts count="10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2"/>
      <name val="HGSｺﾞｼｯｸM"/>
      <family val="3"/>
      <charset val="128"/>
    </font>
    <font>
      <sz val="11"/>
      <name val="HGPｺﾞｼｯｸM"/>
      <family val="3"/>
      <charset val="128"/>
    </font>
    <font>
      <sz val="12"/>
      <name val="HGPｺﾞｼｯｸM"/>
      <family val="3"/>
      <charset val="128"/>
    </font>
    <font>
      <sz val="10"/>
      <name val="HGPｺﾞｼｯｸM"/>
      <family val="3"/>
      <charset val="128"/>
    </font>
    <font>
      <sz val="9"/>
      <name val="HGPｺﾞｼｯｸM"/>
      <family val="3"/>
      <charset val="128"/>
    </font>
    <font>
      <sz val="9"/>
      <color indexed="81"/>
      <name val="HGPｺﾞｼｯｸM"/>
      <family val="3"/>
      <charset val="128"/>
    </font>
    <font>
      <b/>
      <sz val="11"/>
      <name val="HGPｺﾞｼｯｸM"/>
      <family val="3"/>
      <charset val="128"/>
    </font>
    <font>
      <b/>
      <sz val="14"/>
      <name val="HGPｺﾞｼｯｸM"/>
      <family val="3"/>
      <charset val="128"/>
    </font>
    <font>
      <sz val="10"/>
      <name val="ＭＳ Ｐゴシック"/>
      <family val="3"/>
      <charset val="128"/>
    </font>
    <font>
      <sz val="10"/>
      <name val="HG丸ｺﾞｼｯｸM-PRO"/>
      <family val="3"/>
      <charset val="128"/>
    </font>
    <font>
      <sz val="16"/>
      <name val="HG丸ｺﾞｼｯｸM-PRO"/>
      <family val="3"/>
      <charset val="128"/>
    </font>
    <font>
      <sz val="8"/>
      <name val="HG丸ｺﾞｼｯｸM-PRO"/>
      <family val="3"/>
      <charset val="128"/>
    </font>
    <font>
      <sz val="8"/>
      <color indexed="10"/>
      <name val="HG丸ｺﾞｼｯｸM-PRO"/>
      <family val="3"/>
      <charset val="128"/>
    </font>
    <font>
      <sz val="11"/>
      <color indexed="10"/>
      <name val="HGPｺﾞｼｯｸM"/>
      <family val="3"/>
      <charset val="128"/>
    </font>
    <font>
      <sz val="8"/>
      <color indexed="81"/>
      <name val="HG丸ｺﾞｼｯｸM-PRO"/>
      <family val="3"/>
      <charset val="128"/>
    </font>
    <font>
      <sz val="12"/>
      <color indexed="81"/>
      <name val="HG丸ｺﾞｼｯｸM-PRO"/>
      <family val="3"/>
      <charset val="128"/>
    </font>
    <font>
      <b/>
      <sz val="11"/>
      <color indexed="81"/>
      <name val="HGSｺﾞｼｯｸM"/>
      <family val="3"/>
      <charset val="128"/>
    </font>
    <font>
      <sz val="11"/>
      <color indexed="9"/>
      <name val="HGPｺﾞｼｯｸM"/>
      <family val="3"/>
      <charset val="128"/>
    </font>
    <font>
      <b/>
      <sz val="12"/>
      <name val="HGPｺﾞｼｯｸM"/>
      <family val="3"/>
      <charset val="128"/>
    </font>
    <font>
      <sz val="10"/>
      <color indexed="10"/>
      <name val="HGPｺﾞｼｯｸM"/>
      <family val="3"/>
      <charset val="128"/>
    </font>
    <font>
      <b/>
      <sz val="16"/>
      <name val="HGPｺﾞｼｯｸM"/>
      <family val="3"/>
      <charset val="128"/>
    </font>
    <font>
      <u/>
      <sz val="10"/>
      <color indexed="12"/>
      <name val="HGPｺﾞｼｯｸM"/>
      <family val="3"/>
      <charset val="128"/>
    </font>
    <font>
      <b/>
      <sz val="10"/>
      <name val="HGPｺﾞｼｯｸM"/>
      <family val="3"/>
      <charset val="128"/>
    </font>
    <font>
      <b/>
      <u/>
      <sz val="11"/>
      <color indexed="10"/>
      <name val="HGPｺﾞｼｯｸM"/>
      <family val="3"/>
      <charset val="128"/>
    </font>
    <font>
      <b/>
      <u/>
      <sz val="10"/>
      <color indexed="12"/>
      <name val="HGPｺﾞｼｯｸM"/>
      <family val="3"/>
      <charset val="128"/>
    </font>
    <font>
      <b/>
      <sz val="16"/>
      <color indexed="10"/>
      <name val="HGPｺﾞｼｯｸM"/>
      <family val="3"/>
      <charset val="128"/>
    </font>
    <font>
      <sz val="12"/>
      <color indexed="11"/>
      <name val="HGPｺﾞｼｯｸM"/>
      <family val="3"/>
      <charset val="128"/>
    </font>
    <font>
      <u/>
      <sz val="12"/>
      <name val="HGPｺﾞｼｯｸM"/>
      <family val="3"/>
      <charset val="128"/>
    </font>
    <font>
      <b/>
      <sz val="10"/>
      <color indexed="10"/>
      <name val="HGPｺﾞｼｯｸM"/>
      <family val="3"/>
      <charset val="128"/>
    </font>
    <font>
      <sz val="12"/>
      <name val="ＭＳ Ｐゴシック"/>
      <family val="3"/>
      <charset val="128"/>
    </font>
    <font>
      <sz val="10"/>
      <name val="ＭＳ ゴシック"/>
      <family val="3"/>
      <charset val="128"/>
    </font>
    <font>
      <sz val="16"/>
      <name val="HGSｺﾞｼｯｸM"/>
      <family val="3"/>
      <charset val="128"/>
    </font>
    <font>
      <b/>
      <sz val="16"/>
      <name val="HGSｺﾞｼｯｸM"/>
      <family val="3"/>
      <charset val="128"/>
    </font>
    <font>
      <sz val="14"/>
      <name val="HGSｺﾞｼｯｸM"/>
      <family val="3"/>
      <charset val="128"/>
    </font>
    <font>
      <b/>
      <sz val="16"/>
      <name val="ＭＳ Ｐ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1"/>
      <color theme="1"/>
      <name val="ＭＳ Ｐゴシック"/>
      <family val="3"/>
      <charset val="128"/>
      <scheme val="minor"/>
    </font>
    <font>
      <sz val="10"/>
      <color rgb="FF000000"/>
      <name val="Times New Roman"/>
      <family val="1"/>
    </font>
    <font>
      <sz val="11"/>
      <color theme="1"/>
      <name val="HGPｺﾞｼｯｸM"/>
      <family val="3"/>
      <charset val="128"/>
    </font>
    <font>
      <sz val="10"/>
      <color theme="1"/>
      <name val="HGPｺﾞｼｯｸM"/>
      <family val="3"/>
      <charset val="128"/>
    </font>
    <font>
      <sz val="10"/>
      <color rgb="FFFF0000"/>
      <name val="HGPｺﾞｼｯｸM"/>
      <family val="3"/>
      <charset val="128"/>
    </font>
    <font>
      <b/>
      <sz val="14"/>
      <color theme="1"/>
      <name val="HGPｺﾞｼｯｸM"/>
      <family val="3"/>
      <charset val="128"/>
    </font>
    <font>
      <b/>
      <sz val="10"/>
      <color theme="1"/>
      <name val="HGPｺﾞｼｯｸM"/>
      <family val="3"/>
      <charset val="128"/>
    </font>
    <font>
      <sz val="8"/>
      <color theme="1"/>
      <name val="HGPｺﾞｼｯｸM"/>
      <family val="3"/>
      <charset val="128"/>
    </font>
    <font>
      <sz val="11"/>
      <color rgb="FFFF0000"/>
      <name val="HGPｺﾞｼｯｸM"/>
      <family val="3"/>
      <charset val="128"/>
    </font>
    <font>
      <sz val="12"/>
      <color rgb="FFFF0000"/>
      <name val="HGPｺﾞｼｯｸM"/>
      <family val="3"/>
      <charset val="128"/>
    </font>
    <font>
      <sz val="10"/>
      <color rgb="FF0000FF"/>
      <name val="HGPｺﾞｼｯｸM"/>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5"/>
      <color rgb="FF000000"/>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color theme="0"/>
      <name val="HGPｺﾞｼｯｸM"/>
      <family val="3"/>
      <charset val="128"/>
    </font>
    <font>
      <sz val="11"/>
      <color rgb="FFFF0000"/>
      <name val="ＭＳ Ｐゴシック"/>
      <family val="3"/>
      <charset val="128"/>
    </font>
    <font>
      <b/>
      <sz val="14"/>
      <color rgb="FFFF0000"/>
      <name val="HGPｺﾞｼｯｸM"/>
      <family val="3"/>
      <charset val="128"/>
    </font>
    <font>
      <b/>
      <sz val="12"/>
      <color theme="1"/>
      <name val="ＭＳ Ｐゴシック"/>
      <family val="3"/>
      <charset val="128"/>
      <scheme val="minor"/>
    </font>
    <font>
      <sz val="10.5"/>
      <color theme="1"/>
      <name val="ＭＳ Ｐゴシック"/>
      <family val="3"/>
      <charset val="128"/>
    </font>
    <font>
      <sz val="9"/>
      <color theme="1"/>
      <name val="ＭＳ Ｐゴシック"/>
      <family val="3"/>
      <charset val="128"/>
      <scheme val="minor"/>
    </font>
    <font>
      <sz val="8"/>
      <color rgb="FFFF0000"/>
      <name val="HG丸ｺﾞｼｯｸM-PRO"/>
      <family val="3"/>
      <charset val="128"/>
    </font>
    <font>
      <sz val="7"/>
      <color rgb="FFFF0000"/>
      <name val="HG丸ｺﾞｼｯｸM-PRO"/>
      <family val="3"/>
      <charset val="128"/>
    </font>
    <font>
      <sz val="10"/>
      <color rgb="FFFF0000"/>
      <name val="HG丸ｺﾞｼｯｸM-PRO"/>
      <family val="3"/>
      <charset val="128"/>
    </font>
    <font>
      <sz val="11"/>
      <color theme="1"/>
      <name val="HG丸ｺﾞｼｯｸM-PRO"/>
      <family val="3"/>
      <charset val="128"/>
    </font>
    <font>
      <sz val="12"/>
      <color theme="1"/>
      <name val="HG丸ｺﾞｼｯｸM-PRO"/>
      <family val="3"/>
      <charset val="128"/>
    </font>
    <font>
      <sz val="11"/>
      <name val="ＭＳ Ｐゴシック"/>
      <family val="3"/>
      <charset val="128"/>
      <scheme val="major"/>
    </font>
    <font>
      <sz val="6"/>
      <name val="ＭＳ Ｐゴシック"/>
      <family val="2"/>
      <charset val="128"/>
      <scheme val="minor"/>
    </font>
    <font>
      <sz val="11"/>
      <color theme="1"/>
      <name val="ＭＳ Ｐゴシック"/>
      <family val="2"/>
      <scheme val="minor"/>
    </font>
    <font>
      <sz val="8"/>
      <color rgb="FF000000"/>
      <name val="ＭＳ Ｐゴシック"/>
      <family val="3"/>
      <charset val="128"/>
      <scheme val="minor"/>
    </font>
    <font>
      <b/>
      <sz val="16"/>
      <color rgb="FFFF0000"/>
      <name val="ＭＳ Ｐゴシック"/>
      <family val="2"/>
      <charset val="128"/>
      <scheme val="minor"/>
    </font>
    <font>
      <sz val="6"/>
      <name val="ＭＳ Ｐゴシック"/>
      <family val="3"/>
      <charset val="128"/>
      <scheme val="minor"/>
    </font>
    <font>
      <u/>
      <sz val="16"/>
      <name val="HGSｺﾞｼｯｸE"/>
      <family val="3"/>
      <charset val="128"/>
    </font>
    <font>
      <sz val="16"/>
      <color rgb="FF000000"/>
      <name val="HGSｺﾞｼｯｸM"/>
      <family val="3"/>
      <charset val="128"/>
    </font>
    <font>
      <sz val="10.5"/>
      <color theme="1"/>
      <name val="ＭＳ 明朝"/>
      <family val="1"/>
      <charset val="128"/>
    </font>
    <font>
      <sz val="9"/>
      <color rgb="FF000000"/>
      <name val="Meiryo UI"/>
      <family val="3"/>
      <charset val="128"/>
    </font>
    <font>
      <sz val="9"/>
      <color indexed="81"/>
      <name val="MS P ゴシック"/>
      <family val="3"/>
      <charset val="128"/>
    </font>
  </fonts>
  <fills count="1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0000FF"/>
        <bgColor indexed="64"/>
      </patternFill>
    </fill>
    <fill>
      <patternFill patternType="solid">
        <fgColor theme="0" tint="-0.14996795556505021"/>
        <bgColor indexed="64"/>
      </patternFill>
    </fill>
    <fill>
      <patternFill patternType="solid">
        <fgColor rgb="FFFFFFCC"/>
        <bgColor indexed="64"/>
      </patternFill>
    </fill>
    <fill>
      <patternFill patternType="solid">
        <fgColor indexed="9"/>
        <bgColor indexed="64"/>
      </patternFill>
    </fill>
    <fill>
      <patternFill patternType="solid">
        <fgColor indexed="51"/>
        <bgColor indexed="64"/>
      </patternFill>
    </fill>
  </fills>
  <borders count="2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hair">
        <color indexed="64"/>
      </top>
      <bottom/>
      <diagonal/>
    </border>
    <border>
      <left style="thin">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right style="thin">
        <color indexed="64"/>
      </right>
      <top style="medium">
        <color indexed="64"/>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medium">
        <color indexed="64"/>
      </right>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thin">
        <color indexed="64"/>
      </left>
      <right style="thin">
        <color indexed="64"/>
      </right>
      <top style="thin">
        <color indexed="64"/>
      </top>
      <bottom style="hair">
        <color theme="2" tint="-0.749961851863155"/>
      </bottom>
      <diagonal/>
    </border>
    <border>
      <left/>
      <right/>
      <top style="thin">
        <color indexed="64"/>
      </top>
      <bottom style="hair">
        <color theme="2" tint="-0.749961851863155"/>
      </bottom>
      <diagonal/>
    </border>
    <border>
      <left style="hair">
        <color indexed="64"/>
      </left>
      <right style="hair">
        <color indexed="64"/>
      </right>
      <top style="thin">
        <color indexed="64"/>
      </top>
      <bottom style="hair">
        <color theme="2" tint="-0.749961851863155"/>
      </bottom>
      <diagonal/>
    </border>
    <border>
      <left/>
      <right style="thin">
        <color indexed="64"/>
      </right>
      <top style="thin">
        <color indexed="64"/>
      </top>
      <bottom style="hair">
        <color theme="2" tint="-0.749961851863155"/>
      </bottom>
      <diagonal/>
    </border>
    <border>
      <left style="thin">
        <color indexed="64"/>
      </left>
      <right/>
      <top style="thin">
        <color indexed="64"/>
      </top>
      <bottom style="hair">
        <color theme="2" tint="-0.749961851863155"/>
      </bottom>
      <diagonal/>
    </border>
    <border>
      <left style="thin">
        <color indexed="64"/>
      </left>
      <right style="thin">
        <color indexed="64"/>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style="hair">
        <color indexed="64"/>
      </left>
      <right style="hair">
        <color indexed="64"/>
      </right>
      <top style="hair">
        <color theme="2" tint="-0.749961851863155"/>
      </top>
      <bottom style="hair">
        <color theme="2" tint="-0.749961851863155"/>
      </bottom>
      <diagonal/>
    </border>
    <border>
      <left/>
      <right style="thin">
        <color indexed="64"/>
      </right>
      <top style="hair">
        <color theme="2" tint="-0.749961851863155"/>
      </top>
      <bottom style="hair">
        <color theme="2" tint="-0.749961851863155"/>
      </bottom>
      <diagonal/>
    </border>
    <border>
      <left style="thin">
        <color indexed="64"/>
      </left>
      <right/>
      <top style="hair">
        <color theme="2" tint="-0.749961851863155"/>
      </top>
      <bottom style="hair">
        <color theme="2" tint="-0.749961851863155"/>
      </bottom>
      <diagonal/>
    </border>
    <border>
      <left style="medium">
        <color indexed="64"/>
      </left>
      <right style="medium">
        <color indexed="64"/>
      </right>
      <top style="medium">
        <color indexed="64"/>
      </top>
      <bottom style="hair">
        <color theme="2" tint="-0.749961851863155"/>
      </bottom>
      <diagonal/>
    </border>
    <border>
      <left style="medium">
        <color indexed="64"/>
      </left>
      <right style="medium">
        <color indexed="64"/>
      </right>
      <top style="hair">
        <color theme="2" tint="-0.749961851863155"/>
      </top>
      <bottom style="hair">
        <color theme="2" tint="-0.749961851863155"/>
      </bottom>
      <diagonal/>
    </border>
    <border>
      <left style="medium">
        <color indexed="64"/>
      </left>
      <right style="medium">
        <color indexed="64"/>
      </right>
      <top style="hair">
        <color theme="2" tint="-0.749961851863155"/>
      </top>
      <bottom style="medium">
        <color indexed="64"/>
      </bottom>
      <diagonal/>
    </border>
    <border>
      <left style="thin">
        <color indexed="64"/>
      </left>
      <right style="thin">
        <color indexed="64"/>
      </right>
      <top style="hair">
        <color theme="2" tint="-0.749961851863155"/>
      </top>
      <bottom style="thin">
        <color indexed="64"/>
      </bottom>
      <diagonal/>
    </border>
    <border>
      <left/>
      <right/>
      <top style="hair">
        <color theme="2" tint="-0.749961851863155"/>
      </top>
      <bottom style="thin">
        <color indexed="64"/>
      </bottom>
      <diagonal/>
    </border>
    <border>
      <left style="hair">
        <color indexed="64"/>
      </left>
      <right style="hair">
        <color indexed="64"/>
      </right>
      <top style="hair">
        <color theme="2" tint="-0.749961851863155"/>
      </top>
      <bottom style="thin">
        <color indexed="64"/>
      </bottom>
      <diagonal/>
    </border>
    <border>
      <left/>
      <right style="thin">
        <color indexed="64"/>
      </right>
      <top style="hair">
        <color theme="2" tint="-0.749961851863155"/>
      </top>
      <bottom style="thin">
        <color indexed="64"/>
      </bottom>
      <diagonal/>
    </border>
    <border>
      <left style="thin">
        <color indexed="64"/>
      </left>
      <right/>
      <top style="hair">
        <color theme="2" tint="-0.749961851863155"/>
      </top>
      <bottom style="thin">
        <color indexed="64"/>
      </bottom>
      <diagonal/>
    </border>
    <border>
      <left style="double">
        <color rgb="FFFF0000"/>
      </left>
      <right style="double">
        <color rgb="FFFF0000"/>
      </right>
      <top style="double">
        <color rgb="FFFF0000"/>
      </top>
      <bottom/>
      <diagonal/>
    </border>
    <border>
      <left style="double">
        <color rgb="FFFF0000"/>
      </left>
      <right style="double">
        <color rgb="FFFF0000"/>
      </right>
      <top style="medium">
        <color indexed="64"/>
      </top>
      <bottom style="double">
        <color rgb="FFFF0000"/>
      </bottom>
      <diagonal/>
    </border>
    <border>
      <left style="double">
        <color rgb="FFFF0000"/>
      </left>
      <right style="double">
        <color rgb="FFFF0000"/>
      </right>
      <top style="double">
        <color rgb="FFFF0000"/>
      </top>
      <bottom style="medium">
        <color indexed="64"/>
      </bottom>
      <diagonal/>
    </border>
    <border>
      <left style="double">
        <color rgb="FFFF0000"/>
      </left>
      <right style="double">
        <color rgb="FFFF0000"/>
      </right>
      <top style="medium">
        <color indexed="64"/>
      </top>
      <bottom style="hair">
        <color indexed="64"/>
      </bottom>
      <diagonal/>
    </border>
    <border>
      <left style="double">
        <color rgb="FFFF0000"/>
      </left>
      <right style="double">
        <color rgb="FFFF0000"/>
      </right>
      <top style="hair">
        <color indexed="64"/>
      </top>
      <bottom style="hair">
        <color indexed="64"/>
      </bottom>
      <diagonal/>
    </border>
    <border>
      <left style="double">
        <color rgb="FFFF0000"/>
      </left>
      <right style="double">
        <color rgb="FFFF0000"/>
      </right>
      <top style="hair">
        <color indexed="64"/>
      </top>
      <bottom style="medium">
        <color indexed="64"/>
      </bottom>
      <diagonal/>
    </border>
    <border>
      <left style="double">
        <color rgb="FFFF0000"/>
      </left>
      <right style="double">
        <color rgb="FFFF0000"/>
      </right>
      <top/>
      <bottom style="double">
        <color rgb="FFFF0000"/>
      </bottom>
      <diagonal/>
    </border>
    <border>
      <left/>
      <right/>
      <top style="thin">
        <color rgb="FF000000"/>
      </top>
      <bottom/>
      <diagonal/>
    </border>
    <border>
      <left/>
      <right style="medium">
        <color indexed="64"/>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style="thin">
        <color rgb="FF000000"/>
      </left>
      <right/>
      <top style="thin">
        <color rgb="FF000000"/>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medium">
        <color indexed="64"/>
      </top>
      <bottom/>
      <diagonal/>
    </border>
    <border>
      <left style="medium">
        <color indexed="64"/>
      </left>
      <right/>
      <top/>
      <bottom style="thin">
        <color rgb="FF000000"/>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thin">
        <color indexed="64"/>
      </right>
      <top style="thin">
        <color rgb="FF000000"/>
      </top>
      <bottom/>
      <diagonal/>
    </border>
    <border>
      <left style="thin">
        <color rgb="FF000000"/>
      </left>
      <right/>
      <top/>
      <bottom style="thin">
        <color indexed="64"/>
      </bottom>
      <diagonal/>
    </border>
    <border>
      <left style="thin">
        <color indexed="64"/>
      </left>
      <right/>
      <top style="thin">
        <color rgb="FF000000"/>
      </top>
      <bottom/>
      <diagonal/>
    </border>
    <border>
      <left/>
      <right style="medium">
        <color indexed="64"/>
      </right>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bottom style="thin">
        <color rgb="FF000000"/>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right style="medium">
        <color rgb="FF000000"/>
      </right>
      <top style="thin">
        <color indexed="64"/>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top style="thin">
        <color rgb="FF000000"/>
      </top>
      <bottom style="thin">
        <color rgb="FF000000"/>
      </bottom>
      <diagonal/>
    </border>
    <border>
      <left/>
      <right style="medium">
        <color rgb="FF000000"/>
      </right>
      <top/>
      <bottom style="medium">
        <color indexed="64"/>
      </bottom>
      <diagonal/>
    </border>
    <border>
      <left/>
      <right style="thin">
        <color indexed="64"/>
      </right>
      <top style="medium">
        <color indexed="64"/>
      </top>
      <bottom style="thin">
        <color rgb="FF000000"/>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s>
  <cellStyleXfs count="15">
    <xf numFmtId="0" fontId="0" fillId="0" borderId="0"/>
    <xf numFmtId="38" fontId="6" fillId="0" borderId="0" applyFont="0" applyFill="0" applyBorder="0" applyAlignment="0" applyProtection="0"/>
    <xf numFmtId="0" fontId="50" fillId="0" borderId="0"/>
    <xf numFmtId="0" fontId="51" fillId="0" borderId="0"/>
    <xf numFmtId="0" fontId="50" fillId="0" borderId="0">
      <alignment vertical="center"/>
    </xf>
    <xf numFmtId="0" fontId="41" fillId="0" borderId="0" applyBorder="0"/>
    <xf numFmtId="0" fontId="41" fillId="0" borderId="0" applyBorder="0"/>
    <xf numFmtId="0" fontId="5" fillId="0" borderId="0">
      <alignment vertical="center"/>
    </xf>
    <xf numFmtId="0" fontId="6" fillId="0" borderId="0"/>
    <xf numFmtId="0" fontId="95" fillId="0" borderId="0"/>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08">
    <xf numFmtId="0" fontId="0" fillId="0" borderId="0" xfId="0"/>
    <xf numFmtId="0" fontId="8" fillId="0" borderId="0" xfId="0" applyFont="1" applyAlignment="1">
      <alignment horizontal="left" vertical="center"/>
    </xf>
    <xf numFmtId="0" fontId="8" fillId="0" borderId="0" xfId="0" applyFont="1" applyAlignment="1">
      <alignment vertical="center"/>
    </xf>
    <xf numFmtId="0" fontId="8" fillId="0" borderId="0" xfId="0" applyFont="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xf>
    <xf numFmtId="0" fontId="8" fillId="0" borderId="6" xfId="0" applyFont="1" applyBorder="1"/>
    <xf numFmtId="0" fontId="8" fillId="0" borderId="7" xfId="0" applyFont="1" applyBorder="1"/>
    <xf numFmtId="0" fontId="8" fillId="0" borderId="8" xfId="0" applyFont="1" applyBorder="1"/>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0" xfId="0" applyFont="1" applyBorder="1" applyAlignment="1">
      <alignment horizontal="left" wrapText="1"/>
    </xf>
    <xf numFmtId="0" fontId="8" fillId="0" borderId="3" xfId="0" applyFont="1" applyBorder="1" applyAlignment="1">
      <alignment horizontal="justify" vertical="center"/>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4" xfId="0" applyFont="1" applyBorder="1" applyAlignment="1">
      <alignment horizontal="justify" wrapText="1"/>
    </xf>
    <xf numFmtId="0" fontId="8" fillId="0" borderId="1" xfId="0" applyFont="1" applyBorder="1" applyAlignment="1">
      <alignment horizontal="justify" wrapText="1"/>
    </xf>
    <xf numFmtId="0" fontId="8" fillId="0" borderId="8" xfId="0" applyFont="1" applyBorder="1" applyAlignment="1">
      <alignment horizontal="justify" wrapText="1"/>
    </xf>
    <xf numFmtId="0" fontId="8" fillId="0" borderId="10" xfId="0" applyFont="1" applyBorder="1" applyAlignment="1">
      <alignment horizontal="justify" wrapText="1"/>
    </xf>
    <xf numFmtId="0" fontId="8" fillId="0" borderId="9" xfId="0" applyFont="1" applyBorder="1" applyAlignment="1">
      <alignment horizontal="justify" wrapText="1"/>
    </xf>
    <xf numFmtId="0" fontId="8" fillId="0" borderId="9" xfId="0" applyFont="1" applyBorder="1"/>
    <xf numFmtId="0" fontId="8" fillId="0" borderId="11" xfId="0" applyFont="1" applyBorder="1" applyAlignment="1">
      <alignment horizontal="left"/>
    </xf>
    <xf numFmtId="0" fontId="8" fillId="0" borderId="3"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horizontal="right" vertical="center"/>
    </xf>
    <xf numFmtId="0" fontId="10" fillId="0" borderId="0" xfId="0" applyFont="1" applyAlignment="1">
      <alignment horizontal="justify"/>
    </xf>
    <xf numFmtId="0" fontId="8" fillId="0" borderId="7" xfId="0" applyFont="1" applyBorder="1" applyAlignment="1">
      <alignment horizontal="left"/>
    </xf>
    <xf numFmtId="0" fontId="8" fillId="0" borderId="7" xfId="0" applyFont="1" applyBorder="1" applyAlignment="1">
      <alignment horizontal="left" wrapText="1"/>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7" xfId="0" applyFont="1" applyBorder="1" applyAlignment="1">
      <alignment horizontal="left"/>
    </xf>
    <xf numFmtId="0" fontId="8" fillId="0" borderId="3" xfId="0" applyFont="1" applyBorder="1"/>
    <xf numFmtId="0" fontId="8" fillId="0" borderId="4" xfId="0" applyFont="1" applyBorder="1"/>
    <xf numFmtId="0" fontId="8" fillId="0" borderId="1" xfId="0" applyFont="1" applyBorder="1"/>
    <xf numFmtId="0" fontId="8" fillId="0" borderId="5" xfId="0" applyFont="1" applyBorder="1"/>
    <xf numFmtId="0" fontId="8" fillId="0" borderId="15" xfId="0" applyFont="1" applyBorder="1"/>
    <xf numFmtId="0" fontId="8" fillId="0" borderId="18" xfId="0" applyFont="1" applyBorder="1" applyAlignment="1">
      <alignment horizontal="center" vertical="center" textRotation="255"/>
    </xf>
    <xf numFmtId="0" fontId="8" fillId="0" borderId="19" xfId="0" applyFont="1" applyBorder="1" applyAlignment="1">
      <alignment horizontal="justify"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center" vertical="center" textRotation="255"/>
    </xf>
    <xf numFmtId="0" fontId="8" fillId="0" borderId="4" xfId="0" applyFont="1" applyBorder="1" applyAlignment="1">
      <alignment horizontal="justify"/>
    </xf>
    <xf numFmtId="0" fontId="8" fillId="0" borderId="5" xfId="0" applyFont="1" applyBorder="1" applyAlignment="1">
      <alignment horizontal="justify"/>
    </xf>
    <xf numFmtId="0" fontId="8" fillId="0" borderId="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0" xfId="0" applyFont="1" applyBorder="1" applyAlignment="1">
      <alignment horizontal="justify" wrapText="1"/>
    </xf>
    <xf numFmtId="0" fontId="8" fillId="0" borderId="21" xfId="0" applyFont="1" applyBorder="1" applyAlignment="1">
      <alignment horizontal="center" vertical="center" textRotation="255" wrapText="1"/>
    </xf>
    <xf numFmtId="0" fontId="8" fillId="0" borderId="22" xfId="0" applyFont="1" applyBorder="1" applyAlignment="1">
      <alignment horizontal="justify" wrapText="1"/>
    </xf>
    <xf numFmtId="0" fontId="8" fillId="0" borderId="23" xfId="0" applyFont="1" applyBorder="1" applyAlignment="1">
      <alignment horizontal="justify" wrapText="1"/>
    </xf>
    <xf numFmtId="0" fontId="8" fillId="0" borderId="24" xfId="0" applyFont="1" applyBorder="1" applyAlignment="1">
      <alignment horizontal="justify" wrapText="1"/>
    </xf>
    <xf numFmtId="0" fontId="8" fillId="0" borderId="21" xfId="0" applyFont="1" applyBorder="1" applyAlignment="1">
      <alignment horizontal="left" vertical="center"/>
    </xf>
    <xf numFmtId="0" fontId="8" fillId="0" borderId="23" xfId="0" applyFont="1" applyBorder="1" applyAlignment="1">
      <alignment horizontal="justify"/>
    </xf>
    <xf numFmtId="0" fontId="8" fillId="0" borderId="23" xfId="0" applyFont="1" applyBorder="1"/>
    <xf numFmtId="0" fontId="8" fillId="0" borderId="24" xfId="0" applyFont="1" applyBorder="1"/>
    <xf numFmtId="0" fontId="8" fillId="0" borderId="3" xfId="0" applyFont="1" applyBorder="1" applyAlignment="1">
      <alignment horizontal="justify" wrapText="1"/>
    </xf>
    <xf numFmtId="0" fontId="8" fillId="0" borderId="25" xfId="0" applyFont="1" applyBorder="1" applyAlignment="1">
      <alignment horizontal="left" vertical="center"/>
    </xf>
    <xf numFmtId="0" fontId="8" fillId="0" borderId="21" xfId="0" applyFont="1" applyBorder="1" applyAlignment="1">
      <alignment horizontal="justify" wrapText="1"/>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1" xfId="0" applyFont="1" applyBorder="1"/>
    <xf numFmtId="0" fontId="52" fillId="2" borderId="2" xfId="0" applyFont="1" applyFill="1" applyBorder="1" applyAlignment="1">
      <alignment horizontal="center" vertical="center"/>
    </xf>
    <xf numFmtId="0" fontId="13" fillId="2" borderId="0" xfId="0" applyFont="1" applyFill="1" applyAlignment="1">
      <alignment vertical="top"/>
    </xf>
    <xf numFmtId="0" fontId="19" fillId="2" borderId="0" xfId="0" applyFont="1" applyFill="1" applyAlignment="1">
      <alignment vertical="top"/>
    </xf>
    <xf numFmtId="0" fontId="53" fillId="2" borderId="0" xfId="0" applyFont="1" applyFill="1" applyAlignment="1">
      <alignment vertical="center" shrinkToFit="1"/>
    </xf>
    <xf numFmtId="0" fontId="21" fillId="2" borderId="0" xfId="0" applyFont="1" applyFill="1" applyAlignment="1">
      <alignment vertical="center"/>
    </xf>
    <xf numFmtId="0" fontId="22" fillId="2" borderId="0" xfId="0" applyFont="1" applyFill="1" applyAlignment="1">
      <alignment horizontal="center" vertical="center"/>
    </xf>
    <xf numFmtId="0" fontId="21" fillId="2" borderId="8" xfId="0" applyFont="1" applyFill="1" applyBorder="1" applyAlignment="1">
      <alignment vertical="center"/>
    </xf>
    <xf numFmtId="0" fontId="21" fillId="3" borderId="7" xfId="0" applyFont="1" applyFill="1" applyBorder="1" applyAlignment="1">
      <alignment horizontal="left" vertical="center" shrinkToFit="1"/>
    </xf>
    <xf numFmtId="0" fontId="21" fillId="4" borderId="7" xfId="0" applyFont="1" applyFill="1" applyBorder="1" applyAlignment="1">
      <alignment horizontal="center" vertical="center"/>
    </xf>
    <xf numFmtId="0" fontId="21" fillId="3" borderId="4" xfId="0" applyFont="1" applyFill="1" applyBorder="1" applyAlignment="1">
      <alignment vertical="center" shrinkToFit="1"/>
    </xf>
    <xf numFmtId="0" fontId="21" fillId="2" borderId="27" xfId="0" applyFont="1" applyFill="1" applyBorder="1" applyAlignment="1">
      <alignment horizontal="center" vertical="center"/>
    </xf>
    <xf numFmtId="0" fontId="21" fillId="5" borderId="28" xfId="0" applyFont="1" applyFill="1" applyBorder="1" applyAlignment="1">
      <alignment vertical="center" shrinkToFit="1"/>
    </xf>
    <xf numFmtId="0" fontId="21" fillId="2" borderId="29" xfId="0" applyFont="1" applyFill="1" applyBorder="1" applyAlignment="1">
      <alignment vertical="center"/>
    </xf>
    <xf numFmtId="0" fontId="21" fillId="5" borderId="7" xfId="0" applyFont="1" applyFill="1" applyBorder="1" applyAlignment="1">
      <alignment vertical="center" shrinkToFit="1"/>
    </xf>
    <xf numFmtId="2" fontId="21" fillId="2" borderId="1" xfId="0" applyNumberFormat="1" applyFont="1" applyFill="1" applyBorder="1" applyAlignment="1">
      <alignment horizontal="left" vertical="center"/>
    </xf>
    <xf numFmtId="0" fontId="21" fillId="2" borderId="17" xfId="0" applyFont="1" applyFill="1" applyBorder="1" applyAlignment="1">
      <alignment vertical="center"/>
    </xf>
    <xf numFmtId="0" fontId="21" fillId="2" borderId="16" xfId="0" applyFont="1" applyFill="1" applyBorder="1" applyAlignment="1">
      <alignment vertical="center"/>
    </xf>
    <xf numFmtId="0" fontId="23" fillId="2" borderId="16" xfId="0" applyFont="1" applyFill="1" applyBorder="1" applyAlignment="1">
      <alignment vertical="top" wrapText="1"/>
    </xf>
    <xf numFmtId="0" fontId="23" fillId="2" borderId="5" xfId="0" applyFont="1" applyFill="1" applyBorder="1" applyAlignment="1">
      <alignment vertical="top" wrapText="1"/>
    </xf>
    <xf numFmtId="0" fontId="23" fillId="2" borderId="15" xfId="0" applyFont="1" applyFill="1" applyBorder="1" applyAlignment="1">
      <alignment vertical="top" wrapText="1"/>
    </xf>
    <xf numFmtId="0" fontId="21" fillId="2" borderId="1" xfId="0" applyFont="1" applyFill="1" applyBorder="1" applyAlignment="1">
      <alignment horizontal="right" vertical="center"/>
    </xf>
    <xf numFmtId="0" fontId="21" fillId="2" borderId="30" xfId="0" applyFont="1" applyFill="1" applyBorder="1" applyAlignment="1">
      <alignment horizontal="right" vertical="center"/>
    </xf>
    <xf numFmtId="0" fontId="21" fillId="2" borderId="16" xfId="0" applyFont="1" applyFill="1" applyBorder="1" applyAlignment="1">
      <alignment horizontal="right" vertical="center"/>
    </xf>
    <xf numFmtId="0" fontId="21" fillId="3" borderId="5" xfId="0" applyFont="1" applyFill="1" applyBorder="1" applyAlignment="1">
      <alignment horizontal="center" vertical="center"/>
    </xf>
    <xf numFmtId="0" fontId="21" fillId="3" borderId="7" xfId="0" applyFont="1" applyFill="1" applyBorder="1" applyAlignment="1">
      <alignment vertical="center" shrinkToFit="1"/>
    </xf>
    <xf numFmtId="0" fontId="23" fillId="2" borderId="17" xfId="0" applyFont="1" applyFill="1" applyBorder="1" applyAlignment="1">
      <alignment vertical="top"/>
    </xf>
    <xf numFmtId="0" fontId="21" fillId="2" borderId="30" xfId="0" applyFont="1" applyFill="1" applyBorder="1" applyAlignment="1">
      <alignment vertical="top" wrapText="1"/>
    </xf>
    <xf numFmtId="0" fontId="21" fillId="2" borderId="31" xfId="0" applyFont="1" applyFill="1" applyBorder="1" applyAlignment="1">
      <alignment vertical="center"/>
    </xf>
    <xf numFmtId="177" fontId="21" fillId="2" borderId="32" xfId="0" applyNumberFormat="1" applyFont="1" applyFill="1" applyBorder="1" applyAlignment="1">
      <alignment horizontal="right" vertical="center"/>
    </xf>
    <xf numFmtId="177" fontId="21" fillId="2" borderId="31" xfId="0" applyNumberFormat="1" applyFont="1" applyFill="1" applyBorder="1" applyAlignment="1">
      <alignment horizontal="right" vertical="center"/>
    </xf>
    <xf numFmtId="0" fontId="21" fillId="2" borderId="33" xfId="0" applyFont="1" applyFill="1" applyBorder="1" applyAlignment="1">
      <alignment vertical="top" wrapText="1"/>
    </xf>
    <xf numFmtId="0" fontId="21" fillId="2" borderId="33" xfId="0" applyFont="1" applyFill="1" applyBorder="1" applyAlignment="1">
      <alignment vertical="center"/>
    </xf>
    <xf numFmtId="0" fontId="21" fillId="2" borderId="34" xfId="0" applyFont="1" applyFill="1" applyBorder="1" applyAlignment="1">
      <alignment vertical="center"/>
    </xf>
    <xf numFmtId="0" fontId="23" fillId="2" borderId="35" xfId="0" applyFont="1" applyFill="1" applyBorder="1" applyAlignment="1">
      <alignment vertical="center" shrinkToFit="1"/>
    </xf>
    <xf numFmtId="0" fontId="23" fillId="2" borderId="36" xfId="0" applyFont="1" applyFill="1" applyBorder="1" applyAlignment="1">
      <alignment vertical="center" shrinkToFit="1"/>
    </xf>
    <xf numFmtId="0" fontId="13" fillId="6" borderId="0" xfId="0" applyFont="1" applyFill="1" applyAlignment="1">
      <alignment vertical="top"/>
    </xf>
    <xf numFmtId="0" fontId="18" fillId="6" borderId="0" xfId="0" applyFont="1" applyFill="1" applyAlignment="1">
      <alignment vertical="top"/>
    </xf>
    <xf numFmtId="0" fontId="13" fillId="6" borderId="0" xfId="0" applyFont="1" applyFill="1" applyAlignment="1">
      <alignment vertical="top"/>
    </xf>
    <xf numFmtId="0" fontId="13" fillId="2" borderId="17" xfId="0" applyFont="1" applyFill="1" applyBorder="1" applyAlignment="1">
      <alignment vertical="center" shrinkToFit="1"/>
    </xf>
    <xf numFmtId="0" fontId="13" fillId="2" borderId="2" xfId="0" applyFont="1" applyFill="1" applyBorder="1" applyAlignment="1">
      <alignment vertical="center"/>
    </xf>
    <xf numFmtId="0" fontId="21" fillId="2" borderId="3" xfId="0" applyFont="1" applyFill="1" applyBorder="1" applyAlignment="1">
      <alignment vertical="center"/>
    </xf>
    <xf numFmtId="0" fontId="21" fillId="2" borderId="4" xfId="0" applyFont="1" applyFill="1" applyBorder="1" applyAlignment="1">
      <alignment vertical="center"/>
    </xf>
    <xf numFmtId="0" fontId="21" fillId="2" borderId="1" xfId="0" applyFont="1" applyFill="1" applyBorder="1" applyAlignment="1">
      <alignment vertical="center"/>
    </xf>
    <xf numFmtId="0" fontId="21" fillId="2" borderId="0" xfId="0" applyFont="1" applyFill="1" applyBorder="1" applyAlignment="1">
      <alignment vertical="center"/>
    </xf>
    <xf numFmtId="0" fontId="21" fillId="2" borderId="5" xfId="0" applyFont="1" applyFill="1" applyBorder="1" applyAlignment="1">
      <alignment vertical="center"/>
    </xf>
    <xf numFmtId="0" fontId="21" fillId="2" borderId="30" xfId="0" applyFont="1" applyFill="1" applyBorder="1" applyAlignment="1">
      <alignment vertical="center"/>
    </xf>
    <xf numFmtId="0" fontId="23" fillId="2" borderId="30" xfId="0" applyFont="1" applyFill="1" applyBorder="1" applyAlignment="1">
      <alignment horizontal="left" vertical="top" wrapText="1"/>
    </xf>
    <xf numFmtId="0" fontId="21" fillId="2" borderId="37" xfId="0" applyFont="1" applyFill="1" applyBorder="1" applyAlignment="1">
      <alignment vertical="center"/>
    </xf>
    <xf numFmtId="0" fontId="21" fillId="2" borderId="15" xfId="0" applyFont="1" applyFill="1" applyBorder="1" applyAlignment="1">
      <alignment vertical="center"/>
    </xf>
    <xf numFmtId="0" fontId="23" fillId="2" borderId="17" xfId="0" applyFont="1" applyFill="1" applyBorder="1" applyAlignment="1">
      <alignment vertical="top" wrapText="1"/>
    </xf>
    <xf numFmtId="0" fontId="23" fillId="2" borderId="0" xfId="0" applyFont="1" applyFill="1" applyBorder="1" applyAlignment="1">
      <alignment vertical="top" wrapText="1"/>
    </xf>
    <xf numFmtId="0" fontId="21" fillId="2" borderId="7"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left" vertical="center"/>
    </xf>
    <xf numFmtId="0" fontId="21" fillId="2" borderId="8" xfId="0" applyFont="1" applyFill="1" applyBorder="1" applyAlignment="1">
      <alignment horizontal="left" vertical="center"/>
    </xf>
    <xf numFmtId="0" fontId="21" fillId="2" borderId="3" xfId="0" applyFont="1" applyFill="1" applyBorder="1" applyAlignment="1">
      <alignment horizontal="center" vertical="center"/>
    </xf>
    <xf numFmtId="0" fontId="23" fillId="2" borderId="30" xfId="0" applyFont="1" applyFill="1" applyBorder="1" applyAlignment="1">
      <alignment vertical="top" wrapText="1"/>
    </xf>
    <xf numFmtId="0" fontId="13" fillId="2" borderId="0" xfId="0" applyFont="1" applyFill="1" applyAlignment="1">
      <alignment horizontal="right" vertical="center" shrinkToFit="1"/>
    </xf>
    <xf numFmtId="0" fontId="13" fillId="2" borderId="1" xfId="0" applyFont="1" applyFill="1" applyBorder="1" applyAlignment="1">
      <alignment vertical="center"/>
    </xf>
    <xf numFmtId="0" fontId="23" fillId="2" borderId="16" xfId="0" applyFont="1" applyFill="1" applyBorder="1" applyAlignment="1">
      <alignment vertical="top"/>
    </xf>
    <xf numFmtId="0" fontId="53" fillId="2" borderId="0" xfId="0" applyFont="1" applyFill="1" applyAlignment="1">
      <alignment horizontal="left" vertical="center"/>
    </xf>
    <xf numFmtId="0" fontId="54" fillId="2" borderId="0" xfId="0" applyFont="1" applyFill="1" applyAlignment="1">
      <alignment vertical="center" shrinkToFit="1"/>
    </xf>
    <xf numFmtId="0" fontId="55" fillId="2" borderId="0" xfId="0" applyFont="1" applyFill="1" applyBorder="1" applyAlignment="1">
      <alignment vertical="center"/>
    </xf>
    <xf numFmtId="0" fontId="55" fillId="2" borderId="0" xfId="0" applyFont="1" applyFill="1" applyBorder="1" applyAlignment="1">
      <alignment vertical="center" shrinkToFit="1"/>
    </xf>
    <xf numFmtId="0" fontId="53" fillId="2" borderId="0" xfId="0" applyFont="1" applyFill="1" applyBorder="1" applyAlignment="1">
      <alignment horizontal="center" vertical="center" shrinkToFit="1"/>
    </xf>
    <xf numFmtId="0" fontId="54" fillId="2" borderId="0" xfId="0" applyFont="1" applyFill="1" applyAlignment="1">
      <alignment horizontal="center" vertical="center" shrinkToFit="1"/>
    </xf>
    <xf numFmtId="0" fontId="56" fillId="2" borderId="0" xfId="0" applyFont="1" applyFill="1" applyBorder="1" applyAlignment="1">
      <alignment vertical="center" shrinkToFit="1"/>
    </xf>
    <xf numFmtId="0" fontId="53" fillId="2" borderId="0" xfId="0" applyFont="1" applyFill="1" applyAlignment="1">
      <alignment horizontal="center" vertical="center" shrinkToFit="1"/>
    </xf>
    <xf numFmtId="0" fontId="53" fillId="6" borderId="1" xfId="0" applyFont="1" applyFill="1" applyBorder="1" applyAlignment="1">
      <alignment horizontal="center" vertical="center" wrapText="1" shrinkToFit="1"/>
    </xf>
    <xf numFmtId="0" fontId="53" fillId="6" borderId="5" xfId="0" applyFont="1" applyFill="1" applyBorder="1" applyAlignment="1">
      <alignment horizontal="center" vertical="center" shrinkToFit="1"/>
    </xf>
    <xf numFmtId="0" fontId="53" fillId="6" borderId="38" xfId="0" applyFont="1" applyFill="1" applyBorder="1" applyAlignment="1">
      <alignment horizontal="center" vertical="center" shrinkToFit="1"/>
    </xf>
    <xf numFmtId="0" fontId="53" fillId="6" borderId="15" xfId="0" applyFont="1" applyFill="1" applyBorder="1" applyAlignment="1">
      <alignment horizontal="center" vertical="center" shrinkToFit="1"/>
    </xf>
    <xf numFmtId="0" fontId="53" fillId="6" borderId="16" xfId="0" applyFont="1" applyFill="1" applyBorder="1" applyAlignment="1">
      <alignment horizontal="center" vertical="center" shrinkToFit="1"/>
    </xf>
    <xf numFmtId="0" fontId="53" fillId="2" borderId="198" xfId="0" applyFont="1" applyFill="1" applyBorder="1" applyAlignment="1">
      <alignment horizontal="right" vertical="center" shrinkToFit="1"/>
    </xf>
    <xf numFmtId="0" fontId="53" fillId="4" borderId="198" xfId="0" applyFont="1" applyFill="1" applyBorder="1" applyAlignment="1">
      <alignment vertical="center" shrinkToFit="1"/>
    </xf>
    <xf numFmtId="0" fontId="53" fillId="3" borderId="198" xfId="0" applyFont="1" applyFill="1" applyBorder="1" applyAlignment="1">
      <alignment vertical="center" shrinkToFit="1"/>
    </xf>
    <xf numFmtId="0" fontId="53" fillId="4" borderId="199" xfId="0" applyFont="1" applyFill="1" applyBorder="1" applyAlignment="1">
      <alignment horizontal="center" vertical="center" shrinkToFit="1"/>
    </xf>
    <xf numFmtId="0" fontId="53" fillId="4" borderId="200" xfId="0" applyFont="1" applyFill="1" applyBorder="1" applyAlignment="1">
      <alignment horizontal="center" vertical="center" shrinkToFit="1"/>
    </xf>
    <xf numFmtId="0" fontId="53" fillId="3" borderId="201" xfId="0" applyFont="1" applyFill="1" applyBorder="1" applyAlignment="1">
      <alignment vertical="center" shrinkToFit="1"/>
    </xf>
    <xf numFmtId="0" fontId="53" fillId="4" borderId="201" xfId="0" applyFont="1" applyFill="1" applyBorder="1" applyAlignment="1">
      <alignment horizontal="center" vertical="center" shrinkToFit="1"/>
    </xf>
    <xf numFmtId="177" fontId="53" fillId="4" borderId="201" xfId="0" applyNumberFormat="1" applyFont="1" applyFill="1" applyBorder="1" applyAlignment="1">
      <alignment horizontal="center" vertical="center" shrinkToFit="1"/>
    </xf>
    <xf numFmtId="2" fontId="53" fillId="3" borderId="199" xfId="0" applyNumberFormat="1" applyFont="1" applyFill="1" applyBorder="1" applyAlignment="1">
      <alignment horizontal="center" vertical="center" shrinkToFit="1"/>
    </xf>
    <xf numFmtId="2" fontId="53" fillId="3" borderId="202" xfId="0" applyNumberFormat="1" applyFont="1" applyFill="1" applyBorder="1" applyAlignment="1">
      <alignment horizontal="center" vertical="center" shrinkToFit="1"/>
    </xf>
    <xf numFmtId="2" fontId="53" fillId="3" borderId="200" xfId="0" applyNumberFormat="1" applyFont="1" applyFill="1" applyBorder="1" applyAlignment="1">
      <alignment horizontal="center" vertical="center" shrinkToFit="1"/>
    </xf>
    <xf numFmtId="2" fontId="53" fillId="3" borderId="201" xfId="0" applyNumberFormat="1" applyFont="1" applyFill="1" applyBorder="1" applyAlignment="1">
      <alignment horizontal="center" vertical="center" shrinkToFit="1"/>
    </xf>
    <xf numFmtId="0" fontId="57" fillId="3" borderId="198" xfId="0" applyFont="1" applyFill="1" applyBorder="1" applyAlignment="1">
      <alignment vertical="center" wrapText="1"/>
    </xf>
    <xf numFmtId="0" fontId="53" fillId="2" borderId="2" xfId="0" applyFont="1" applyFill="1" applyBorder="1" applyAlignment="1">
      <alignment vertical="center" shrinkToFit="1"/>
    </xf>
    <xf numFmtId="0" fontId="53" fillId="2" borderId="203" xfId="0" applyFont="1" applyFill="1" applyBorder="1" applyAlignment="1">
      <alignment horizontal="right" vertical="center" shrinkToFit="1"/>
    </xf>
    <xf numFmtId="0" fontId="53" fillId="4" borderId="203" xfId="0" applyFont="1" applyFill="1" applyBorder="1" applyAlignment="1">
      <alignment vertical="center" shrinkToFit="1"/>
    </xf>
    <xf numFmtId="0" fontId="53" fillId="3" borderId="203" xfId="0" applyFont="1" applyFill="1" applyBorder="1" applyAlignment="1">
      <alignment vertical="center" shrinkToFit="1"/>
    </xf>
    <xf numFmtId="0" fontId="53" fillId="4" borderId="204" xfId="0" applyFont="1" applyFill="1" applyBorder="1" applyAlignment="1">
      <alignment horizontal="center" vertical="center" shrinkToFit="1"/>
    </xf>
    <xf numFmtId="0" fontId="53" fillId="4" borderId="205" xfId="0" applyFont="1" applyFill="1" applyBorder="1" applyAlignment="1">
      <alignment horizontal="center" vertical="center" shrinkToFit="1"/>
    </xf>
    <xf numFmtId="0" fontId="53" fillId="3" borderId="206" xfId="0" applyFont="1" applyFill="1" applyBorder="1" applyAlignment="1">
      <alignment vertical="center" shrinkToFit="1"/>
    </xf>
    <xf numFmtId="0" fontId="53" fillId="4" borderId="206" xfId="0" applyFont="1" applyFill="1" applyBorder="1" applyAlignment="1">
      <alignment horizontal="center" vertical="center" shrinkToFit="1"/>
    </xf>
    <xf numFmtId="177" fontId="53" fillId="4" borderId="206" xfId="0" applyNumberFormat="1" applyFont="1" applyFill="1" applyBorder="1" applyAlignment="1">
      <alignment horizontal="center" vertical="center" shrinkToFit="1"/>
    </xf>
    <xf numFmtId="2" fontId="53" fillId="3" borderId="204" xfId="0" applyNumberFormat="1" applyFont="1" applyFill="1" applyBorder="1" applyAlignment="1">
      <alignment horizontal="center" vertical="center" shrinkToFit="1"/>
    </xf>
    <xf numFmtId="2" fontId="53" fillId="3" borderId="207" xfId="0" applyNumberFormat="1" applyFont="1" applyFill="1" applyBorder="1" applyAlignment="1">
      <alignment horizontal="center" vertical="center" shrinkToFit="1"/>
    </xf>
    <xf numFmtId="2" fontId="53" fillId="3" borderId="205" xfId="0" applyNumberFormat="1" applyFont="1" applyFill="1" applyBorder="1" applyAlignment="1">
      <alignment horizontal="center" vertical="center" shrinkToFit="1"/>
    </xf>
    <xf numFmtId="2" fontId="53" fillId="3" borderId="206" xfId="0" applyNumberFormat="1" applyFont="1" applyFill="1" applyBorder="1" applyAlignment="1">
      <alignment horizontal="center" vertical="center" shrinkToFit="1"/>
    </xf>
    <xf numFmtId="0" fontId="57" fillId="3" borderId="203" xfId="0" applyFont="1" applyFill="1" applyBorder="1" applyAlignment="1">
      <alignment vertical="center" wrapText="1"/>
    </xf>
    <xf numFmtId="0" fontId="53" fillId="3" borderId="208" xfId="0" applyFont="1" applyFill="1" applyBorder="1" applyAlignment="1">
      <alignment vertical="center" shrinkToFit="1"/>
    </xf>
    <xf numFmtId="0" fontId="53" fillId="3" borderId="209" xfId="0" applyFont="1" applyFill="1" applyBorder="1" applyAlignment="1">
      <alignment vertical="center" shrinkToFit="1"/>
    </xf>
    <xf numFmtId="177" fontId="53" fillId="4" borderId="203" xfId="0" applyNumberFormat="1" applyFont="1" applyFill="1" applyBorder="1" applyAlignment="1">
      <alignment horizontal="center" vertical="center" shrinkToFit="1"/>
    </xf>
    <xf numFmtId="0" fontId="53" fillId="3" borderId="210" xfId="0" applyFont="1" applyFill="1" applyBorder="1" applyAlignment="1">
      <alignment vertical="center" shrinkToFit="1"/>
    </xf>
    <xf numFmtId="0" fontId="53" fillId="2" borderId="211" xfId="0" applyFont="1" applyFill="1" applyBorder="1" applyAlignment="1">
      <alignment horizontal="right" vertical="center" shrinkToFit="1"/>
    </xf>
    <xf numFmtId="0" fontId="53" fillId="4" borderId="211" xfId="0" applyFont="1" applyFill="1" applyBorder="1" applyAlignment="1">
      <alignment vertical="center" shrinkToFit="1"/>
    </xf>
    <xf numFmtId="0" fontId="53" fillId="3" borderId="211" xfId="0" applyFont="1" applyFill="1" applyBorder="1" applyAlignment="1">
      <alignment vertical="center" shrinkToFit="1"/>
    </xf>
    <xf numFmtId="0" fontId="53" fillId="4" borderId="212" xfId="0" applyFont="1" applyFill="1" applyBorder="1" applyAlignment="1">
      <alignment horizontal="center" vertical="center" shrinkToFit="1"/>
    </xf>
    <xf numFmtId="0" fontId="53" fillId="4" borderId="213" xfId="0" applyFont="1" applyFill="1" applyBorder="1" applyAlignment="1">
      <alignment horizontal="center" vertical="center" shrinkToFit="1"/>
    </xf>
    <xf numFmtId="0" fontId="53" fillId="3" borderId="214" xfId="0" applyFont="1" applyFill="1" applyBorder="1" applyAlignment="1">
      <alignment vertical="center" shrinkToFit="1"/>
    </xf>
    <xf numFmtId="0" fontId="53" fillId="4" borderId="214" xfId="0" applyFont="1" applyFill="1" applyBorder="1" applyAlignment="1">
      <alignment horizontal="center" vertical="center" shrinkToFit="1"/>
    </xf>
    <xf numFmtId="177" fontId="53" fillId="4" borderId="211" xfId="0" applyNumberFormat="1" applyFont="1" applyFill="1" applyBorder="1" applyAlignment="1">
      <alignment horizontal="center" vertical="center" shrinkToFit="1"/>
    </xf>
    <xf numFmtId="2" fontId="53" fillId="3" borderId="215" xfId="0" applyNumberFormat="1" applyFont="1" applyFill="1" applyBorder="1" applyAlignment="1">
      <alignment horizontal="center" vertical="center" shrinkToFit="1"/>
    </xf>
    <xf numFmtId="2" fontId="53" fillId="3" borderId="213" xfId="0" applyNumberFormat="1" applyFont="1" applyFill="1" applyBorder="1" applyAlignment="1">
      <alignment horizontal="center" vertical="center" shrinkToFit="1"/>
    </xf>
    <xf numFmtId="2" fontId="53" fillId="3" borderId="214" xfId="0" applyNumberFormat="1" applyFont="1" applyFill="1" applyBorder="1" applyAlignment="1">
      <alignment horizontal="center" vertical="center" shrinkToFit="1"/>
    </xf>
    <xf numFmtId="0" fontId="57" fillId="3" borderId="211" xfId="0" applyFont="1" applyFill="1" applyBorder="1" applyAlignment="1">
      <alignment vertical="center" wrapText="1"/>
    </xf>
    <xf numFmtId="0" fontId="53" fillId="2" borderId="0" xfId="0" applyFont="1" applyFill="1" applyBorder="1" applyAlignment="1">
      <alignment vertical="center" shrinkToFit="1"/>
    </xf>
    <xf numFmtId="0" fontId="53" fillId="2" borderId="0" xfId="0" applyFont="1" applyFill="1" applyBorder="1" applyAlignment="1">
      <alignment vertical="center" wrapText="1"/>
    </xf>
    <xf numFmtId="0" fontId="53" fillId="6" borderId="0" xfId="0" applyFont="1" applyFill="1" applyBorder="1" applyAlignment="1">
      <alignment horizontal="center" vertical="center" wrapText="1" shrinkToFit="1"/>
    </xf>
    <xf numFmtId="0" fontId="53" fillId="6" borderId="0" xfId="0" applyFont="1" applyFill="1" applyBorder="1" applyAlignment="1">
      <alignment horizontal="center" vertical="center" shrinkToFit="1"/>
    </xf>
    <xf numFmtId="0" fontId="53" fillId="2" borderId="0" xfId="0" applyFont="1" applyFill="1" applyBorder="1" applyAlignment="1">
      <alignment horizontal="right" vertical="center"/>
    </xf>
    <xf numFmtId="177" fontId="53" fillId="3" borderId="0" xfId="0" applyNumberFormat="1" applyFont="1" applyFill="1" applyBorder="1" applyAlignment="1">
      <alignment horizontal="center" vertical="center" shrinkToFit="1"/>
    </xf>
    <xf numFmtId="0" fontId="53" fillId="3" borderId="0" xfId="0" applyFont="1" applyFill="1" applyBorder="1" applyAlignment="1">
      <alignment vertical="center" shrinkToFit="1"/>
    </xf>
    <xf numFmtId="0" fontId="58" fillId="2" borderId="17" xfId="0" applyFont="1" applyFill="1" applyBorder="1" applyAlignment="1">
      <alignment vertical="center"/>
    </xf>
    <xf numFmtId="0" fontId="13" fillId="6" borderId="6" xfId="0" applyFont="1" applyFill="1" applyBorder="1" applyAlignment="1">
      <alignment horizontal="center" vertical="center" textRotation="255" shrinkToFit="1"/>
    </xf>
    <xf numFmtId="0" fontId="13" fillId="6" borderId="8" xfId="0" applyFont="1" applyFill="1" applyBorder="1" applyAlignment="1">
      <alignment horizontal="center" vertical="center" textRotation="255" shrinkToFit="1"/>
    </xf>
    <xf numFmtId="0" fontId="13" fillId="8" borderId="0" xfId="0" applyFont="1" applyFill="1" applyBorder="1" applyAlignment="1">
      <alignment vertical="center"/>
    </xf>
    <xf numFmtId="0" fontId="13" fillId="8" borderId="5" xfId="0" applyFont="1" applyFill="1" applyBorder="1" applyAlignment="1">
      <alignment vertical="center"/>
    </xf>
    <xf numFmtId="0" fontId="13" fillId="8" borderId="30" xfId="0" applyFont="1" applyFill="1" applyBorder="1" applyAlignment="1">
      <alignment vertical="center" shrinkToFit="1"/>
    </xf>
    <xf numFmtId="0" fontId="13" fillId="8" borderId="1" xfId="0" applyFont="1" applyFill="1" applyBorder="1" applyAlignment="1">
      <alignment vertical="center" shrinkToFit="1"/>
    </xf>
    <xf numFmtId="0" fontId="13" fillId="2" borderId="39" xfId="0" applyFont="1" applyFill="1" applyBorder="1" applyAlignment="1">
      <alignment vertical="center" shrinkToFit="1"/>
    </xf>
    <xf numFmtId="0" fontId="13" fillId="2" borderId="40" xfId="0" applyFont="1" applyFill="1" applyBorder="1" applyAlignment="1">
      <alignment vertical="center" shrinkToFit="1"/>
    </xf>
    <xf numFmtId="0" fontId="13" fillId="2" borderId="41" xfId="0" applyFont="1" applyFill="1" applyBorder="1" applyAlignment="1">
      <alignment vertical="center" shrinkToFit="1"/>
    </xf>
    <xf numFmtId="0" fontId="13" fillId="8" borderId="42" xfId="0" applyFont="1" applyFill="1" applyBorder="1" applyAlignment="1">
      <alignment vertical="center" shrinkToFit="1"/>
    </xf>
    <xf numFmtId="0" fontId="58" fillId="8" borderId="42" xfId="0" applyFont="1" applyFill="1" applyBorder="1" applyAlignment="1">
      <alignment vertical="center" shrinkToFit="1"/>
    </xf>
    <xf numFmtId="0" fontId="13" fillId="7" borderId="43" xfId="0" applyFont="1" applyFill="1" applyBorder="1" applyAlignment="1">
      <alignment vertical="center" shrinkToFit="1"/>
    </xf>
    <xf numFmtId="0" fontId="58" fillId="2" borderId="44" xfId="0" applyFont="1" applyFill="1" applyBorder="1" applyAlignment="1">
      <alignment vertical="center"/>
    </xf>
    <xf numFmtId="0" fontId="13" fillId="2" borderId="45" xfId="0" applyFont="1" applyFill="1" applyBorder="1" applyAlignment="1">
      <alignment vertical="center" shrinkToFit="1"/>
    </xf>
    <xf numFmtId="0" fontId="13" fillId="8" borderId="46" xfId="0" applyFont="1" applyFill="1" applyBorder="1" applyAlignment="1">
      <alignment vertical="center" shrinkToFit="1"/>
    </xf>
    <xf numFmtId="0" fontId="13" fillId="2" borderId="47" xfId="0" applyFont="1" applyFill="1" applyBorder="1" applyAlignment="1">
      <alignment vertical="center" shrinkToFit="1"/>
    </xf>
    <xf numFmtId="0" fontId="13" fillId="2" borderId="48" xfId="0" applyFont="1" applyFill="1" applyBorder="1" applyAlignment="1">
      <alignment vertical="center" shrinkToFit="1"/>
    </xf>
    <xf numFmtId="0" fontId="13" fillId="2" borderId="49" xfId="0" applyFont="1" applyFill="1" applyBorder="1" applyAlignment="1">
      <alignment vertical="center" shrinkToFit="1"/>
    </xf>
    <xf numFmtId="0" fontId="13" fillId="2" borderId="49" xfId="0" applyFont="1" applyFill="1" applyBorder="1" applyAlignment="1">
      <alignment vertical="center"/>
    </xf>
    <xf numFmtId="0" fontId="13" fillId="2" borderId="48" xfId="0" applyFont="1" applyFill="1" applyBorder="1" applyAlignment="1">
      <alignment vertical="center"/>
    </xf>
    <xf numFmtId="0" fontId="13" fillId="2" borderId="50" xfId="0" applyFont="1" applyFill="1" applyBorder="1" applyAlignment="1">
      <alignment vertical="center"/>
    </xf>
    <xf numFmtId="0" fontId="13" fillId="2" borderId="50" xfId="0" applyFont="1" applyFill="1" applyBorder="1" applyAlignment="1">
      <alignment vertical="center" shrinkToFit="1"/>
    </xf>
    <xf numFmtId="0" fontId="13" fillId="2" borderId="37" xfId="0" applyFont="1" applyFill="1" applyBorder="1" applyAlignment="1">
      <alignment vertical="center" shrinkToFit="1"/>
    </xf>
    <xf numFmtId="0" fontId="13" fillId="7" borderId="32" xfId="0" applyFont="1" applyFill="1" applyBorder="1" applyAlignment="1">
      <alignment vertical="center" shrinkToFit="1"/>
    </xf>
    <xf numFmtId="0" fontId="13" fillId="8" borderId="37" xfId="0" applyFont="1" applyFill="1" applyBorder="1" applyAlignment="1">
      <alignment vertical="center" shrinkToFit="1"/>
    </xf>
    <xf numFmtId="0" fontId="13" fillId="2" borderId="17" xfId="0" applyFont="1" applyFill="1" applyBorder="1" applyAlignment="1">
      <alignment vertical="center"/>
    </xf>
    <xf numFmtId="0" fontId="13" fillId="2" borderId="30" xfId="0" applyFont="1" applyFill="1" applyBorder="1" applyAlignment="1">
      <alignment vertical="center"/>
    </xf>
    <xf numFmtId="0" fontId="32" fillId="2" borderId="0" xfId="0" applyFont="1" applyFill="1" applyAlignment="1">
      <alignment vertical="center" shrinkToFit="1"/>
    </xf>
    <xf numFmtId="0" fontId="15" fillId="2" borderId="0" xfId="0" applyFont="1" applyFill="1" applyAlignment="1">
      <alignment vertical="center" shrinkToFit="1"/>
    </xf>
    <xf numFmtId="0" fontId="15" fillId="2" borderId="51" xfId="0" applyFont="1" applyFill="1" applyBorder="1" applyAlignment="1">
      <alignment vertical="center" shrinkToFit="1"/>
    </xf>
    <xf numFmtId="0" fontId="15" fillId="2" borderId="52" xfId="0" applyFont="1" applyFill="1" applyBorder="1" applyAlignment="1">
      <alignment vertical="center" shrinkToFit="1"/>
    </xf>
    <xf numFmtId="0" fontId="15" fillId="2" borderId="53" xfId="0" applyFont="1" applyFill="1" applyBorder="1" applyAlignment="1">
      <alignment vertical="center" shrinkToFit="1"/>
    </xf>
    <xf numFmtId="0" fontId="15" fillId="2" borderId="54" xfId="0" applyFont="1" applyFill="1" applyBorder="1" applyAlignment="1">
      <alignment vertical="center" shrinkToFit="1"/>
    </xf>
    <xf numFmtId="0" fontId="15" fillId="2" borderId="55" xfId="0" applyFont="1" applyFill="1" applyBorder="1" applyAlignment="1">
      <alignment vertical="center" shrinkToFit="1"/>
    </xf>
    <xf numFmtId="0" fontId="34" fillId="2" borderId="56" xfId="0" applyFont="1" applyFill="1" applyBorder="1" applyAlignment="1">
      <alignment vertical="center" shrinkToFit="1"/>
    </xf>
    <xf numFmtId="0" fontId="34" fillId="2" borderId="0" xfId="0" applyFont="1" applyFill="1" applyBorder="1" applyAlignment="1">
      <alignment horizontal="center" vertical="center" shrinkToFit="1"/>
    </xf>
    <xf numFmtId="0" fontId="34" fillId="2" borderId="0" xfId="0" applyFont="1" applyFill="1" applyBorder="1" applyAlignment="1">
      <alignment vertical="center" shrinkToFit="1"/>
    </xf>
    <xf numFmtId="0" fontId="15" fillId="2" borderId="57" xfId="0" applyFont="1" applyFill="1" applyBorder="1" applyAlignment="1">
      <alignment vertical="center" shrinkToFit="1"/>
    </xf>
    <xf numFmtId="0" fontId="15" fillId="2" borderId="58" xfId="0" applyFont="1" applyFill="1" applyBorder="1" applyAlignment="1">
      <alignment vertical="center" shrinkToFit="1"/>
    </xf>
    <xf numFmtId="0" fontId="15" fillId="2" borderId="7" xfId="0" applyFont="1" applyFill="1" applyBorder="1" applyAlignment="1">
      <alignment vertical="center" shrinkToFit="1"/>
    </xf>
    <xf numFmtId="0" fontId="34" fillId="2" borderId="0" xfId="0" applyFont="1" applyFill="1" applyAlignment="1">
      <alignment vertical="center" shrinkToFit="1"/>
    </xf>
    <xf numFmtId="0" fontId="15" fillId="2" borderId="59" xfId="0" applyFont="1" applyFill="1" applyBorder="1" applyAlignment="1">
      <alignment vertical="center" shrinkToFit="1"/>
    </xf>
    <xf numFmtId="0" fontId="15" fillId="2" borderId="3" xfId="0" applyFont="1" applyFill="1" applyBorder="1" applyAlignment="1">
      <alignment vertical="center" shrinkToFit="1"/>
    </xf>
    <xf numFmtId="0" fontId="15" fillId="2" borderId="4" xfId="0" applyFont="1" applyFill="1" applyBorder="1" applyAlignment="1">
      <alignment vertical="center" shrinkToFit="1"/>
    </xf>
    <xf numFmtId="0" fontId="15" fillId="2" borderId="1" xfId="0" applyFont="1" applyFill="1" applyBorder="1" applyAlignment="1">
      <alignment vertical="center" shrinkToFit="1"/>
    </xf>
    <xf numFmtId="0" fontId="15" fillId="2" borderId="5" xfId="0" applyFont="1" applyFill="1" applyBorder="1" applyAlignment="1">
      <alignment vertical="center" shrinkToFit="1"/>
    </xf>
    <xf numFmtId="0" fontId="15" fillId="2" borderId="15" xfId="0" applyFont="1" applyFill="1" applyBorder="1" applyAlignment="1">
      <alignment vertical="center" shrinkToFit="1"/>
    </xf>
    <xf numFmtId="0" fontId="15" fillId="2" borderId="6" xfId="0" applyFont="1" applyFill="1" applyBorder="1" applyAlignment="1">
      <alignment vertical="center" shrinkToFit="1"/>
    </xf>
    <xf numFmtId="0" fontId="15" fillId="2" borderId="8" xfId="0" applyFont="1" applyFill="1" applyBorder="1" applyAlignment="1">
      <alignment vertical="center" shrinkToFit="1"/>
    </xf>
    <xf numFmtId="0" fontId="13" fillId="2" borderId="0" xfId="0" applyFont="1" applyFill="1" applyAlignment="1">
      <alignment vertical="center" shrinkToFit="1"/>
    </xf>
    <xf numFmtId="0" fontId="15" fillId="6" borderId="53" xfId="0" applyFont="1" applyFill="1" applyBorder="1" applyAlignment="1">
      <alignment horizontal="center" vertical="center" shrinkToFit="1"/>
    </xf>
    <xf numFmtId="179" fontId="15" fillId="2" borderId="0" xfId="0" applyNumberFormat="1" applyFont="1" applyFill="1" applyAlignment="1">
      <alignment vertical="center" shrinkToFit="1"/>
    </xf>
    <xf numFmtId="0" fontId="15" fillId="2" borderId="3"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180" fontId="15" fillId="3" borderId="39" xfId="0" applyNumberFormat="1" applyFont="1" applyFill="1" applyBorder="1" applyAlignment="1">
      <alignment horizontal="right" vertical="center" shrinkToFit="1"/>
    </xf>
    <xf numFmtId="180" fontId="15" fillId="2" borderId="40" xfId="0" applyNumberFormat="1" applyFont="1" applyFill="1" applyBorder="1" applyAlignment="1">
      <alignment horizontal="right" vertical="center" shrinkToFit="1"/>
    </xf>
    <xf numFmtId="180" fontId="15" fillId="5" borderId="39" xfId="0" applyNumberFormat="1" applyFont="1" applyFill="1" applyBorder="1" applyAlignment="1">
      <alignment horizontal="right" vertical="center" shrinkToFit="1"/>
    </xf>
    <xf numFmtId="0" fontId="15" fillId="2" borderId="17" xfId="0" applyFont="1" applyFill="1" applyBorder="1" applyAlignment="1">
      <alignment horizontal="center" vertical="center" shrinkToFit="1"/>
    </xf>
    <xf numFmtId="0" fontId="15" fillId="2" borderId="30" xfId="0" applyFont="1" applyFill="1" applyBorder="1" applyAlignment="1">
      <alignment horizontal="center" vertical="center" shrinkToFit="1"/>
    </xf>
    <xf numFmtId="180" fontId="15" fillId="3" borderId="43" xfId="0" applyNumberFormat="1" applyFont="1" applyFill="1" applyBorder="1" applyAlignment="1">
      <alignment horizontal="right" vertical="center" shrinkToFit="1"/>
    </xf>
    <xf numFmtId="180" fontId="15" fillId="2" borderId="42" xfId="0" applyNumberFormat="1" applyFont="1" applyFill="1" applyBorder="1" applyAlignment="1">
      <alignment horizontal="right" vertical="center" shrinkToFit="1"/>
    </xf>
    <xf numFmtId="180" fontId="15" fillId="5" borderId="43" xfId="0" applyNumberFormat="1" applyFont="1" applyFill="1" applyBorder="1" applyAlignment="1">
      <alignment horizontal="right" vertical="center" shrinkToFit="1"/>
    </xf>
    <xf numFmtId="0" fontId="31" fillId="2" borderId="17" xfId="0" applyFont="1" applyFill="1" applyBorder="1" applyAlignment="1">
      <alignment horizontal="center" vertical="center" shrinkToFit="1"/>
    </xf>
    <xf numFmtId="0" fontId="31" fillId="2" borderId="30" xfId="0" applyFont="1" applyFill="1" applyBorder="1" applyAlignment="1">
      <alignment horizontal="center" vertical="center" shrinkToFit="1"/>
    </xf>
    <xf numFmtId="180" fontId="15" fillId="3" borderId="45" xfId="0" applyNumberFormat="1" applyFont="1" applyFill="1" applyBorder="1" applyAlignment="1">
      <alignment horizontal="right" vertical="center" shrinkToFit="1"/>
    </xf>
    <xf numFmtId="180" fontId="15" fillId="2" borderId="46" xfId="0" applyNumberFormat="1" applyFont="1" applyFill="1" applyBorder="1" applyAlignment="1">
      <alignment horizontal="right" vertical="center" shrinkToFit="1"/>
    </xf>
    <xf numFmtId="180" fontId="15" fillId="5" borderId="45" xfId="0" applyNumberFormat="1" applyFont="1" applyFill="1" applyBorder="1" applyAlignment="1">
      <alignment horizontal="right" vertical="center" shrinkToFit="1"/>
    </xf>
    <xf numFmtId="0" fontId="15" fillId="2" borderId="16"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180" fontId="15" fillId="5" borderId="6" xfId="0" applyNumberFormat="1" applyFont="1" applyFill="1" applyBorder="1" applyAlignment="1">
      <alignment horizontal="right" vertical="center" shrinkToFit="1"/>
    </xf>
    <xf numFmtId="180" fontId="15" fillId="2" borderId="8" xfId="0" applyNumberFormat="1" applyFont="1" applyFill="1" applyBorder="1" applyAlignment="1">
      <alignment horizontal="right" vertical="center" shrinkToFit="1"/>
    </xf>
    <xf numFmtId="0" fontId="15" fillId="2" borderId="0" xfId="0" applyFont="1" applyFill="1" applyBorder="1" applyAlignment="1">
      <alignment horizontal="center" vertical="center" shrinkToFit="1"/>
    </xf>
    <xf numFmtId="0" fontId="15" fillId="2" borderId="0" xfId="0" applyFont="1" applyFill="1" applyBorder="1" applyAlignment="1">
      <alignment horizontal="left" vertical="center" shrinkToFit="1"/>
    </xf>
    <xf numFmtId="180" fontId="15" fillId="2" borderId="0" xfId="0" applyNumberFormat="1" applyFont="1" applyFill="1" applyBorder="1" applyAlignment="1">
      <alignment horizontal="right" vertical="center" shrinkToFit="1"/>
    </xf>
    <xf numFmtId="179" fontId="13" fillId="2" borderId="0" xfId="0" applyNumberFormat="1" applyFont="1" applyFill="1" applyAlignment="1">
      <alignment vertical="center" shrinkToFit="1"/>
    </xf>
    <xf numFmtId="179" fontId="15" fillId="6" borderId="57" xfId="0" applyNumberFormat="1" applyFont="1" applyFill="1" applyBorder="1" applyAlignment="1">
      <alignment horizontal="center" vertical="center" shrinkToFit="1"/>
    </xf>
    <xf numFmtId="0" fontId="15" fillId="2" borderId="60" xfId="0" applyFont="1" applyFill="1" applyBorder="1" applyAlignment="1">
      <alignment horizontal="center" vertical="center" shrinkToFit="1"/>
    </xf>
    <xf numFmtId="181" fontId="33" fillId="3" borderId="16" xfId="0" applyNumberFormat="1" applyFont="1" applyFill="1" applyBorder="1" applyAlignment="1">
      <alignment vertical="center" shrinkToFit="1"/>
    </xf>
    <xf numFmtId="179" fontId="15" fillId="5" borderId="61" xfId="0" applyNumberFormat="1" applyFont="1" applyFill="1" applyBorder="1" applyAlignment="1">
      <alignment vertical="center" shrinkToFit="1"/>
    </xf>
    <xf numFmtId="179" fontId="15" fillId="2" borderId="61" xfId="0" applyNumberFormat="1" applyFont="1" applyFill="1" applyBorder="1" applyAlignment="1">
      <alignment vertical="center" shrinkToFit="1"/>
    </xf>
    <xf numFmtId="0" fontId="15" fillId="2" borderId="62" xfId="0" applyFont="1" applyFill="1" applyBorder="1" applyAlignment="1">
      <alignment horizontal="center" vertical="center" shrinkToFit="1"/>
    </xf>
    <xf numFmtId="0" fontId="15" fillId="2" borderId="61" xfId="0" applyFont="1" applyFill="1" applyBorder="1" applyAlignment="1">
      <alignment vertical="center" shrinkToFit="1"/>
    </xf>
    <xf numFmtId="181" fontId="33" fillId="3" borderId="6" xfId="0" applyNumberFormat="1" applyFont="1" applyFill="1" applyBorder="1" applyAlignment="1">
      <alignment vertical="center" shrinkToFit="1"/>
    </xf>
    <xf numFmtId="179" fontId="15" fillId="5" borderId="2"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0" fontId="15" fillId="2" borderId="63" xfId="0" applyFont="1" applyFill="1" applyBorder="1" applyAlignment="1">
      <alignment vertical="center" shrinkToFit="1"/>
    </xf>
    <xf numFmtId="181" fontId="15" fillId="5" borderId="6" xfId="0" applyNumberFormat="1" applyFont="1" applyFill="1" applyBorder="1" applyAlignment="1">
      <alignment vertical="center" shrinkToFit="1"/>
    </xf>
    <xf numFmtId="182" fontId="33" fillId="3" borderId="6" xfId="0" applyNumberFormat="1" applyFont="1" applyFill="1" applyBorder="1" applyAlignment="1">
      <alignment vertical="center" shrinkToFit="1"/>
    </xf>
    <xf numFmtId="181" fontId="33" fillId="3" borderId="57" xfId="0" applyNumberFormat="1" applyFont="1" applyFill="1" applyBorder="1" applyAlignment="1">
      <alignment vertical="center" shrinkToFit="1"/>
    </xf>
    <xf numFmtId="0" fontId="15" fillId="2" borderId="64" xfId="0" applyFont="1" applyFill="1" applyBorder="1" applyAlignment="1">
      <alignment vertical="center" shrinkToFit="1"/>
    </xf>
    <xf numFmtId="179" fontId="15" fillId="5" borderId="65" xfId="0" applyNumberFormat="1" applyFont="1" applyFill="1" applyBorder="1" applyAlignment="1">
      <alignment vertical="center" shrinkToFit="1"/>
    </xf>
    <xf numFmtId="179" fontId="15" fillId="2" borderId="65" xfId="0" applyNumberFormat="1" applyFont="1" applyFill="1" applyBorder="1" applyAlignment="1">
      <alignment vertical="center" shrinkToFit="1"/>
    </xf>
    <xf numFmtId="182" fontId="15" fillId="5" borderId="6" xfId="0" applyNumberFormat="1" applyFont="1" applyFill="1" applyBorder="1" applyAlignment="1">
      <alignment vertical="center" shrinkToFit="1"/>
    </xf>
    <xf numFmtId="181" fontId="15" fillId="5" borderId="27" xfId="0" applyNumberFormat="1" applyFont="1" applyFill="1" applyBorder="1" applyAlignment="1">
      <alignment vertical="center" shrinkToFit="1"/>
    </xf>
    <xf numFmtId="0" fontId="15" fillId="2" borderId="66" xfId="0" applyFont="1" applyFill="1" applyBorder="1" applyAlignment="1">
      <alignment vertical="center" shrinkToFit="1"/>
    </xf>
    <xf numFmtId="0" fontId="15" fillId="2" borderId="28" xfId="0" applyFont="1" applyFill="1" applyBorder="1" applyAlignment="1">
      <alignment vertical="center" shrinkToFit="1"/>
    </xf>
    <xf numFmtId="179" fontId="15" fillId="2" borderId="67" xfId="0" applyNumberFormat="1" applyFont="1" applyFill="1" applyBorder="1" applyAlignment="1">
      <alignment vertical="center" shrinkToFit="1"/>
    </xf>
    <xf numFmtId="181" fontId="15" fillId="2" borderId="68" xfId="0" applyNumberFormat="1" applyFont="1" applyFill="1" applyBorder="1" applyAlignment="1">
      <alignment vertical="center" shrinkToFit="1"/>
    </xf>
    <xf numFmtId="0" fontId="15" fillId="2" borderId="69" xfId="0" applyFont="1" applyFill="1" applyBorder="1" applyAlignment="1">
      <alignment vertical="center" shrinkToFit="1"/>
    </xf>
    <xf numFmtId="181" fontId="16" fillId="2" borderId="68" xfId="0" applyNumberFormat="1" applyFont="1" applyFill="1" applyBorder="1" applyAlignment="1">
      <alignment vertical="center" shrinkToFit="1"/>
    </xf>
    <xf numFmtId="0" fontId="15" fillId="2" borderId="70" xfId="0" applyFont="1" applyFill="1" applyBorder="1" applyAlignment="1">
      <alignment vertical="center" shrinkToFit="1"/>
    </xf>
    <xf numFmtId="179" fontId="15" fillId="2" borderId="71" xfId="0" applyNumberFormat="1" applyFont="1" applyFill="1" applyBorder="1" applyAlignment="1">
      <alignment vertical="center" shrinkToFit="1"/>
    </xf>
    <xf numFmtId="181" fontId="35" fillId="3" borderId="72" xfId="0" applyNumberFormat="1" applyFont="1" applyFill="1" applyBorder="1" applyAlignment="1">
      <alignment vertical="center" shrinkToFit="1"/>
    </xf>
    <xf numFmtId="0" fontId="18" fillId="2" borderId="73" xfId="0" applyFont="1" applyFill="1" applyBorder="1" applyAlignment="1">
      <alignment vertical="center" shrinkToFit="1"/>
    </xf>
    <xf numFmtId="0" fontId="18" fillId="2" borderId="74" xfId="0" applyFont="1" applyFill="1" applyBorder="1" applyAlignment="1">
      <alignment vertical="center" shrinkToFit="1"/>
    </xf>
    <xf numFmtId="179" fontId="34" fillId="2" borderId="75" xfId="0" applyNumberFormat="1" applyFont="1" applyFill="1" applyBorder="1" applyAlignment="1">
      <alignment vertical="center" shrinkToFit="1"/>
    </xf>
    <xf numFmtId="181" fontId="36" fillId="2" borderId="0" xfId="0" applyNumberFormat="1" applyFont="1" applyFill="1" applyBorder="1" applyAlignment="1">
      <alignment vertical="center" shrinkToFit="1"/>
    </xf>
    <xf numFmtId="179" fontId="34" fillId="2" borderId="0" xfId="0" applyNumberFormat="1" applyFont="1" applyFill="1" applyBorder="1" applyAlignment="1">
      <alignment vertical="center" shrinkToFit="1"/>
    </xf>
    <xf numFmtId="181" fontId="13" fillId="2" borderId="0" xfId="0" applyNumberFormat="1" applyFont="1" applyFill="1" applyAlignment="1">
      <alignment vertical="center" shrinkToFit="1"/>
    </xf>
    <xf numFmtId="181" fontId="33" fillId="3" borderId="58" xfId="0" applyNumberFormat="1" applyFont="1" applyFill="1" applyBorder="1" applyAlignment="1">
      <alignment vertical="center" shrinkToFit="1"/>
    </xf>
    <xf numFmtId="0" fontId="15" fillId="2" borderId="76" xfId="0" applyFont="1" applyFill="1" applyBorder="1" applyAlignment="1">
      <alignment vertical="center" shrinkToFit="1"/>
    </xf>
    <xf numFmtId="181" fontId="33" fillId="3" borderId="7" xfId="0" applyNumberFormat="1" applyFont="1" applyFill="1" applyBorder="1" applyAlignment="1">
      <alignment vertical="center" shrinkToFit="1"/>
    </xf>
    <xf numFmtId="0" fontId="15" fillId="2" borderId="77" xfId="0" applyFont="1" applyFill="1" applyBorder="1" applyAlignment="1">
      <alignment vertical="center" shrinkToFit="1"/>
    </xf>
    <xf numFmtId="181" fontId="15" fillId="5" borderId="7" xfId="0" applyNumberFormat="1" applyFont="1" applyFill="1" applyBorder="1" applyAlignment="1">
      <alignment vertical="center" shrinkToFit="1"/>
    </xf>
    <xf numFmtId="182" fontId="15" fillId="3" borderId="7" xfId="0" applyNumberFormat="1" applyFont="1" applyFill="1" applyBorder="1" applyAlignment="1">
      <alignment vertical="center" shrinkToFit="1"/>
    </xf>
    <xf numFmtId="181" fontId="15" fillId="5" borderId="4" xfId="0" applyNumberFormat="1" applyFont="1" applyFill="1" applyBorder="1" applyAlignment="1">
      <alignment vertical="center" shrinkToFit="1"/>
    </xf>
    <xf numFmtId="0" fontId="15" fillId="2" borderId="78" xfId="0" applyFont="1" applyFill="1" applyBorder="1" applyAlignment="1">
      <alignment vertical="center" shrinkToFit="1"/>
    </xf>
    <xf numFmtId="0" fontId="18" fillId="2" borderId="68" xfId="0" applyFont="1" applyFill="1" applyBorder="1" applyAlignment="1">
      <alignment horizontal="center" vertical="center" shrinkToFit="1"/>
    </xf>
    <xf numFmtId="0" fontId="18" fillId="2" borderId="70" xfId="0" applyFont="1" applyFill="1" applyBorder="1" applyAlignment="1">
      <alignment horizontal="center" vertical="center" shrinkToFit="1"/>
    </xf>
    <xf numFmtId="181" fontId="35" fillId="3" borderId="70" xfId="0" applyNumberFormat="1" applyFont="1" applyFill="1" applyBorder="1" applyAlignment="1">
      <alignment vertical="center" shrinkToFit="1"/>
    </xf>
    <xf numFmtId="0" fontId="18" fillId="2" borderId="70" xfId="0" applyFont="1" applyFill="1" applyBorder="1" applyAlignment="1">
      <alignment vertical="center" shrinkToFit="1"/>
    </xf>
    <xf numFmtId="0" fontId="18" fillId="2" borderId="69" xfId="0" applyFont="1" applyFill="1" applyBorder="1" applyAlignment="1">
      <alignment vertical="center" shrinkToFit="1"/>
    </xf>
    <xf numFmtId="0" fontId="34" fillId="2" borderId="70" xfId="0" applyFont="1" applyFill="1" applyBorder="1" applyAlignment="1">
      <alignment vertical="center" shrinkToFit="1"/>
    </xf>
    <xf numFmtId="0" fontId="34" fillId="2" borderId="79" xfId="0" applyFont="1" applyFill="1" applyBorder="1" applyAlignment="1">
      <alignment vertical="center" shrinkToFit="1"/>
    </xf>
    <xf numFmtId="0" fontId="18" fillId="2" borderId="17"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181" fontId="35" fillId="3" borderId="0" xfId="0" applyNumberFormat="1" applyFont="1" applyFill="1" applyBorder="1" applyAlignment="1">
      <alignment vertical="center" shrinkToFit="1"/>
    </xf>
    <xf numFmtId="0" fontId="18" fillId="2" borderId="0" xfId="0" applyFont="1" applyFill="1" applyBorder="1" applyAlignment="1">
      <alignment vertical="center" shrinkToFit="1"/>
    </xf>
    <xf numFmtId="0" fontId="18" fillId="2" borderId="30" xfId="0" applyFont="1" applyFill="1" applyBorder="1" applyAlignment="1">
      <alignment vertical="center" shrinkToFit="1"/>
    </xf>
    <xf numFmtId="0" fontId="34" fillId="2" borderId="80" xfId="0" applyFont="1" applyFill="1" applyBorder="1" applyAlignment="1">
      <alignment vertical="center" shrinkToFit="1"/>
    </xf>
    <xf numFmtId="179" fontId="13" fillId="2" borderId="72" xfId="0" applyNumberFormat="1" applyFont="1" applyFill="1" applyBorder="1" applyAlignment="1">
      <alignment vertical="center" shrinkToFit="1"/>
    </xf>
    <xf numFmtId="0" fontId="13" fillId="2" borderId="74" xfId="0" applyFont="1" applyFill="1" applyBorder="1" applyAlignment="1">
      <alignment vertical="center" shrinkToFit="1"/>
    </xf>
    <xf numFmtId="179" fontId="13" fillId="2" borderId="74" xfId="0" applyNumberFormat="1" applyFont="1" applyFill="1" applyBorder="1" applyAlignment="1">
      <alignment vertical="center" shrinkToFit="1"/>
    </xf>
    <xf numFmtId="179" fontId="13" fillId="2" borderId="73" xfId="0" applyNumberFormat="1" applyFont="1" applyFill="1" applyBorder="1" applyAlignment="1">
      <alignment vertical="center" shrinkToFit="1"/>
    </xf>
    <xf numFmtId="179" fontId="15" fillId="2" borderId="74" xfId="0" applyNumberFormat="1" applyFont="1" applyFill="1" applyBorder="1" applyAlignment="1">
      <alignment vertical="center" shrinkToFit="1"/>
    </xf>
    <xf numFmtId="0" fontId="14" fillId="2" borderId="0" xfId="0" applyFont="1" applyFill="1" applyBorder="1" applyAlignment="1">
      <alignment vertical="center" shrinkToFit="1"/>
    </xf>
    <xf numFmtId="0" fontId="14" fillId="2" borderId="17" xfId="0" applyFont="1" applyFill="1" applyBorder="1" applyAlignment="1">
      <alignment vertical="center" shrinkToFit="1"/>
    </xf>
    <xf numFmtId="0" fontId="14" fillId="6" borderId="69" xfId="0" applyFont="1" applyFill="1" applyBorder="1" applyAlignment="1">
      <alignment horizontal="center" vertical="center" shrinkToFit="1"/>
    </xf>
    <xf numFmtId="0" fontId="14" fillId="6" borderId="71" xfId="0" applyFont="1" applyFill="1" applyBorder="1" applyAlignment="1">
      <alignment horizontal="center" vertical="center" shrinkToFit="1"/>
    </xf>
    <xf numFmtId="0" fontId="14" fillId="6" borderId="55" xfId="0" applyFont="1" applyFill="1" applyBorder="1" applyAlignment="1">
      <alignment horizontal="center" vertical="center" shrinkToFit="1"/>
    </xf>
    <xf numFmtId="0" fontId="14" fillId="2" borderId="81" xfId="0" applyFont="1" applyFill="1" applyBorder="1" applyAlignment="1">
      <alignment vertical="center" shrinkToFit="1"/>
    </xf>
    <xf numFmtId="0" fontId="14" fillId="2" borderId="30" xfId="0" applyFont="1" applyFill="1" applyBorder="1" applyAlignment="1">
      <alignment vertical="center" shrinkToFit="1"/>
    </xf>
    <xf numFmtId="0" fontId="14" fillId="2" borderId="0" xfId="0" applyFont="1" applyFill="1" applyAlignment="1">
      <alignment vertical="center" shrinkToFit="1"/>
    </xf>
    <xf numFmtId="0" fontId="14" fillId="2" borderId="81" xfId="0" applyFont="1" applyFill="1" applyBorder="1" applyAlignment="1">
      <alignment horizontal="center" vertical="center" shrinkToFit="1"/>
    </xf>
    <xf numFmtId="0" fontId="14" fillId="2" borderId="3" xfId="0" applyFont="1" applyFill="1" applyBorder="1" applyAlignment="1">
      <alignment vertical="center" shrinkToFit="1"/>
    </xf>
    <xf numFmtId="0" fontId="14" fillId="2" borderId="4" xfId="0" applyFont="1" applyFill="1" applyBorder="1" applyAlignment="1">
      <alignment vertical="center" shrinkToFit="1"/>
    </xf>
    <xf numFmtId="0" fontId="14" fillId="2" borderId="1" xfId="0" applyFont="1" applyFill="1" applyBorder="1" applyAlignment="1">
      <alignment vertical="center" shrinkToFit="1"/>
    </xf>
    <xf numFmtId="0" fontId="14" fillId="6" borderId="2" xfId="0" applyFont="1" applyFill="1" applyBorder="1" applyAlignment="1">
      <alignment horizontal="center" vertical="center" shrinkToFit="1"/>
    </xf>
    <xf numFmtId="0" fontId="14" fillId="3" borderId="2" xfId="0" applyFont="1" applyFill="1" applyBorder="1" applyAlignment="1">
      <alignment vertical="center" shrinkToFit="1"/>
    </xf>
    <xf numFmtId="0" fontId="14" fillId="2" borderId="0" xfId="0" applyFont="1" applyFill="1" applyBorder="1" applyAlignment="1">
      <alignment horizontal="right" vertical="center" shrinkToFit="1"/>
    </xf>
    <xf numFmtId="38" fontId="14" fillId="3" borderId="66" xfId="1" applyFont="1" applyFill="1" applyBorder="1" applyAlignment="1">
      <alignment horizontal="right" vertical="center" shrinkToFit="1"/>
    </xf>
    <xf numFmtId="38" fontId="14" fillId="3" borderId="67" xfId="1" applyFont="1" applyFill="1" applyBorder="1" applyAlignment="1">
      <alignment horizontal="right" vertical="center" shrinkToFit="1"/>
    </xf>
    <xf numFmtId="38" fontId="14" fillId="3" borderId="54" xfId="1" applyFont="1" applyFill="1" applyBorder="1" applyAlignment="1">
      <alignment horizontal="right" vertical="center" shrinkToFit="1"/>
    </xf>
    <xf numFmtId="0" fontId="14" fillId="2" borderId="48" xfId="0" applyFont="1" applyFill="1" applyBorder="1" applyAlignment="1">
      <alignment vertical="center" shrinkToFit="1"/>
    </xf>
    <xf numFmtId="0" fontId="14" fillId="2" borderId="49" xfId="0" applyFont="1" applyFill="1" applyBorder="1" applyAlignment="1">
      <alignment vertical="center" shrinkToFit="1"/>
    </xf>
    <xf numFmtId="0" fontId="14" fillId="2" borderId="50" xfId="0" applyFont="1" applyFill="1" applyBorder="1" applyAlignment="1">
      <alignment vertical="center" shrinkToFit="1"/>
    </xf>
    <xf numFmtId="38" fontId="14" fillId="2" borderId="0" xfId="1" applyFont="1" applyFill="1" applyBorder="1" applyAlignment="1">
      <alignment horizontal="right" vertical="center" shrinkToFit="1"/>
    </xf>
    <xf numFmtId="38" fontId="14" fillId="2" borderId="81" xfId="1" applyFont="1" applyFill="1" applyBorder="1" applyAlignment="1">
      <alignment horizontal="right" vertical="center" shrinkToFit="1"/>
    </xf>
    <xf numFmtId="0" fontId="14" fillId="3" borderId="2" xfId="0" applyFont="1" applyFill="1" applyBorder="1" applyAlignment="1">
      <alignment horizontal="center" vertical="center" shrinkToFit="1"/>
    </xf>
    <xf numFmtId="38" fontId="14" fillId="2" borderId="82" xfId="1" applyFont="1" applyFill="1" applyBorder="1" applyAlignment="1">
      <alignment horizontal="right" vertical="center" shrinkToFit="1"/>
    </xf>
    <xf numFmtId="0" fontId="14" fillId="2" borderId="16" xfId="0" applyFont="1" applyFill="1" applyBorder="1" applyAlignment="1">
      <alignment vertical="center" shrinkToFit="1"/>
    </xf>
    <xf numFmtId="0" fontId="14" fillId="2" borderId="5" xfId="0" applyFont="1" applyFill="1" applyBorder="1" applyAlignment="1">
      <alignment vertical="center" shrinkToFit="1"/>
    </xf>
    <xf numFmtId="0" fontId="14" fillId="2" borderId="15" xfId="0" applyFont="1" applyFill="1" applyBorder="1" applyAlignment="1">
      <alignment vertical="center" shrinkToFit="1"/>
    </xf>
    <xf numFmtId="0" fontId="14" fillId="6" borderId="61" xfId="0" applyFont="1" applyFill="1" applyBorder="1" applyAlignment="1">
      <alignment horizontal="center" vertical="center" shrinkToFit="1"/>
    </xf>
    <xf numFmtId="38" fontId="14" fillId="2" borderId="83" xfId="1" applyFont="1" applyFill="1" applyBorder="1" applyAlignment="1">
      <alignment horizontal="center" vertical="center" shrinkToFit="1"/>
    </xf>
    <xf numFmtId="38" fontId="14" fillId="5" borderId="66" xfId="1" applyFont="1" applyFill="1" applyBorder="1" applyAlignment="1">
      <alignment horizontal="right" vertical="center" shrinkToFit="1"/>
    </xf>
    <xf numFmtId="38" fontId="14" fillId="5" borderId="54" xfId="1" applyFont="1" applyFill="1" applyBorder="1" applyAlignment="1">
      <alignment horizontal="right" vertical="center" shrinkToFit="1"/>
    </xf>
    <xf numFmtId="38" fontId="14" fillId="2" borderId="84" xfId="1" applyFont="1" applyFill="1" applyBorder="1" applyAlignment="1">
      <alignment horizontal="center" vertical="center" shrinkToFit="1"/>
    </xf>
    <xf numFmtId="38" fontId="14" fillId="5" borderId="73" xfId="1" applyFont="1" applyFill="1" applyBorder="1" applyAlignment="1">
      <alignment horizontal="right" vertical="center" shrinkToFit="1"/>
    </xf>
    <xf numFmtId="38" fontId="14" fillId="5" borderId="56" xfId="1" applyFont="1" applyFill="1" applyBorder="1" applyAlignment="1">
      <alignment horizontal="right" vertical="center" shrinkToFit="1"/>
    </xf>
    <xf numFmtId="0" fontId="38" fillId="2" borderId="0" xfId="0" applyFont="1" applyFill="1" applyAlignment="1">
      <alignment vertical="center" shrinkToFit="1"/>
    </xf>
    <xf numFmtId="38" fontId="14" fillId="2" borderId="85" xfId="1" applyFont="1" applyFill="1" applyBorder="1" applyAlignment="1">
      <alignment horizontal="right" vertical="center" shrinkToFit="1"/>
    </xf>
    <xf numFmtId="0" fontId="14" fillId="2" borderId="86" xfId="0" applyFont="1" applyFill="1" applyBorder="1" applyAlignment="1">
      <alignment horizontal="center" vertical="center" shrinkToFit="1"/>
    </xf>
    <xf numFmtId="0" fontId="14" fillId="2" borderId="87" xfId="0" applyFont="1" applyFill="1" applyBorder="1" applyAlignment="1">
      <alignment horizontal="center" vertical="center" shrinkToFit="1"/>
    </xf>
    <xf numFmtId="0" fontId="14" fillId="2" borderId="88" xfId="0" applyFont="1" applyFill="1" applyBorder="1" applyAlignment="1">
      <alignment horizontal="center" vertical="center" shrinkToFit="1"/>
    </xf>
    <xf numFmtId="38" fontId="14" fillId="3" borderId="89" xfId="1" applyFont="1" applyFill="1" applyBorder="1" applyAlignment="1">
      <alignment horizontal="right" vertical="center" shrinkToFit="1"/>
    </xf>
    <xf numFmtId="38" fontId="14" fillId="3" borderId="90" xfId="1" applyFont="1" applyFill="1" applyBorder="1" applyAlignment="1">
      <alignment horizontal="right" vertical="center" shrinkToFit="1"/>
    </xf>
    <xf numFmtId="38" fontId="14" fillId="3" borderId="42" xfId="1" applyFont="1" applyFill="1" applyBorder="1" applyAlignment="1">
      <alignment horizontal="right" vertical="center" shrinkToFit="1"/>
    </xf>
    <xf numFmtId="38" fontId="14" fillId="3" borderId="91" xfId="1" applyFont="1" applyFill="1" applyBorder="1" applyAlignment="1">
      <alignment horizontal="right" vertical="center" shrinkToFit="1"/>
    </xf>
    <xf numFmtId="38" fontId="14" fillId="3" borderId="92" xfId="1" applyFont="1" applyFill="1" applyBorder="1" applyAlignment="1">
      <alignment horizontal="right" vertical="center" shrinkToFit="1"/>
    </xf>
    <xf numFmtId="38" fontId="14" fillId="3" borderId="93" xfId="1" applyFont="1" applyFill="1" applyBorder="1" applyAlignment="1">
      <alignment horizontal="right" vertical="center" shrinkToFit="1"/>
    </xf>
    <xf numFmtId="0" fontId="14" fillId="3" borderId="6" xfId="0" applyFont="1" applyFill="1" applyBorder="1" applyAlignment="1">
      <alignment vertical="center" shrinkToFit="1"/>
    </xf>
    <xf numFmtId="0" fontId="14" fillId="6" borderId="94" xfId="0" applyFont="1" applyFill="1" applyBorder="1" applyAlignment="1">
      <alignment horizontal="center" vertical="center" shrinkToFit="1"/>
    </xf>
    <xf numFmtId="0" fontId="14" fillId="2" borderId="28" xfId="0" applyFont="1" applyFill="1" applyBorder="1" applyAlignment="1">
      <alignment horizontal="right" vertical="center" shrinkToFit="1"/>
    </xf>
    <xf numFmtId="0" fontId="14" fillId="3" borderId="61" xfId="0" applyFont="1" applyFill="1" applyBorder="1" applyAlignment="1">
      <alignment vertical="center" shrinkToFit="1"/>
    </xf>
    <xf numFmtId="0" fontId="14" fillId="2" borderId="2"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183" fontId="59" fillId="3" borderId="29" xfId="1" applyNumberFormat="1" applyFont="1" applyFill="1" applyBorder="1" applyAlignment="1">
      <alignment horizontal="center" vertical="center" shrinkToFit="1"/>
    </xf>
    <xf numFmtId="0" fontId="14" fillId="6" borderId="216" xfId="0" applyFont="1" applyFill="1" applyBorder="1" applyAlignment="1">
      <alignment horizontal="center" vertical="center" shrinkToFit="1"/>
    </xf>
    <xf numFmtId="38" fontId="14" fillId="3" borderId="217" xfId="1" applyFont="1" applyFill="1" applyBorder="1" applyAlignment="1">
      <alignment vertical="center" shrinkToFit="1"/>
    </xf>
    <xf numFmtId="0" fontId="14" fillId="4" borderId="0" xfId="0" applyFont="1" applyFill="1" applyBorder="1" applyAlignment="1">
      <alignment horizontal="right" vertical="center" shrinkToFit="1"/>
    </xf>
    <xf numFmtId="183" fontId="59" fillId="3" borderId="29" xfId="0" applyNumberFormat="1" applyFont="1" applyFill="1" applyBorder="1" applyAlignment="1">
      <alignment horizontal="center" vertical="center" shrinkToFit="1"/>
    </xf>
    <xf numFmtId="38" fontId="14" fillId="2" borderId="0" xfId="1" applyFont="1" applyFill="1" applyBorder="1" applyAlignment="1">
      <alignment vertical="center" shrinkToFit="1"/>
    </xf>
    <xf numFmtId="0" fontId="39" fillId="2" borderId="49" xfId="0" applyFont="1" applyFill="1" applyBorder="1" applyAlignment="1">
      <alignment vertical="center" shrinkToFit="1"/>
    </xf>
    <xf numFmtId="183" fontId="59" fillId="3" borderId="28" xfId="0" applyNumberFormat="1" applyFont="1" applyFill="1" applyBorder="1" applyAlignment="1">
      <alignment horizontal="center" vertical="center" shrinkToFit="1"/>
    </xf>
    <xf numFmtId="0" fontId="14" fillId="6" borderId="83" xfId="0" applyFont="1" applyFill="1" applyBorder="1" applyAlignment="1">
      <alignment horizontal="center" vertical="center" shrinkToFit="1"/>
    </xf>
    <xf numFmtId="0" fontId="14" fillId="6" borderId="218" xfId="0" applyFont="1" applyFill="1" applyBorder="1" applyAlignment="1">
      <alignment horizontal="center" vertical="center" shrinkToFit="1"/>
    </xf>
    <xf numFmtId="0" fontId="14" fillId="6" borderId="66" xfId="0" applyFont="1" applyFill="1" applyBorder="1" applyAlignment="1">
      <alignment horizontal="center" vertical="center" shrinkToFit="1"/>
    </xf>
    <xf numFmtId="0" fontId="14" fillId="6" borderId="54" xfId="0" applyFont="1" applyFill="1" applyBorder="1" applyAlignment="1">
      <alignment horizontal="center" vertical="center" shrinkToFit="1"/>
    </xf>
    <xf numFmtId="0" fontId="14" fillId="6" borderId="95" xfId="0" applyFont="1" applyFill="1" applyBorder="1" applyAlignment="1">
      <alignment horizontal="center" vertical="center" shrinkToFit="1"/>
    </xf>
    <xf numFmtId="38" fontId="14" fillId="3" borderId="219" xfId="1" applyFont="1" applyFill="1" applyBorder="1" applyAlignment="1">
      <alignment horizontal="right" vertical="center" shrinkToFit="1"/>
    </xf>
    <xf numFmtId="38" fontId="14" fillId="3" borderId="220" xfId="1" applyFont="1" applyFill="1" applyBorder="1" applyAlignment="1">
      <alignment horizontal="right" vertical="center" shrinkToFit="1"/>
    </xf>
    <xf numFmtId="38" fontId="14" fillId="3" borderId="221" xfId="1" applyFont="1" applyFill="1" applyBorder="1" applyAlignment="1">
      <alignment horizontal="right" vertical="center" shrinkToFit="1"/>
    </xf>
    <xf numFmtId="38" fontId="14" fillId="5" borderId="217" xfId="1" applyFont="1" applyFill="1" applyBorder="1" applyAlignment="1">
      <alignment horizontal="right" vertical="center" shrinkToFit="1"/>
    </xf>
    <xf numFmtId="38" fontId="14" fillId="5" borderId="222" xfId="1" applyFont="1" applyFill="1" applyBorder="1" applyAlignment="1">
      <alignment horizontal="right" vertical="center" shrinkToFit="1"/>
    </xf>
    <xf numFmtId="0" fontId="14" fillId="2" borderId="0" xfId="0" applyFont="1" applyFill="1" applyAlignment="1">
      <alignment horizontal="center" vertical="center" shrinkToFit="1"/>
    </xf>
    <xf numFmtId="0" fontId="14" fillId="2" borderId="96" xfId="0" applyFont="1" applyFill="1" applyBorder="1" applyAlignment="1">
      <alignment vertical="center" shrinkToFit="1"/>
    </xf>
    <xf numFmtId="0" fontId="14" fillId="2" borderId="33" xfId="0" applyFont="1" applyFill="1" applyBorder="1" applyAlignment="1">
      <alignment vertical="center" shrinkToFit="1"/>
    </xf>
    <xf numFmtId="0" fontId="14" fillId="2" borderId="36" xfId="0" applyFont="1" applyFill="1" applyBorder="1" applyAlignment="1">
      <alignment vertical="center" shrinkToFit="1"/>
    </xf>
    <xf numFmtId="0" fontId="15" fillId="2" borderId="97" xfId="0" applyFont="1" applyFill="1" applyBorder="1" applyAlignment="1">
      <alignment horizontal="left" vertical="center" shrinkToFit="1"/>
    </xf>
    <xf numFmtId="0" fontId="15" fillId="2" borderId="98" xfId="0" applyFont="1" applyFill="1" applyBorder="1" applyAlignment="1">
      <alignment horizontal="left" vertical="center" shrinkToFit="1"/>
    </xf>
    <xf numFmtId="0" fontId="15" fillId="2" borderId="99" xfId="0" applyFont="1" applyFill="1" applyBorder="1" applyAlignment="1">
      <alignment horizontal="left" vertical="center" shrinkToFit="1"/>
    </xf>
    <xf numFmtId="0" fontId="60" fillId="2" borderId="100" xfId="0" applyFont="1" applyFill="1" applyBorder="1" applyAlignment="1">
      <alignment vertical="center" shrinkToFit="1"/>
    </xf>
    <xf numFmtId="0" fontId="60" fillId="2" borderId="101" xfId="0" applyFont="1" applyFill="1" applyBorder="1" applyAlignment="1">
      <alignment vertical="center" shrinkToFit="1"/>
    </xf>
    <xf numFmtId="0" fontId="60" fillId="2" borderId="102" xfId="0" applyFont="1" applyFill="1" applyBorder="1" applyAlignment="1">
      <alignment vertical="center" shrinkToFit="1"/>
    </xf>
    <xf numFmtId="0" fontId="60" fillId="2" borderId="103" xfId="0" applyFont="1" applyFill="1" applyBorder="1" applyAlignment="1">
      <alignment vertical="center" shrinkToFit="1"/>
    </xf>
    <xf numFmtId="0" fontId="60" fillId="2" borderId="104" xfId="0" applyFont="1" applyFill="1" applyBorder="1" applyAlignment="1">
      <alignment vertical="center" shrinkToFit="1"/>
    </xf>
    <xf numFmtId="0" fontId="60" fillId="2" borderId="105" xfId="0" applyFont="1" applyFill="1" applyBorder="1" applyAlignment="1">
      <alignment vertical="center" shrinkToFit="1"/>
    </xf>
    <xf numFmtId="0" fontId="58" fillId="2" borderId="0" xfId="0" applyFont="1" applyFill="1" applyAlignment="1">
      <alignment horizontal="center" vertical="top"/>
    </xf>
    <xf numFmtId="0" fontId="58" fillId="9" borderId="43" xfId="0" applyFont="1" applyFill="1" applyBorder="1" applyAlignment="1">
      <alignment vertical="center" shrinkToFit="1"/>
    </xf>
    <xf numFmtId="0" fontId="58" fillId="9" borderId="44" xfId="0" applyFont="1" applyFill="1" applyBorder="1" applyAlignment="1">
      <alignment vertical="center" shrinkToFit="1"/>
    </xf>
    <xf numFmtId="0" fontId="13" fillId="9" borderId="44" xfId="0" applyFont="1" applyFill="1" applyBorder="1" applyAlignment="1">
      <alignment vertical="center" shrinkToFit="1"/>
    </xf>
    <xf numFmtId="0" fontId="58" fillId="9" borderId="32" xfId="0" applyFont="1" applyFill="1" applyBorder="1" applyAlignment="1">
      <alignment vertical="center" shrinkToFit="1"/>
    </xf>
    <xf numFmtId="0" fontId="58" fillId="9" borderId="31" xfId="0" applyFont="1" applyFill="1" applyBorder="1" applyAlignment="1">
      <alignment vertical="center" shrinkToFit="1"/>
    </xf>
    <xf numFmtId="0" fontId="13" fillId="9" borderId="31" xfId="0" applyFont="1" applyFill="1" applyBorder="1" applyAlignment="1">
      <alignment vertical="center" shrinkToFit="1"/>
    </xf>
    <xf numFmtId="0" fontId="13" fillId="9" borderId="37" xfId="0" applyFont="1" applyFill="1" applyBorder="1" applyAlignment="1">
      <alignment vertical="center" shrinkToFit="1"/>
    </xf>
    <xf numFmtId="0" fontId="58" fillId="9" borderId="48" xfId="0" applyFont="1" applyFill="1" applyBorder="1" applyAlignment="1">
      <alignment vertical="center" shrinkToFit="1"/>
    </xf>
    <xf numFmtId="0" fontId="58" fillId="9" borderId="49" xfId="0" applyFont="1" applyFill="1" applyBorder="1" applyAlignment="1">
      <alignment vertical="center" shrinkToFit="1"/>
    </xf>
    <xf numFmtId="0" fontId="13" fillId="9" borderId="49" xfId="0" applyFont="1" applyFill="1" applyBorder="1" applyAlignment="1">
      <alignment vertical="center" shrinkToFit="1"/>
    </xf>
    <xf numFmtId="0" fontId="13" fillId="9" borderId="50" xfId="0" applyFont="1" applyFill="1" applyBorder="1" applyAlignment="1">
      <alignment vertical="center" shrinkToFit="1"/>
    </xf>
    <xf numFmtId="0" fontId="13" fillId="7" borderId="0" xfId="0" applyFont="1" applyFill="1" applyAlignment="1">
      <alignment horizontal="right" vertical="top"/>
    </xf>
    <xf numFmtId="0" fontId="21" fillId="2" borderId="30" xfId="0" applyFont="1" applyFill="1" applyBorder="1" applyAlignment="1">
      <alignment vertical="center"/>
    </xf>
    <xf numFmtId="0" fontId="21" fillId="2" borderId="0" xfId="0" applyFont="1" applyFill="1" applyBorder="1" applyAlignment="1">
      <alignment vertical="center"/>
    </xf>
    <xf numFmtId="0" fontId="13" fillId="2" borderId="43" xfId="0" applyFont="1" applyFill="1" applyBorder="1" applyAlignment="1">
      <alignment vertical="center"/>
    </xf>
    <xf numFmtId="0" fontId="13" fillId="2" borderId="44" xfId="0" applyFont="1" applyFill="1" applyBorder="1" applyAlignment="1">
      <alignment vertical="center"/>
    </xf>
    <xf numFmtId="0" fontId="13" fillId="2" borderId="42" xfId="0" applyFont="1" applyFill="1" applyBorder="1" applyAlignment="1">
      <alignment vertical="center"/>
    </xf>
    <xf numFmtId="0" fontId="13" fillId="2" borderId="32" xfId="0" applyFont="1" applyFill="1" applyBorder="1" applyAlignment="1">
      <alignment vertical="center"/>
    </xf>
    <xf numFmtId="0" fontId="13" fillId="2" borderId="31" xfId="0" applyFont="1" applyFill="1" applyBorder="1" applyAlignment="1">
      <alignment vertical="center"/>
    </xf>
    <xf numFmtId="0" fontId="13" fillId="2" borderId="37" xfId="0" applyFont="1" applyFill="1" applyBorder="1" applyAlignment="1">
      <alignment vertical="center"/>
    </xf>
    <xf numFmtId="0" fontId="13" fillId="2" borderId="43" xfId="0" applyFont="1" applyFill="1" applyBorder="1" applyAlignment="1">
      <alignment vertical="center" shrinkToFit="1"/>
    </xf>
    <xf numFmtId="0" fontId="13" fillId="2" borderId="44" xfId="0" applyFont="1" applyFill="1" applyBorder="1" applyAlignment="1">
      <alignment vertical="center" shrinkToFit="1"/>
    </xf>
    <xf numFmtId="0" fontId="13" fillId="2" borderId="42" xfId="0" applyFont="1" applyFill="1" applyBorder="1" applyAlignment="1">
      <alignment vertical="center" shrinkToFit="1"/>
    </xf>
    <xf numFmtId="0" fontId="13" fillId="2" borderId="31" xfId="0" applyFont="1" applyFill="1" applyBorder="1" applyAlignment="1">
      <alignment vertical="center" shrinkToFit="1"/>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2" borderId="45" xfId="0" applyFont="1" applyFill="1" applyBorder="1" applyAlignment="1">
      <alignment vertical="center"/>
    </xf>
    <xf numFmtId="0" fontId="13" fillId="2" borderId="47" xfId="0" applyFont="1" applyFill="1" applyBorder="1" applyAlignment="1">
      <alignment vertical="center"/>
    </xf>
    <xf numFmtId="0" fontId="13" fillId="2" borderId="46" xfId="0" applyFont="1" applyFill="1" applyBorder="1" applyAlignment="1">
      <alignment vertical="center"/>
    </xf>
    <xf numFmtId="0" fontId="13" fillId="2" borderId="32" xfId="0" applyFont="1" applyFill="1" applyBorder="1" applyAlignment="1">
      <alignment vertical="center" shrinkToFit="1"/>
    </xf>
    <xf numFmtId="0" fontId="13" fillId="2" borderId="0" xfId="0" applyFont="1" applyFill="1" applyBorder="1" applyAlignment="1">
      <alignment vertical="center"/>
    </xf>
    <xf numFmtId="0" fontId="13" fillId="2" borderId="0" xfId="0" applyFont="1" applyFill="1" applyBorder="1" applyAlignment="1">
      <alignment vertical="center" shrinkToFit="1"/>
    </xf>
    <xf numFmtId="0" fontId="13" fillId="2" borderId="0" xfId="0" applyFont="1" applyFill="1" applyBorder="1" applyAlignment="1">
      <alignment horizontal="right" vertical="center" shrinkToFit="1"/>
    </xf>
    <xf numFmtId="0" fontId="13" fillId="2" borderId="30" xfId="0" applyFont="1" applyFill="1" applyBorder="1" applyAlignment="1">
      <alignment vertical="center" shrinkToFit="1"/>
    </xf>
    <xf numFmtId="0" fontId="13" fillId="2" borderId="4" xfId="0" applyFont="1" applyFill="1" applyBorder="1" applyAlignment="1">
      <alignment vertical="center" shrinkToFit="1"/>
    </xf>
    <xf numFmtId="0" fontId="13" fillId="2" borderId="1" xfId="0" applyFont="1" applyFill="1" applyBorder="1" applyAlignment="1">
      <alignment vertical="center" shrinkToFit="1"/>
    </xf>
    <xf numFmtId="0" fontId="13" fillId="2" borderId="3" xfId="0" applyFont="1" applyFill="1" applyBorder="1" applyAlignment="1">
      <alignment vertical="center" shrinkToFit="1"/>
    </xf>
    <xf numFmtId="0" fontId="13" fillId="2" borderId="16" xfId="0" applyFont="1" applyFill="1" applyBorder="1" applyAlignment="1">
      <alignment vertical="center"/>
    </xf>
    <xf numFmtId="0" fontId="13" fillId="2" borderId="5" xfId="0" applyFont="1" applyFill="1" applyBorder="1" applyAlignment="1">
      <alignment vertical="center"/>
    </xf>
    <xf numFmtId="0" fontId="13" fillId="2" borderId="15" xfId="0" applyFont="1" applyFill="1" applyBorder="1" applyAlignment="1">
      <alignment vertical="center"/>
    </xf>
    <xf numFmtId="0" fontId="13" fillId="2" borderId="0" xfId="0" applyFont="1" applyFill="1" applyAlignment="1">
      <alignment vertical="center"/>
    </xf>
    <xf numFmtId="0" fontId="61" fillId="2" borderId="0" xfId="6" applyFont="1" applyFill="1" applyAlignment="1">
      <alignment vertical="center"/>
    </xf>
    <xf numFmtId="0" fontId="62" fillId="2" borderId="0" xfId="6" applyFont="1" applyFill="1" applyAlignment="1">
      <alignment vertical="center"/>
    </xf>
    <xf numFmtId="0" fontId="61" fillId="2" borderId="0" xfId="6" applyFont="1" applyFill="1" applyBorder="1" applyAlignment="1">
      <alignment vertical="center"/>
    </xf>
    <xf numFmtId="0" fontId="63" fillId="2" borderId="0" xfId="6" applyFont="1" applyFill="1" applyAlignment="1">
      <alignment vertical="center"/>
    </xf>
    <xf numFmtId="0" fontId="63" fillId="2" borderId="0" xfId="6" applyFont="1" applyFill="1" applyBorder="1" applyAlignment="1">
      <alignment vertical="center"/>
    </xf>
    <xf numFmtId="0" fontId="61" fillId="2" borderId="0" xfId="6" applyFont="1" applyFill="1" applyAlignment="1">
      <alignment vertical="top"/>
    </xf>
    <xf numFmtId="0" fontId="63" fillId="2" borderId="107" xfId="6" applyFont="1" applyFill="1" applyBorder="1" applyAlignment="1">
      <alignment vertical="center"/>
    </xf>
    <xf numFmtId="0" fontId="63" fillId="2" borderId="108" xfId="6" applyFont="1" applyFill="1" applyBorder="1" applyAlignment="1">
      <alignment vertical="center"/>
    </xf>
    <xf numFmtId="49" fontId="64" fillId="2" borderId="7" xfId="6" applyNumberFormat="1" applyFont="1" applyFill="1" applyBorder="1" applyAlignment="1">
      <alignment vertical="center"/>
    </xf>
    <xf numFmtId="49" fontId="61" fillId="2" borderId="7" xfId="6" applyNumberFormat="1" applyFont="1" applyFill="1" applyBorder="1" applyAlignment="1">
      <alignment vertical="center"/>
    </xf>
    <xf numFmtId="0" fontId="63" fillId="2" borderId="0" xfId="0" applyFont="1" applyFill="1" applyAlignment="1">
      <alignment vertical="center"/>
    </xf>
    <xf numFmtId="0" fontId="63" fillId="2" borderId="0" xfId="6" applyFont="1" applyFill="1" applyBorder="1" applyAlignment="1">
      <alignment horizontal="centerContinuous" vertical="center"/>
    </xf>
    <xf numFmtId="0" fontId="64" fillId="2" borderId="4" xfId="6" applyFont="1" applyFill="1" applyBorder="1" applyAlignment="1">
      <alignment vertical="center" wrapText="1"/>
    </xf>
    <xf numFmtId="0" fontId="64" fillId="2" borderId="7" xfId="6" applyFont="1" applyFill="1" applyBorder="1" applyAlignment="1">
      <alignment vertical="center" wrapText="1"/>
    </xf>
    <xf numFmtId="0" fontId="64" fillId="2" borderId="8" xfId="6" applyFont="1" applyFill="1" applyBorder="1" applyAlignment="1">
      <alignment vertical="center" wrapText="1"/>
    </xf>
    <xf numFmtId="0" fontId="63" fillId="2" borderId="0" xfId="5" applyFont="1" applyFill="1" applyBorder="1" applyAlignment="1">
      <alignment vertical="center"/>
    </xf>
    <xf numFmtId="0" fontId="64" fillId="2" borderId="30" xfId="6" applyFont="1" applyFill="1" applyBorder="1" applyAlignment="1">
      <alignment vertical="center" wrapText="1"/>
    </xf>
    <xf numFmtId="0" fontId="64" fillId="2" borderId="15" xfId="6" applyFont="1" applyFill="1" applyBorder="1" applyAlignment="1">
      <alignment vertical="center" wrapText="1"/>
    </xf>
    <xf numFmtId="0" fontId="61" fillId="2" borderId="6" xfId="6" applyFont="1" applyFill="1" applyBorder="1" applyAlignment="1">
      <alignment vertical="center"/>
    </xf>
    <xf numFmtId="0" fontId="61" fillId="2" borderId="7" xfId="6" applyFont="1" applyFill="1" applyBorder="1" applyAlignment="1">
      <alignment vertical="center"/>
    </xf>
    <xf numFmtId="0" fontId="61" fillId="2" borderId="8" xfId="6" applyFont="1" applyFill="1" applyBorder="1" applyAlignment="1">
      <alignment vertical="center"/>
    </xf>
    <xf numFmtId="0" fontId="65" fillId="2" borderId="6" xfId="6" applyFont="1" applyFill="1" applyBorder="1" applyAlignment="1">
      <alignment vertical="center"/>
    </xf>
    <xf numFmtId="0" fontId="66" fillId="2" borderId="7" xfId="6" applyFont="1" applyFill="1" applyBorder="1" applyAlignment="1">
      <alignment vertical="center"/>
    </xf>
    <xf numFmtId="0" fontId="66" fillId="2" borderId="8" xfId="6" applyFont="1" applyFill="1" applyBorder="1" applyAlignment="1">
      <alignment vertical="center"/>
    </xf>
    <xf numFmtId="0" fontId="63" fillId="2" borderId="0" xfId="6" applyFont="1" applyFill="1" applyBorder="1" applyAlignment="1">
      <alignment horizontal="distributed" vertical="center"/>
    </xf>
    <xf numFmtId="0" fontId="65" fillId="2" borderId="2" xfId="6" applyFont="1" applyFill="1" applyBorder="1" applyAlignment="1">
      <alignment vertical="center"/>
    </xf>
    <xf numFmtId="0" fontId="66" fillId="2" borderId="5" xfId="6" applyFont="1" applyFill="1" applyBorder="1" applyAlignment="1">
      <alignment vertical="center"/>
    </xf>
    <xf numFmtId="0" fontId="66" fillId="2" borderId="15" xfId="6" applyFont="1" applyFill="1" applyBorder="1" applyAlignment="1">
      <alignment vertical="center"/>
    </xf>
    <xf numFmtId="0" fontId="61" fillId="2" borderId="5" xfId="5" applyFont="1" applyFill="1" applyBorder="1" applyAlignment="1">
      <alignment vertical="center"/>
    </xf>
    <xf numFmtId="0" fontId="61" fillId="2" borderId="15" xfId="5" applyFont="1" applyFill="1" applyBorder="1" applyAlignment="1">
      <alignment vertical="center"/>
    </xf>
    <xf numFmtId="0" fontId="61" fillId="2" borderId="109" xfId="6" applyFont="1" applyFill="1" applyBorder="1" applyAlignment="1">
      <alignment horizontal="center" vertical="center"/>
    </xf>
    <xf numFmtId="0" fontId="61" fillId="2" borderId="110" xfId="6" applyFont="1" applyFill="1" applyBorder="1" applyAlignment="1">
      <alignment horizontal="center" vertical="center"/>
    </xf>
    <xf numFmtId="0" fontId="61" fillId="2" borderId="111" xfId="6" applyFont="1" applyFill="1" applyBorder="1" applyAlignment="1">
      <alignment horizontal="center" vertical="center"/>
    </xf>
    <xf numFmtId="0" fontId="61" fillId="2" borderId="112" xfId="6" applyFont="1" applyFill="1" applyBorder="1" applyAlignment="1">
      <alignment horizontal="center" vertical="center"/>
    </xf>
    <xf numFmtId="0" fontId="63" fillId="2" borderId="5" xfId="6" applyFont="1" applyFill="1" applyBorder="1" applyAlignment="1">
      <alignment vertical="center"/>
    </xf>
    <xf numFmtId="0" fontId="65" fillId="2" borderId="5" xfId="6" applyFont="1" applyFill="1" applyBorder="1" applyAlignment="1">
      <alignment vertical="center"/>
    </xf>
    <xf numFmtId="0" fontId="63" fillId="2" borderId="15" xfId="6" applyFont="1" applyFill="1" applyBorder="1" applyAlignment="1">
      <alignment vertical="center"/>
    </xf>
    <xf numFmtId="0" fontId="63" fillId="2" borderId="7" xfId="6" applyFont="1" applyFill="1" applyBorder="1" applyAlignment="1">
      <alignment vertical="center"/>
    </xf>
    <xf numFmtId="0" fontId="65" fillId="2" borderId="7" xfId="6" applyFont="1" applyFill="1" applyBorder="1" applyAlignment="1">
      <alignment vertical="center"/>
    </xf>
    <xf numFmtId="0" fontId="63" fillId="2" borderId="8" xfId="6" applyFont="1" applyFill="1" applyBorder="1" applyAlignment="1">
      <alignment vertical="center"/>
    </xf>
    <xf numFmtId="0" fontId="67" fillId="2" borderId="4" xfId="5" applyFont="1" applyFill="1" applyBorder="1" applyAlignment="1">
      <alignment horizontal="left" vertical="center" shrinkToFit="1"/>
    </xf>
    <xf numFmtId="0" fontId="64" fillId="2" borderId="0" xfId="6" applyFont="1" applyFill="1" applyBorder="1" applyAlignment="1">
      <alignment vertical="center"/>
    </xf>
    <xf numFmtId="0" fontId="74" fillId="2" borderId="0" xfId="0" applyFont="1" applyFill="1" applyAlignment="1">
      <alignment horizontal="left" vertical="top"/>
    </xf>
    <xf numFmtId="0" fontId="76" fillId="2" borderId="0" xfId="3" applyFont="1" applyFill="1" applyAlignment="1">
      <alignment horizontal="left" vertical="top"/>
    </xf>
    <xf numFmtId="0" fontId="77" fillId="2" borderId="17" xfId="3" applyFont="1" applyFill="1" applyBorder="1" applyAlignment="1">
      <alignment horizontal="left" vertical="center" wrapText="1"/>
    </xf>
    <xf numFmtId="0" fontId="77" fillId="2" borderId="223" xfId="3" applyFont="1" applyFill="1" applyBorder="1" applyAlignment="1">
      <alignment vertical="center" wrapText="1"/>
    </xf>
    <xf numFmtId="0" fontId="77" fillId="2" borderId="224" xfId="3" applyFont="1" applyFill="1" applyBorder="1" applyAlignment="1">
      <alignment vertical="center" wrapText="1"/>
    </xf>
    <xf numFmtId="0" fontId="77" fillId="2" borderId="16" xfId="3" applyFont="1" applyFill="1" applyBorder="1" applyAlignment="1">
      <alignment vertical="top" wrapText="1"/>
    </xf>
    <xf numFmtId="0" fontId="77" fillId="2" borderId="5" xfId="3" applyFont="1" applyFill="1" applyBorder="1" applyAlignment="1">
      <alignment vertical="center" wrapText="1"/>
    </xf>
    <xf numFmtId="0" fontId="77" fillId="2" borderId="5" xfId="3" applyFont="1" applyFill="1" applyBorder="1" applyAlignment="1">
      <alignment vertical="top" wrapText="1"/>
    </xf>
    <xf numFmtId="0" fontId="77" fillId="2" borderId="113" xfId="3" applyFont="1" applyFill="1" applyBorder="1" applyAlignment="1">
      <alignment vertical="top" wrapText="1"/>
    </xf>
    <xf numFmtId="0" fontId="76" fillId="2" borderId="0" xfId="3" applyFont="1" applyFill="1" applyAlignment="1">
      <alignment horizontal="center" vertical="center"/>
    </xf>
    <xf numFmtId="0" fontId="76" fillId="2" borderId="225" xfId="3" applyFont="1" applyFill="1" applyBorder="1" applyAlignment="1">
      <alignment vertical="center" wrapText="1"/>
    </xf>
    <xf numFmtId="0" fontId="77" fillId="2" borderId="225" xfId="3" applyFont="1" applyFill="1" applyBorder="1" applyAlignment="1">
      <alignment vertical="center" wrapText="1"/>
    </xf>
    <xf numFmtId="0" fontId="77" fillId="2" borderId="0" xfId="3" applyFont="1" applyFill="1" applyAlignment="1">
      <alignment vertical="center" wrapText="1"/>
    </xf>
    <xf numFmtId="0" fontId="77" fillId="2" borderId="223" xfId="3" applyFont="1" applyFill="1" applyBorder="1" applyAlignment="1">
      <alignment vertical="top" wrapText="1"/>
    </xf>
    <xf numFmtId="0" fontId="77" fillId="2" borderId="0" xfId="3" applyFont="1" applyFill="1" applyAlignment="1">
      <alignment vertical="top" wrapText="1"/>
    </xf>
    <xf numFmtId="0" fontId="77" fillId="2" borderId="74" xfId="3" applyFont="1" applyFill="1" applyBorder="1" applyAlignment="1">
      <alignment horizontal="right" vertical="center" wrapText="1"/>
    </xf>
    <xf numFmtId="0" fontId="77" fillId="2" borderId="57" xfId="3" applyFont="1" applyFill="1" applyBorder="1" applyAlignment="1">
      <alignment vertical="top" wrapText="1"/>
    </xf>
    <xf numFmtId="0" fontId="77" fillId="2" borderId="58" xfId="3" applyFont="1" applyFill="1" applyBorder="1" applyAlignment="1">
      <alignment vertical="center" wrapText="1"/>
    </xf>
    <xf numFmtId="0" fontId="77" fillId="2" borderId="58" xfId="3" applyFont="1" applyFill="1" applyBorder="1" applyAlignment="1">
      <alignment vertical="top" wrapText="1"/>
    </xf>
    <xf numFmtId="0" fontId="77" fillId="2" borderId="76" xfId="3" applyFont="1" applyFill="1" applyBorder="1" applyAlignment="1">
      <alignment vertical="top" wrapText="1"/>
    </xf>
    <xf numFmtId="0" fontId="77" fillId="2" borderId="226" xfId="3" applyFont="1" applyFill="1" applyBorder="1" applyAlignment="1">
      <alignment vertical="center" wrapText="1"/>
    </xf>
    <xf numFmtId="0" fontId="76" fillId="2" borderId="0" xfId="3" applyFont="1" applyFill="1" applyAlignment="1">
      <alignment horizontal="left" vertical="top" indent="4"/>
    </xf>
    <xf numFmtId="0" fontId="76" fillId="2" borderId="0" xfId="3" applyFont="1" applyFill="1" applyAlignment="1">
      <alignment horizontal="left" vertical="top" indent="6"/>
    </xf>
    <xf numFmtId="0" fontId="70" fillId="2" borderId="0" xfId="0" applyFont="1" applyFill="1" applyAlignment="1">
      <alignment horizontal="left" vertical="top"/>
    </xf>
    <xf numFmtId="0" fontId="71" fillId="2" borderId="0" xfId="0" applyFont="1" applyFill="1" applyAlignment="1">
      <alignment horizontal="left" vertical="top"/>
    </xf>
    <xf numFmtId="0" fontId="78" fillId="2" borderId="227" xfId="0" applyFont="1" applyFill="1" applyBorder="1" applyAlignment="1">
      <alignment horizontal="left" vertical="center" wrapText="1"/>
    </xf>
    <xf numFmtId="0" fontId="74" fillId="2" borderId="228" xfId="0" applyFont="1" applyFill="1" applyBorder="1" applyAlignment="1">
      <alignment horizontal="left" vertical="center" wrapText="1"/>
    </xf>
    <xf numFmtId="0" fontId="78" fillId="2" borderId="229" xfId="0" applyFont="1" applyFill="1" applyBorder="1" applyAlignment="1">
      <alignment horizontal="left" vertical="center" wrapText="1"/>
    </xf>
    <xf numFmtId="0" fontId="74" fillId="2" borderId="230" xfId="0" applyFont="1" applyFill="1" applyBorder="1" applyAlignment="1">
      <alignment horizontal="left" vertical="center" wrapText="1"/>
    </xf>
    <xf numFmtId="0" fontId="78" fillId="2" borderId="0" xfId="0" applyFont="1" applyFill="1" applyAlignment="1">
      <alignment horizontal="left" vertical="center" wrapText="1"/>
    </xf>
    <xf numFmtId="0" fontId="74" fillId="2" borderId="0" xfId="0" applyFont="1" applyFill="1" applyAlignment="1">
      <alignment horizontal="left" vertical="center" wrapText="1"/>
    </xf>
    <xf numFmtId="0" fontId="78" fillId="2" borderId="0" xfId="0" applyFont="1" applyFill="1" applyAlignment="1">
      <alignment horizontal="left" vertical="top" wrapText="1"/>
    </xf>
    <xf numFmtId="0" fontId="47" fillId="2" borderId="0" xfId="0" applyFont="1" applyFill="1" applyAlignment="1">
      <alignment vertical="center"/>
    </xf>
    <xf numFmtId="0" fontId="47" fillId="0" borderId="0" xfId="0" applyFont="1" applyAlignment="1">
      <alignment vertical="center"/>
    </xf>
    <xf numFmtId="0" fontId="47" fillId="2" borderId="141" xfId="0" applyFont="1" applyFill="1" applyBorder="1" applyAlignment="1">
      <alignment horizontal="center" vertical="center"/>
    </xf>
    <xf numFmtId="0" fontId="47" fillId="2" borderId="12" xfId="0" applyFont="1" applyFill="1" applyBorder="1" applyAlignment="1">
      <alignment horizontal="center" vertical="center"/>
    </xf>
    <xf numFmtId="0" fontId="42" fillId="2" borderId="142" xfId="0" applyFont="1" applyFill="1" applyBorder="1" applyAlignment="1">
      <alignment horizontal="left" vertical="center"/>
    </xf>
    <xf numFmtId="0" fontId="49" fillId="2" borderId="143" xfId="0" applyFont="1" applyFill="1" applyBorder="1" applyAlignment="1">
      <alignment horizontal="left" vertical="center"/>
    </xf>
    <xf numFmtId="0" fontId="13" fillId="2" borderId="2" xfId="0" applyFont="1" applyFill="1" applyBorder="1" applyAlignment="1">
      <alignment horizontal="center" vertical="center"/>
    </xf>
    <xf numFmtId="0" fontId="13" fillId="2" borderId="7" xfId="0" applyFont="1" applyFill="1" applyBorder="1" applyAlignment="1">
      <alignment horizontal="right" vertical="center"/>
    </xf>
    <xf numFmtId="0" fontId="13" fillId="3" borderId="7" xfId="0" applyFont="1" applyFill="1" applyBorder="1" applyAlignment="1">
      <alignment vertical="center" wrapText="1"/>
    </xf>
    <xf numFmtId="0" fontId="13" fillId="2" borderId="8" xfId="0" applyFont="1" applyFill="1" applyBorder="1" applyAlignment="1">
      <alignment horizontal="left" vertical="center"/>
    </xf>
    <xf numFmtId="20" fontId="20" fillId="2" borderId="0" xfId="6" applyNumberFormat="1" applyFont="1" applyFill="1" applyBorder="1" applyAlignment="1">
      <alignment vertical="center"/>
    </xf>
    <xf numFmtId="0" fontId="20" fillId="2" borderId="0" xfId="6" applyFont="1" applyFill="1" applyBorder="1" applyAlignment="1">
      <alignment vertical="center"/>
    </xf>
    <xf numFmtId="0" fontId="20" fillId="2" borderId="0" xfId="5" applyFont="1" applyFill="1"/>
    <xf numFmtId="0" fontId="20" fillId="2" borderId="0" xfId="6" applyFont="1" applyFill="1" applyAlignment="1">
      <alignment vertical="center"/>
    </xf>
    <xf numFmtId="0" fontId="71" fillId="2" borderId="0" xfId="3" applyFont="1" applyFill="1" applyAlignment="1">
      <alignment horizontal="left" vertical="top"/>
    </xf>
    <xf numFmtId="0" fontId="93" fillId="2" borderId="0" xfId="3" applyFont="1" applyFill="1" applyAlignment="1">
      <alignment horizontal="left" vertical="center"/>
    </xf>
    <xf numFmtId="0" fontId="72" fillId="2" borderId="0" xfId="3" applyFont="1" applyFill="1" applyAlignment="1">
      <alignment horizontal="left" vertical="top"/>
    </xf>
    <xf numFmtId="0" fontId="13" fillId="2" borderId="45" xfId="0" applyFont="1" applyFill="1" applyBorder="1" applyAlignment="1">
      <alignment vertical="center"/>
    </xf>
    <xf numFmtId="0" fontId="13" fillId="2" borderId="46" xfId="0" applyFont="1" applyFill="1" applyBorder="1" applyAlignment="1">
      <alignment vertical="center"/>
    </xf>
    <xf numFmtId="0" fontId="13" fillId="2" borderId="42" xfId="0" applyFont="1" applyFill="1" applyBorder="1" applyAlignment="1">
      <alignment vertical="center"/>
    </xf>
    <xf numFmtId="0" fontId="13" fillId="2" borderId="43" xfId="0" applyFont="1" applyFill="1" applyBorder="1" applyAlignment="1">
      <alignment vertical="center"/>
    </xf>
    <xf numFmtId="0" fontId="13" fillId="2" borderId="40" xfId="0" applyFont="1" applyFill="1" applyBorder="1" applyAlignment="1">
      <alignment vertical="center"/>
    </xf>
    <xf numFmtId="0" fontId="13" fillId="2" borderId="2" xfId="0" applyFont="1" applyFill="1" applyBorder="1" applyAlignment="1">
      <alignment horizontal="distributed" vertical="center" indent="1"/>
    </xf>
    <xf numFmtId="0" fontId="13" fillId="2" borderId="6" xfId="0" applyFont="1" applyFill="1" applyBorder="1" applyAlignment="1">
      <alignment vertical="center"/>
    </xf>
    <xf numFmtId="0" fontId="13" fillId="2" borderId="7" xfId="0" applyFont="1" applyFill="1" applyBorder="1" applyAlignment="1">
      <alignment vertical="center"/>
    </xf>
    <xf numFmtId="0" fontId="13" fillId="3" borderId="7"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vertical="center"/>
    </xf>
    <xf numFmtId="0" fontId="13" fillId="2" borderId="25" xfId="0" applyFont="1" applyFill="1" applyBorder="1" applyAlignment="1">
      <alignment horizontal="distributed" vertical="center" indent="1"/>
    </xf>
    <xf numFmtId="0" fontId="13" fillId="2" borderId="97" xfId="0" applyFont="1" applyFill="1" applyBorder="1" applyAlignment="1">
      <alignment horizontal="distributed" vertical="center" indent="1"/>
    </xf>
    <xf numFmtId="0" fontId="13" fillId="2" borderId="39" xfId="0" applyFont="1" applyFill="1" applyBorder="1" applyAlignment="1">
      <alignment vertical="center"/>
    </xf>
    <xf numFmtId="0" fontId="13" fillId="3" borderId="41"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114" xfId="0" applyFont="1" applyFill="1" applyBorder="1" applyAlignment="1">
      <alignment horizontal="left" vertical="distributed" indent="1"/>
    </xf>
    <xf numFmtId="0" fontId="13" fillId="2" borderId="98" xfId="0" applyFont="1" applyFill="1" applyBorder="1" applyAlignment="1">
      <alignment horizontal="distributed" vertical="center" indent="1"/>
    </xf>
    <xf numFmtId="0" fontId="13" fillId="3" borderId="44"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61" xfId="0" applyFont="1" applyFill="1" applyBorder="1" applyAlignment="1">
      <alignment horizontal="left" vertical="distributed" indent="1"/>
    </xf>
    <xf numFmtId="0" fontId="13" fillId="2" borderId="99" xfId="0" applyFont="1" applyFill="1" applyBorder="1" applyAlignment="1">
      <alignment horizontal="distributed" vertical="center" indent="1"/>
    </xf>
    <xf numFmtId="0" fontId="13" fillId="3" borderId="47"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0" xfId="0" applyFont="1" applyFill="1" applyBorder="1" applyAlignment="1">
      <alignment vertical="center"/>
    </xf>
    <xf numFmtId="0" fontId="58" fillId="7" borderId="0" xfId="0" applyFont="1" applyFill="1" applyBorder="1" applyAlignment="1">
      <alignment vertical="center"/>
    </xf>
    <xf numFmtId="0" fontId="58" fillId="7" borderId="5" xfId="0" applyFont="1" applyFill="1" applyBorder="1" applyAlignment="1">
      <alignment vertical="center"/>
    </xf>
    <xf numFmtId="0" fontId="13" fillId="2" borderId="31" xfId="0" applyFont="1" applyFill="1" applyBorder="1" applyAlignment="1">
      <alignment vertical="center"/>
    </xf>
    <xf numFmtId="0" fontId="13" fillId="2" borderId="0" xfId="0" applyFont="1" applyFill="1" applyBorder="1" applyAlignment="1">
      <alignment vertical="center"/>
    </xf>
    <xf numFmtId="0" fontId="13" fillId="2" borderId="0" xfId="0" applyFont="1" applyFill="1" applyBorder="1" applyAlignment="1">
      <alignment horizontal="right" vertical="center" shrinkToFit="1"/>
    </xf>
    <xf numFmtId="0" fontId="13" fillId="15" borderId="0" xfId="0" applyFont="1" applyFill="1" applyAlignment="1">
      <alignment vertical="center"/>
    </xf>
    <xf numFmtId="0" fontId="13" fillId="15" borderId="43" xfId="0" applyFont="1" applyFill="1" applyBorder="1" applyAlignment="1">
      <alignment vertical="center" shrinkToFit="1"/>
    </xf>
    <xf numFmtId="0" fontId="13" fillId="15" borderId="43" xfId="0" applyFont="1" applyFill="1" applyBorder="1" applyAlignment="1">
      <alignment vertical="center"/>
    </xf>
    <xf numFmtId="0" fontId="13" fillId="15" borderId="44" xfId="0" applyFont="1" applyFill="1" applyBorder="1" applyAlignment="1">
      <alignment vertical="center"/>
    </xf>
    <xf numFmtId="0" fontId="13" fillId="15" borderId="42" xfId="0" applyFont="1" applyFill="1" applyBorder="1" applyAlignment="1">
      <alignment vertical="center"/>
    </xf>
    <xf numFmtId="0" fontId="13" fillId="0" borderId="43" xfId="0" applyFont="1" applyFill="1" applyBorder="1" applyAlignment="1">
      <alignment vertical="center" shrinkToFit="1"/>
    </xf>
    <xf numFmtId="0" fontId="13" fillId="0" borderId="42" xfId="0" applyFont="1" applyFill="1" applyBorder="1" applyAlignment="1">
      <alignment vertical="center" shrinkToFit="1"/>
    </xf>
    <xf numFmtId="0" fontId="63" fillId="2" borderId="0" xfId="8" applyFont="1" applyFill="1" applyAlignment="1">
      <alignment vertical="center"/>
    </xf>
    <xf numFmtId="0" fontId="63" fillId="2" borderId="0" xfId="8" applyFont="1" applyFill="1" applyAlignment="1">
      <alignment horizontal="center" vertical="center"/>
    </xf>
    <xf numFmtId="0" fontId="61" fillId="2" borderId="0" xfId="8" applyFont="1" applyFill="1" applyAlignment="1">
      <alignment horizontal="center" vertical="center" wrapText="1"/>
    </xf>
    <xf numFmtId="0" fontId="61" fillId="2" borderId="4" xfId="8" applyFont="1" applyFill="1" applyBorder="1" applyAlignment="1">
      <alignment vertical="center" wrapText="1"/>
    </xf>
    <xf numFmtId="49" fontId="63" fillId="0" borderId="107" xfId="8" applyNumberFormat="1" applyFont="1" applyBorder="1" applyAlignment="1">
      <alignment horizontal="center" vertical="center"/>
    </xf>
    <xf numFmtId="49" fontId="63" fillId="0" borderId="106" xfId="8" applyNumberFormat="1" applyFont="1" applyBorder="1" applyAlignment="1">
      <alignment horizontal="center" vertical="center"/>
    </xf>
    <xf numFmtId="49" fontId="61" fillId="0" borderId="15" xfId="8" applyNumberFormat="1" applyFont="1" applyBorder="1" applyAlignment="1">
      <alignment vertical="center"/>
    </xf>
    <xf numFmtId="0" fontId="61" fillId="2" borderId="0" xfId="8" applyFont="1" applyFill="1" applyAlignment="1">
      <alignment vertical="center"/>
    </xf>
    <xf numFmtId="0" fontId="68" fillId="2" borderId="0" xfId="3" applyFont="1" applyFill="1" applyAlignment="1">
      <alignment horizontal="left" vertical="top"/>
    </xf>
    <xf numFmtId="0" fontId="69" fillId="2" borderId="0" xfId="3" applyFont="1" applyFill="1" applyAlignment="1">
      <alignment horizontal="center" vertical="center"/>
    </xf>
    <xf numFmtId="0" fontId="70" fillId="2" borderId="0" xfId="3" applyFont="1" applyFill="1" applyAlignment="1">
      <alignment vertical="center"/>
    </xf>
    <xf numFmtId="0" fontId="70" fillId="2" borderId="0" xfId="3" applyFont="1" applyFill="1" applyAlignment="1">
      <alignment horizontal="right" vertical="center"/>
    </xf>
    <xf numFmtId="0" fontId="70" fillId="2" borderId="0" xfId="3" applyFont="1" applyFill="1" applyAlignment="1">
      <alignment horizontal="center" vertical="center"/>
    </xf>
    <xf numFmtId="0" fontId="70" fillId="2" borderId="0" xfId="3" applyFont="1" applyFill="1" applyAlignment="1">
      <alignment horizontal="left" vertical="center"/>
    </xf>
    <xf numFmtId="0" fontId="71" fillId="2" borderId="0" xfId="3" applyFont="1" applyFill="1"/>
    <xf numFmtId="0" fontId="68" fillId="2" borderId="0" xfId="3" applyFont="1" applyFill="1" applyAlignment="1">
      <alignment horizontal="left"/>
    </xf>
    <xf numFmtId="0" fontId="72" fillId="2" borderId="0" xfId="3" applyFont="1" applyFill="1" applyAlignment="1">
      <alignment horizontal="right" vertical="top"/>
    </xf>
    <xf numFmtId="0" fontId="68" fillId="2" borderId="5" xfId="3" applyFont="1" applyFill="1" applyBorder="1"/>
    <xf numFmtId="0" fontId="70" fillId="2" borderId="0" xfId="3" applyFont="1" applyFill="1" applyAlignment="1">
      <alignment horizontal="center" vertical="top"/>
    </xf>
    <xf numFmtId="0" fontId="74" fillId="2" borderId="0" xfId="3" applyFont="1" applyFill="1" applyAlignment="1">
      <alignment horizontal="left" vertical="top"/>
    </xf>
    <xf numFmtId="0" fontId="96" fillId="2" borderId="0" xfId="3" applyFont="1" applyFill="1" applyAlignment="1">
      <alignment horizontal="left" vertical="top"/>
    </xf>
    <xf numFmtId="0" fontId="13" fillId="0" borderId="30" xfId="0" applyFont="1" applyFill="1" applyBorder="1" applyAlignment="1">
      <alignment vertical="center" shrinkToFit="1"/>
    </xf>
    <xf numFmtId="0" fontId="58" fillId="8" borderId="37" xfId="0" applyFont="1" applyFill="1" applyBorder="1" applyAlignment="1">
      <alignment vertical="center" shrinkToFit="1"/>
    </xf>
    <xf numFmtId="0" fontId="96" fillId="2" borderId="0" xfId="3" applyFont="1" applyFill="1" applyBorder="1" applyAlignment="1">
      <alignment horizontal="left" vertical="top"/>
    </xf>
    <xf numFmtId="0" fontId="75" fillId="0" borderId="0" xfId="9" applyFont="1" applyBorder="1" applyAlignment="1">
      <alignment horizontal="left" vertical="center" wrapText="1"/>
    </xf>
    <xf numFmtId="0" fontId="75" fillId="0" borderId="5" xfId="9" applyFont="1" applyBorder="1" applyAlignment="1">
      <alignment horizontal="left" vertical="center" wrapText="1"/>
    </xf>
    <xf numFmtId="0" fontId="73" fillId="2" borderId="0" xfId="3" applyFont="1" applyFill="1" applyAlignment="1">
      <alignment horizontal="left" vertical="top" wrapText="1"/>
    </xf>
    <xf numFmtId="0" fontId="68" fillId="2" borderId="0" xfId="3" applyFont="1" applyFill="1" applyAlignment="1">
      <alignment horizontal="left" vertical="top"/>
    </xf>
    <xf numFmtId="0" fontId="58" fillId="0" borderId="43" xfId="0" applyFont="1" applyFill="1" applyBorder="1" applyAlignment="1">
      <alignment vertical="center" shrinkToFit="1"/>
    </xf>
    <xf numFmtId="0" fontId="58" fillId="0" borderId="44" xfId="0" applyFont="1" applyFill="1" applyBorder="1" applyAlignment="1">
      <alignment vertical="center" shrinkToFit="1"/>
    </xf>
    <xf numFmtId="0" fontId="13" fillId="0" borderId="44" xfId="0" applyFont="1" applyFill="1" applyBorder="1" applyAlignment="1">
      <alignment vertical="center" shrinkToFit="1"/>
    </xf>
    <xf numFmtId="0" fontId="54" fillId="0" borderId="48" xfId="0" applyFont="1" applyFill="1" applyBorder="1" applyAlignment="1">
      <alignment vertical="center" wrapText="1"/>
    </xf>
    <xf numFmtId="0" fontId="54" fillId="0" borderId="49" xfId="0" applyFont="1" applyFill="1" applyBorder="1" applyAlignment="1">
      <alignment vertical="center" wrapText="1"/>
    </xf>
    <xf numFmtId="0" fontId="54" fillId="0" borderId="50" xfId="0" applyFont="1" applyFill="1" applyBorder="1" applyAlignment="1">
      <alignment vertical="center" wrapText="1"/>
    </xf>
    <xf numFmtId="0" fontId="95" fillId="0" borderId="0" xfId="9"/>
    <xf numFmtId="0" fontId="96" fillId="2" borderId="0" xfId="3" applyFont="1" applyFill="1" applyBorder="1" applyAlignment="1">
      <alignment horizontal="left" vertical="center"/>
    </xf>
    <xf numFmtId="0" fontId="96" fillId="2" borderId="0" xfId="3" applyFont="1" applyFill="1" applyBorder="1" applyAlignment="1">
      <alignment horizontal="right" vertical="top"/>
    </xf>
    <xf numFmtId="0" fontId="68" fillId="2" borderId="3" xfId="3" applyFont="1" applyFill="1" applyBorder="1" applyAlignment="1">
      <alignment horizontal="left" vertical="top"/>
    </xf>
    <xf numFmtId="0" fontId="68" fillId="2" borderId="4" xfId="3" applyFont="1" applyFill="1" applyBorder="1" applyAlignment="1">
      <alignment horizontal="left" vertical="top"/>
    </xf>
    <xf numFmtId="0" fontId="68" fillId="2" borderId="1" xfId="3" applyFont="1" applyFill="1" applyBorder="1" applyAlignment="1">
      <alignment horizontal="left" vertical="top"/>
    </xf>
    <xf numFmtId="0" fontId="68" fillId="2" borderId="17" xfId="3" applyFont="1" applyFill="1" applyBorder="1" applyAlignment="1">
      <alignment horizontal="left" vertical="top"/>
    </xf>
    <xf numFmtId="0" fontId="68" fillId="2" borderId="30" xfId="3" applyFont="1" applyFill="1" applyBorder="1" applyAlignment="1">
      <alignment horizontal="left" vertical="top"/>
    </xf>
    <xf numFmtId="0" fontId="68" fillId="2" borderId="16" xfId="3" applyFont="1" applyFill="1" applyBorder="1" applyAlignment="1">
      <alignment horizontal="left" vertical="top"/>
    </xf>
    <xf numFmtId="0" fontId="96" fillId="2" borderId="5" xfId="3" applyFont="1" applyFill="1" applyBorder="1" applyAlignment="1">
      <alignment horizontal="left" vertical="top"/>
    </xf>
    <xf numFmtId="0" fontId="68" fillId="2" borderId="15" xfId="3" applyFont="1" applyFill="1" applyBorder="1" applyAlignment="1">
      <alignment horizontal="left" vertical="top"/>
    </xf>
    <xf numFmtId="0" fontId="43" fillId="0" borderId="0" xfId="11" applyFont="1">
      <alignment vertical="center"/>
    </xf>
    <xf numFmtId="0" fontId="43" fillId="0" borderId="0" xfId="11" applyFont="1" applyAlignment="1">
      <alignment horizontal="left" vertical="center"/>
    </xf>
    <xf numFmtId="0" fontId="44" fillId="0" borderId="0" xfId="11" applyFont="1" applyAlignment="1">
      <alignment horizontal="left" vertical="center"/>
    </xf>
    <xf numFmtId="0" fontId="44" fillId="0" borderId="0" xfId="11" applyFont="1" applyAlignment="1">
      <alignment horizontal="right" vertical="center"/>
    </xf>
    <xf numFmtId="0" fontId="44" fillId="0" borderId="0" xfId="11" applyFont="1">
      <alignment vertical="center"/>
    </xf>
    <xf numFmtId="0" fontId="44" fillId="2" borderId="0" xfId="11" applyFont="1" applyFill="1">
      <alignment vertical="center"/>
    </xf>
    <xf numFmtId="0" fontId="44" fillId="2" borderId="0" xfId="11" applyFont="1" applyFill="1" applyAlignment="1">
      <alignment horizontal="center" vertical="center"/>
    </xf>
    <xf numFmtId="0" fontId="43" fillId="2" borderId="0" xfId="11" quotePrefix="1" applyFont="1" applyFill="1">
      <alignment vertical="center"/>
    </xf>
    <xf numFmtId="0" fontId="44" fillId="0" borderId="0" xfId="11" applyFont="1" applyAlignment="1">
      <alignment horizontal="center" vertical="center"/>
    </xf>
    <xf numFmtId="0" fontId="43" fillId="0" borderId="0" xfId="11" applyFont="1" applyAlignment="1">
      <alignment horizontal="right" vertical="center"/>
    </xf>
    <xf numFmtId="20" fontId="43" fillId="2" borderId="0" xfId="11" applyNumberFormat="1" applyFont="1" applyFill="1">
      <alignment vertical="center"/>
    </xf>
    <xf numFmtId="0" fontId="43" fillId="2" borderId="0" xfId="11" applyFont="1" applyFill="1" applyAlignment="1">
      <alignment horizontal="center" vertical="center"/>
    </xf>
    <xf numFmtId="0" fontId="43" fillId="2" borderId="0" xfId="11" applyFont="1" applyFill="1">
      <alignment vertical="center"/>
    </xf>
    <xf numFmtId="0" fontId="45" fillId="0" borderId="0" xfId="11" applyFont="1">
      <alignment vertical="center"/>
    </xf>
    <xf numFmtId="0" fontId="45" fillId="2" borderId="0" xfId="11" applyFont="1" applyFill="1">
      <alignment vertical="center"/>
    </xf>
    <xf numFmtId="0" fontId="43" fillId="0" borderId="0" xfId="11" applyFont="1" applyAlignment="1">
      <alignment horizontal="center" vertical="center"/>
    </xf>
    <xf numFmtId="0" fontId="43" fillId="2" borderId="0" xfId="11" applyFont="1" applyFill="1" applyAlignment="1">
      <alignment horizontal="left" vertical="center"/>
    </xf>
    <xf numFmtId="20" fontId="43" fillId="0" borderId="0" xfId="11" applyNumberFormat="1" applyFont="1">
      <alignment vertical="center"/>
    </xf>
    <xf numFmtId="177" fontId="43" fillId="0" borderId="0" xfId="11" applyNumberFormat="1" applyFont="1">
      <alignment vertical="center"/>
    </xf>
    <xf numFmtId="0" fontId="43" fillId="2" borderId="0" xfId="11" applyFont="1" applyFill="1" applyAlignment="1">
      <alignment horizontal="right" vertical="center"/>
    </xf>
    <xf numFmtId="0" fontId="12" fillId="0" borderId="0" xfId="11" applyFont="1">
      <alignment vertical="center"/>
    </xf>
    <xf numFmtId="0" fontId="12" fillId="0" borderId="0" xfId="11" applyFont="1" applyAlignment="1">
      <alignment horizontal="left" vertical="center"/>
    </xf>
    <xf numFmtId="0" fontId="12" fillId="0" borderId="0" xfId="11" applyFont="1" applyAlignment="1">
      <alignment horizontal="right" vertical="center"/>
    </xf>
    <xf numFmtId="0" fontId="43" fillId="0" borderId="70" xfId="11" applyFont="1" applyBorder="1" applyAlignment="1">
      <alignment vertical="center" wrapText="1"/>
    </xf>
    <xf numFmtId="0" fontId="43" fillId="0" borderId="79" xfId="11" applyFont="1" applyBorder="1" applyAlignment="1">
      <alignment vertical="center" wrapText="1"/>
    </xf>
    <xf numFmtId="0" fontId="43" fillId="0" borderId="0" xfId="11" applyFont="1" applyAlignment="1">
      <alignment vertical="center" wrapText="1"/>
    </xf>
    <xf numFmtId="0" fontId="43" fillId="0" borderId="80" xfId="11" applyFont="1" applyBorder="1" applyAlignment="1">
      <alignment vertical="center" wrapText="1"/>
    </xf>
    <xf numFmtId="0" fontId="45" fillId="0" borderId="8" xfId="11" applyFont="1" applyBorder="1" applyAlignment="1">
      <alignment horizontal="center" vertical="center"/>
    </xf>
    <xf numFmtId="0" fontId="45" fillId="0" borderId="2" xfId="11" applyFont="1" applyBorder="1" applyAlignment="1">
      <alignment horizontal="center" vertical="center"/>
    </xf>
    <xf numFmtId="0" fontId="45" fillId="0" borderId="52" xfId="11" applyFont="1" applyBorder="1" applyAlignment="1">
      <alignment horizontal="center" vertical="center"/>
    </xf>
    <xf numFmtId="0" fontId="45" fillId="0" borderId="115" xfId="11" applyFont="1" applyBorder="1" applyAlignment="1">
      <alignment horizontal="center" vertical="center"/>
    </xf>
    <xf numFmtId="0" fontId="43" fillId="0" borderId="74" xfId="11" applyFont="1" applyBorder="1" applyAlignment="1">
      <alignment vertical="center" wrapText="1"/>
    </xf>
    <xf numFmtId="0" fontId="43" fillId="0" borderId="59" xfId="11" applyFont="1" applyBorder="1" applyAlignment="1">
      <alignment vertical="center" wrapText="1"/>
    </xf>
    <xf numFmtId="0" fontId="45" fillId="0" borderId="116" xfId="11" applyFont="1" applyBorder="1" applyAlignment="1">
      <alignment horizontal="center" vertical="center" wrapText="1"/>
    </xf>
    <xf numFmtId="0" fontId="45" fillId="0" borderId="117" xfId="11" applyFont="1" applyBorder="1" applyAlignment="1">
      <alignment horizontal="center" vertical="center" wrapText="1"/>
    </xf>
    <xf numFmtId="0" fontId="45" fillId="0" borderId="25" xfId="11" applyFont="1" applyBorder="1" applyAlignment="1">
      <alignment horizontal="center" vertical="center" wrapText="1"/>
    </xf>
    <xf numFmtId="0" fontId="45" fillId="0" borderId="118" xfId="11" applyFont="1" applyBorder="1" applyAlignment="1">
      <alignment horizontal="center" vertical="center" wrapText="1"/>
    </xf>
    <xf numFmtId="0" fontId="45" fillId="0" borderId="119" xfId="11" applyFont="1" applyBorder="1" applyAlignment="1">
      <alignment horizontal="center" vertical="center" wrapText="1"/>
    </xf>
    <xf numFmtId="0" fontId="12" fillId="2" borderId="68" xfId="11" applyFont="1" applyFill="1" applyBorder="1">
      <alignment vertical="center"/>
    </xf>
    <xf numFmtId="0" fontId="12" fillId="2" borderId="70" xfId="11" applyFont="1" applyFill="1" applyBorder="1">
      <alignment vertical="center"/>
    </xf>
    <xf numFmtId="0" fontId="12" fillId="2" borderId="79" xfId="11" applyFont="1" applyFill="1" applyBorder="1">
      <alignment vertical="center"/>
    </xf>
    <xf numFmtId="0" fontId="43" fillId="2" borderId="120" xfId="11" applyFont="1" applyFill="1" applyBorder="1" applyAlignment="1" applyProtection="1">
      <alignment horizontal="center" vertical="center" shrinkToFit="1"/>
      <protection locked="0"/>
    </xf>
    <xf numFmtId="0" fontId="43" fillId="2" borderId="286" xfId="11" applyFont="1" applyFill="1" applyBorder="1" applyAlignment="1" applyProtection="1">
      <alignment horizontal="center" vertical="center" shrinkToFit="1"/>
      <protection locked="0"/>
    </xf>
    <xf numFmtId="0" fontId="43" fillId="2" borderId="121" xfId="11" applyFont="1" applyFill="1" applyBorder="1" applyAlignment="1" applyProtection="1">
      <alignment horizontal="center" vertical="center" shrinkToFit="1"/>
      <protection locked="0"/>
    </xf>
    <xf numFmtId="0" fontId="43" fillId="2" borderId="122" xfId="11" applyFont="1" applyFill="1" applyBorder="1" applyAlignment="1" applyProtection="1">
      <alignment horizontal="center" vertical="center" shrinkToFit="1"/>
      <protection locked="0"/>
    </xf>
    <xf numFmtId="0" fontId="43" fillId="2" borderId="287" xfId="11" applyFont="1" applyFill="1" applyBorder="1" applyAlignment="1" applyProtection="1">
      <alignment horizontal="center" vertical="center" shrinkToFit="1"/>
      <protection locked="0"/>
    </xf>
    <xf numFmtId="0" fontId="12" fillId="2" borderId="123" xfId="11" applyFont="1" applyFill="1" applyBorder="1">
      <alignment vertical="center"/>
    </xf>
    <xf numFmtId="0" fontId="12" fillId="2" borderId="124" xfId="11" applyFont="1" applyFill="1" applyBorder="1">
      <alignment vertical="center"/>
    </xf>
    <xf numFmtId="0" fontId="12" fillId="2" borderId="125" xfId="11" applyFont="1" applyFill="1" applyBorder="1">
      <alignment vertical="center"/>
    </xf>
    <xf numFmtId="185" fontId="43" fillId="2" borderId="175" xfId="11" applyNumberFormat="1" applyFont="1" applyFill="1" applyBorder="1" applyAlignment="1">
      <alignment horizontal="center" vertical="center" shrinkToFit="1"/>
    </xf>
    <xf numFmtId="185" fontId="43" fillId="2" borderId="133" xfId="11" applyNumberFormat="1" applyFont="1" applyFill="1" applyBorder="1" applyAlignment="1">
      <alignment horizontal="center" vertical="center" shrinkToFit="1"/>
    </xf>
    <xf numFmtId="185" fontId="43" fillId="2" borderId="127" xfId="11" applyNumberFormat="1" applyFont="1" applyFill="1" applyBorder="1" applyAlignment="1">
      <alignment horizontal="center" vertical="center" shrinkToFit="1"/>
    </xf>
    <xf numFmtId="185" fontId="43" fillId="2" borderId="134" xfId="11" applyNumberFormat="1" applyFont="1" applyFill="1" applyBorder="1" applyAlignment="1">
      <alignment horizontal="center" vertical="center" shrinkToFit="1"/>
    </xf>
    <xf numFmtId="185" fontId="43" fillId="2" borderId="128" xfId="11" applyNumberFormat="1" applyFont="1" applyFill="1" applyBorder="1" applyAlignment="1">
      <alignment horizontal="center" vertical="center" shrinkToFit="1"/>
    </xf>
    <xf numFmtId="185" fontId="43" fillId="2" borderId="126" xfId="11" applyNumberFormat="1" applyFont="1" applyFill="1" applyBorder="1" applyAlignment="1">
      <alignment horizontal="center" vertical="center" shrinkToFit="1"/>
    </xf>
    <xf numFmtId="0" fontId="12" fillId="2" borderId="3" xfId="11" applyFont="1" applyFill="1" applyBorder="1">
      <alignment vertical="center"/>
    </xf>
    <xf numFmtId="0" fontId="12" fillId="2" borderId="4" xfId="11" applyFont="1" applyFill="1" applyBorder="1">
      <alignment vertical="center"/>
    </xf>
    <xf numFmtId="0" fontId="12" fillId="2" borderId="78" xfId="11" applyFont="1" applyFill="1" applyBorder="1">
      <alignment vertical="center"/>
    </xf>
    <xf numFmtId="0" fontId="43" fillId="2" borderId="288" xfId="11" applyFont="1" applyFill="1" applyBorder="1" applyAlignment="1" applyProtection="1">
      <alignment horizontal="center" vertical="center" shrinkToFit="1"/>
      <protection locked="0"/>
    </xf>
    <xf numFmtId="0" fontId="43" fillId="2" borderId="289" xfId="11" applyFont="1" applyFill="1" applyBorder="1" applyAlignment="1" applyProtection="1">
      <alignment horizontal="center" vertical="center" shrinkToFit="1"/>
      <protection locked="0"/>
    </xf>
    <xf numFmtId="0" fontId="43" fillId="2" borderId="130" xfId="11" applyFont="1" applyFill="1" applyBorder="1" applyAlignment="1" applyProtection="1">
      <alignment horizontal="center" vertical="center" shrinkToFit="1"/>
      <protection locked="0"/>
    </xf>
    <xf numFmtId="0" fontId="43" fillId="2" borderId="290" xfId="11" applyFont="1" applyFill="1" applyBorder="1" applyAlignment="1" applyProtection="1">
      <alignment horizontal="center" vertical="center" shrinkToFit="1"/>
      <protection locked="0"/>
    </xf>
    <xf numFmtId="0" fontId="43" fillId="2" borderId="131" xfId="11" applyFont="1" applyFill="1" applyBorder="1" applyAlignment="1" applyProtection="1">
      <alignment horizontal="center" vertical="center" shrinkToFit="1"/>
      <protection locked="0"/>
    </xf>
    <xf numFmtId="0" fontId="43" fillId="2" borderId="291" xfId="11" applyFont="1" applyFill="1" applyBorder="1" applyAlignment="1" applyProtection="1">
      <alignment horizontal="center" vertical="center" shrinkToFit="1"/>
      <protection locked="0"/>
    </xf>
    <xf numFmtId="0" fontId="43" fillId="2" borderId="129" xfId="11" applyFont="1" applyFill="1" applyBorder="1" applyAlignment="1" applyProtection="1">
      <alignment horizontal="center" vertical="center" shrinkToFit="1"/>
      <protection locked="0"/>
    </xf>
    <xf numFmtId="0" fontId="43" fillId="2" borderId="132" xfId="11" applyFont="1" applyFill="1" applyBorder="1" applyAlignment="1" applyProtection="1">
      <alignment horizontal="center" vertical="center" shrinkToFit="1"/>
      <protection locked="0"/>
    </xf>
    <xf numFmtId="185" fontId="43" fillId="2" borderId="292" xfId="11" applyNumberFormat="1" applyFont="1" applyFill="1" applyBorder="1" applyAlignment="1">
      <alignment horizontal="center" vertical="center" shrinkToFit="1"/>
    </xf>
    <xf numFmtId="0" fontId="43" fillId="2" borderId="293" xfId="11" applyFont="1" applyFill="1" applyBorder="1" applyAlignment="1" applyProtection="1">
      <alignment horizontal="center" vertical="center" shrinkToFit="1"/>
      <protection locked="0"/>
    </xf>
    <xf numFmtId="0" fontId="12" fillId="2" borderId="133" xfId="11" applyFont="1" applyFill="1" applyBorder="1">
      <alignment vertical="center"/>
    </xf>
    <xf numFmtId="0" fontId="12" fillId="2" borderId="134" xfId="11" applyFont="1" applyFill="1" applyBorder="1">
      <alignment vertical="center"/>
    </xf>
    <xf numFmtId="0" fontId="12" fillId="2" borderId="135" xfId="11" applyFont="1" applyFill="1" applyBorder="1">
      <alignment vertical="center"/>
    </xf>
    <xf numFmtId="0" fontId="12" fillId="2" borderId="17" xfId="11" applyFont="1" applyFill="1" applyBorder="1">
      <alignment vertical="center"/>
    </xf>
    <xf numFmtId="0" fontId="12" fillId="2" borderId="0" xfId="11" applyFont="1" applyFill="1">
      <alignment vertical="center"/>
    </xf>
    <xf numFmtId="0" fontId="12" fillId="2" borderId="80" xfId="11" applyFont="1" applyFill="1" applyBorder="1">
      <alignment vertical="center"/>
    </xf>
    <xf numFmtId="185" fontId="43" fillId="2" borderId="61" xfId="11" applyNumberFormat="1" applyFont="1" applyFill="1" applyBorder="1" applyAlignment="1">
      <alignment horizontal="center" vertical="center" shrinkToFit="1"/>
    </xf>
    <xf numFmtId="0" fontId="43" fillId="2" borderId="294" xfId="11" applyFont="1" applyFill="1" applyBorder="1" applyAlignment="1" applyProtection="1">
      <alignment horizontal="center" vertical="center" shrinkToFit="1"/>
      <protection locked="0"/>
    </xf>
    <xf numFmtId="0" fontId="12" fillId="2" borderId="136" xfId="11" applyFont="1" applyFill="1" applyBorder="1">
      <alignment vertical="center"/>
    </xf>
    <xf numFmtId="0" fontId="12" fillId="2" borderId="137" xfId="11" applyFont="1" applyFill="1" applyBorder="1">
      <alignment vertical="center"/>
    </xf>
    <xf numFmtId="0" fontId="12" fillId="2" borderId="138" xfId="11" applyFont="1" applyFill="1" applyBorder="1">
      <alignment vertical="center"/>
    </xf>
    <xf numFmtId="185" fontId="43" fillId="2" borderId="178" xfId="11" applyNumberFormat="1" applyFont="1" applyFill="1" applyBorder="1" applyAlignment="1">
      <alignment horizontal="center" vertical="center" shrinkToFit="1"/>
    </xf>
    <xf numFmtId="185" fontId="43" fillId="2" borderId="136" xfId="11" applyNumberFormat="1" applyFont="1" applyFill="1" applyBorder="1" applyAlignment="1">
      <alignment horizontal="center" vertical="center" shrinkToFit="1"/>
    </xf>
    <xf numFmtId="185" fontId="43" fillId="2" borderId="139" xfId="11" applyNumberFormat="1" applyFont="1" applyFill="1" applyBorder="1" applyAlignment="1">
      <alignment horizontal="center" vertical="center" shrinkToFit="1"/>
    </xf>
    <xf numFmtId="185" fontId="43" fillId="2" borderId="137" xfId="11" applyNumberFormat="1" applyFont="1" applyFill="1" applyBorder="1" applyAlignment="1">
      <alignment horizontal="center" vertical="center" shrinkToFit="1"/>
    </xf>
    <xf numFmtId="185" fontId="43" fillId="2" borderId="140" xfId="11" applyNumberFormat="1" applyFont="1" applyFill="1" applyBorder="1" applyAlignment="1">
      <alignment horizontal="center" vertical="center" shrinkToFit="1"/>
    </xf>
    <xf numFmtId="185" fontId="43" fillId="2" borderId="295" xfId="11" applyNumberFormat="1" applyFont="1" applyFill="1" applyBorder="1" applyAlignment="1">
      <alignment horizontal="center" vertical="center" shrinkToFit="1"/>
    </xf>
    <xf numFmtId="0" fontId="12" fillId="2" borderId="0" xfId="11" applyFont="1" applyFill="1" applyAlignment="1">
      <alignment horizontal="center" vertical="center"/>
    </xf>
    <xf numFmtId="0" fontId="12" fillId="2" borderId="0" xfId="11" applyFont="1" applyFill="1" applyAlignment="1" applyProtection="1">
      <alignment horizontal="center" vertical="center" shrinkToFit="1"/>
      <protection locked="0"/>
    </xf>
    <xf numFmtId="0" fontId="12" fillId="2" borderId="0" xfId="11" applyFont="1" applyFill="1" applyAlignment="1" applyProtection="1">
      <alignment horizontal="center" vertical="center" wrapText="1"/>
      <protection locked="0"/>
    </xf>
    <xf numFmtId="0" fontId="12" fillId="2" borderId="0" xfId="11" applyFont="1" applyFill="1" applyAlignment="1" applyProtection="1">
      <alignment horizontal="left" vertical="center" wrapText="1"/>
      <protection locked="0"/>
    </xf>
    <xf numFmtId="0" fontId="8" fillId="2" borderId="0" xfId="11" applyFont="1" applyFill="1">
      <alignment vertical="center"/>
    </xf>
    <xf numFmtId="0" fontId="9" fillId="2" borderId="0" xfId="11" applyFont="1" applyFill="1">
      <alignment vertical="center"/>
    </xf>
    <xf numFmtId="0" fontId="9" fillId="2" borderId="0" xfId="11" applyFont="1" applyFill="1" applyAlignment="1">
      <alignment horizontal="center" vertical="center"/>
    </xf>
    <xf numFmtId="0" fontId="12" fillId="2" borderId="0" xfId="11" applyFont="1" applyFill="1" applyAlignment="1">
      <alignment horizontal="center" vertical="center" wrapText="1"/>
    </xf>
    <xf numFmtId="1" fontId="12" fillId="2" borderId="0" xfId="11" applyNumberFormat="1" applyFont="1" applyFill="1" applyAlignment="1">
      <alignment horizontal="center" vertical="center" wrapText="1"/>
    </xf>
    <xf numFmtId="0" fontId="12" fillId="2" borderId="2" xfId="11" applyFont="1" applyFill="1" applyBorder="1" applyAlignment="1">
      <alignment horizontal="center" vertical="center"/>
    </xf>
    <xf numFmtId="0" fontId="43" fillId="2" borderId="2" xfId="11" applyFont="1" applyFill="1" applyBorder="1" applyAlignment="1">
      <alignment horizontal="center" vertical="center"/>
    </xf>
    <xf numFmtId="0" fontId="12" fillId="0" borderId="0" xfId="11" applyFont="1" applyAlignment="1">
      <alignment horizontal="left" vertical="center" wrapText="1"/>
    </xf>
    <xf numFmtId="0" fontId="43" fillId="0" borderId="0" xfId="11" applyFont="1" applyAlignment="1">
      <alignment vertical="center" textRotation="90"/>
    </xf>
    <xf numFmtId="0" fontId="100" fillId="2" borderId="0" xfId="11" applyFont="1" applyFill="1" applyAlignment="1">
      <alignment horizontal="left" vertical="center"/>
    </xf>
    <xf numFmtId="0" fontId="79" fillId="2" borderId="0" xfId="11" applyFont="1" applyFill="1" applyAlignment="1">
      <alignment horizontal="center" vertical="center"/>
    </xf>
    <xf numFmtId="0" fontId="79" fillId="2" borderId="0" xfId="11" applyFont="1" applyFill="1">
      <alignment vertical="center"/>
    </xf>
    <xf numFmtId="0" fontId="79" fillId="2" borderId="0" xfId="11" applyFont="1" applyFill="1" applyAlignment="1">
      <alignment horizontal="left" vertical="center"/>
    </xf>
    <xf numFmtId="0" fontId="80" fillId="2" borderId="0" xfId="11" applyFont="1" applyFill="1">
      <alignment vertical="center"/>
    </xf>
    <xf numFmtId="0" fontId="80" fillId="2" borderId="0" xfId="11" applyFont="1" applyFill="1" applyAlignment="1">
      <alignment horizontal="left" vertical="center"/>
    </xf>
    <xf numFmtId="0" fontId="79" fillId="2" borderId="0" xfId="11" applyFont="1" applyFill="1" applyAlignment="1" applyProtection="1">
      <alignment horizontal="center" vertical="center"/>
      <protection locked="0"/>
    </xf>
    <xf numFmtId="0" fontId="79" fillId="11" borderId="2" xfId="11" applyFont="1" applyFill="1" applyBorder="1" applyAlignment="1" applyProtection="1">
      <alignment horizontal="center" vertical="center"/>
      <protection locked="0"/>
    </xf>
    <xf numFmtId="0" fontId="79" fillId="11" borderId="0" xfId="11" applyFont="1" applyFill="1" applyAlignment="1" applyProtection="1">
      <alignment horizontal="center" vertical="center"/>
      <protection locked="0"/>
    </xf>
    <xf numFmtId="20" fontId="79" fillId="11" borderId="2" xfId="11" applyNumberFormat="1" applyFont="1" applyFill="1" applyBorder="1" applyAlignment="1" applyProtection="1">
      <alignment horizontal="center" vertical="center"/>
      <protection locked="0"/>
    </xf>
    <xf numFmtId="0" fontId="79" fillId="2" borderId="0" xfId="11" applyFont="1" applyFill="1" applyAlignment="1" applyProtection="1">
      <alignment horizontal="right" vertical="center"/>
      <protection locked="0"/>
    </xf>
    <xf numFmtId="0" fontId="79" fillId="2" borderId="0" xfId="11" applyFont="1" applyFill="1" applyProtection="1">
      <alignment vertical="center"/>
      <protection locked="0"/>
    </xf>
    <xf numFmtId="0" fontId="79" fillId="2" borderId="2" xfId="11" applyFont="1" applyFill="1" applyBorder="1" applyAlignment="1">
      <alignment horizontal="center" vertical="center"/>
    </xf>
    <xf numFmtId="0" fontId="79" fillId="11" borderId="2" xfId="11" applyFont="1" applyFill="1" applyBorder="1" applyAlignment="1" applyProtection="1">
      <alignment horizontal="left" vertical="center"/>
      <protection locked="0"/>
    </xf>
    <xf numFmtId="20" fontId="79" fillId="2" borderId="2" xfId="11" applyNumberFormat="1" applyFont="1" applyFill="1" applyBorder="1" applyAlignment="1" applyProtection="1">
      <alignment horizontal="center" vertical="center"/>
      <protection locked="0"/>
    </xf>
    <xf numFmtId="0" fontId="81" fillId="11" borderId="25" xfId="11" applyFont="1" applyFill="1" applyBorder="1" applyAlignment="1" applyProtection="1">
      <alignment horizontal="center" vertical="center"/>
      <protection locked="0"/>
    </xf>
    <xf numFmtId="0" fontId="81" fillId="11" borderId="114" xfId="11" applyFont="1" applyFill="1" applyBorder="1" applyAlignment="1" applyProtection="1">
      <alignment horizontal="center" vertical="center"/>
      <protection locked="0"/>
    </xf>
    <xf numFmtId="0" fontId="81" fillId="11" borderId="61" xfId="11" applyFont="1" applyFill="1" applyBorder="1" applyAlignment="1" applyProtection="1">
      <alignment horizontal="center" vertical="center"/>
      <protection locked="0"/>
    </xf>
    <xf numFmtId="0" fontId="3" fillId="0" borderId="0" xfId="12">
      <alignment vertical="center"/>
    </xf>
    <xf numFmtId="0" fontId="101" fillId="0" borderId="81" xfId="12" applyFont="1" applyBorder="1" applyAlignment="1">
      <alignment horizontal="left" vertical="top" wrapText="1"/>
    </xf>
    <xf numFmtId="0" fontId="101" fillId="0" borderId="0" xfId="12" applyFont="1" applyAlignment="1">
      <alignment horizontal="left" vertical="top" wrapText="1"/>
    </xf>
    <xf numFmtId="0" fontId="101" fillId="0" borderId="80" xfId="12" applyFont="1" applyBorder="1" applyAlignment="1">
      <alignment horizontal="left" vertical="top" wrapText="1"/>
    </xf>
    <xf numFmtId="0" fontId="101" fillId="0" borderId="81" xfId="12" applyFont="1" applyBorder="1" applyAlignment="1">
      <alignment vertical="top" wrapText="1"/>
    </xf>
    <xf numFmtId="0" fontId="101" fillId="0" borderId="0" xfId="12" applyFont="1" applyAlignment="1">
      <alignment vertical="top" wrapText="1"/>
    </xf>
    <xf numFmtId="0" fontId="101" fillId="0" borderId="80" xfId="12" applyFont="1" applyBorder="1" applyAlignment="1">
      <alignment vertical="top" wrapText="1"/>
    </xf>
    <xf numFmtId="0" fontId="101" fillId="0" borderId="0" xfId="12" applyFont="1" applyAlignment="1">
      <alignment horizontal="right" vertical="top" wrapText="1"/>
    </xf>
    <xf numFmtId="0" fontId="101" fillId="0" borderId="81" xfId="12" applyFont="1" applyBorder="1" applyAlignment="1">
      <alignment horizontal="center" vertical="top" wrapText="1"/>
    </xf>
    <xf numFmtId="0" fontId="101" fillId="0" borderId="0" xfId="12" applyFont="1" applyAlignment="1">
      <alignment horizontal="center" vertical="top" wrapText="1"/>
    </xf>
    <xf numFmtId="0" fontId="101" fillId="0" borderId="80" xfId="12" applyFont="1" applyBorder="1" applyAlignment="1">
      <alignment horizontal="center" vertical="top" wrapText="1"/>
    </xf>
    <xf numFmtId="0" fontId="101" fillId="0" borderId="95" xfId="12" applyFont="1" applyBorder="1" applyAlignment="1">
      <alignment horizontal="left" vertical="top" wrapText="1"/>
    </xf>
    <xf numFmtId="0" fontId="101" fillId="0" borderId="70" xfId="12" applyFont="1" applyBorder="1" applyAlignment="1">
      <alignment horizontal="left" vertical="top" wrapText="1"/>
    </xf>
    <xf numFmtId="0" fontId="101" fillId="0" borderId="79" xfId="12" applyFont="1" applyBorder="1" applyAlignment="1">
      <alignment horizontal="left" vertical="top" wrapText="1"/>
    </xf>
    <xf numFmtId="0" fontId="3" fillId="0" borderId="84" xfId="12" applyBorder="1">
      <alignment vertical="center"/>
    </xf>
    <xf numFmtId="0" fontId="3" fillId="0" borderId="74" xfId="12" applyBorder="1">
      <alignment vertical="center"/>
    </xf>
    <xf numFmtId="0" fontId="3" fillId="0" borderId="59" xfId="12" applyBorder="1">
      <alignment vertical="center"/>
    </xf>
    <xf numFmtId="0" fontId="101" fillId="0" borderId="0" xfId="12" applyFont="1" applyAlignment="1">
      <alignment horizontal="justify" vertical="center"/>
    </xf>
    <xf numFmtId="0" fontId="77" fillId="2" borderId="4" xfId="3" applyFont="1" applyFill="1" applyBorder="1" applyAlignment="1">
      <alignment horizontal="center" vertical="center" wrapText="1"/>
    </xf>
    <xf numFmtId="0" fontId="76" fillId="2" borderId="0" xfId="3" applyFont="1" applyFill="1" applyAlignment="1">
      <alignment horizontal="left" vertical="center"/>
    </xf>
    <xf numFmtId="0" fontId="77" fillId="2" borderId="0" xfId="3" applyFont="1" applyFill="1" applyAlignment="1">
      <alignment horizontal="left" vertical="center" wrapText="1"/>
    </xf>
    <xf numFmtId="0" fontId="77" fillId="2" borderId="80" xfId="3" applyFont="1" applyFill="1" applyBorder="1" applyAlignment="1">
      <alignment horizontal="left" vertical="center" wrapText="1"/>
    </xf>
    <xf numFmtId="0" fontId="61" fillId="2" borderId="0" xfId="8" applyFont="1" applyFill="1" applyAlignment="1">
      <alignment vertical="center" wrapText="1"/>
    </xf>
    <xf numFmtId="0" fontId="61" fillId="2" borderId="16" xfId="6" applyFont="1" applyFill="1" applyBorder="1" applyAlignment="1">
      <alignment vertical="center"/>
    </xf>
    <xf numFmtId="0" fontId="61" fillId="2" borderId="5" xfId="6" applyFont="1" applyFill="1" applyBorder="1" applyAlignment="1">
      <alignment vertical="center"/>
    </xf>
    <xf numFmtId="0" fontId="61" fillId="2" borderId="15" xfId="6" applyFont="1" applyFill="1" applyBorder="1" applyAlignment="1">
      <alignment vertical="center"/>
    </xf>
    <xf numFmtId="0" fontId="61" fillId="2" borderId="4" xfId="8" applyFont="1" applyFill="1" applyBorder="1" applyAlignment="1">
      <alignment horizontal="center" vertical="center" wrapText="1"/>
    </xf>
    <xf numFmtId="0" fontId="63" fillId="2" borderId="0" xfId="6" applyFont="1" applyFill="1" applyBorder="1" applyAlignment="1">
      <alignment horizontal="center" vertical="center"/>
    </xf>
    <xf numFmtId="0" fontId="63" fillId="2" borderId="0" xfId="5" applyFont="1" applyFill="1" applyBorder="1" applyAlignment="1">
      <alignment horizontal="center" vertical="center" textRotation="255"/>
    </xf>
    <xf numFmtId="0" fontId="63" fillId="2" borderId="0" xfId="6" applyFont="1" applyFill="1" applyBorder="1" applyAlignment="1">
      <alignment horizontal="center" vertical="center" wrapText="1"/>
    </xf>
    <xf numFmtId="0" fontId="79" fillId="7" borderId="0" xfId="11" applyFont="1" applyFill="1">
      <alignment vertical="center"/>
    </xf>
    <xf numFmtId="0" fontId="97" fillId="7" borderId="0" xfId="11" applyFont="1" applyFill="1" applyAlignment="1">
      <alignment horizontal="left" vertical="center"/>
    </xf>
    <xf numFmtId="0" fontId="79" fillId="7" borderId="0" xfId="11" applyFont="1" applyFill="1" applyAlignment="1">
      <alignment horizontal="center" vertical="center"/>
    </xf>
    <xf numFmtId="0" fontId="13" fillId="2" borderId="44" xfId="0" applyFont="1" applyFill="1" applyBorder="1" applyAlignment="1">
      <alignment vertical="center"/>
    </xf>
    <xf numFmtId="0" fontId="13" fillId="2" borderId="42" xfId="0" applyFont="1" applyFill="1" applyBorder="1" applyAlignment="1">
      <alignment vertical="center"/>
    </xf>
    <xf numFmtId="0" fontId="13" fillId="2" borderId="43" xfId="0" applyFont="1" applyFill="1" applyBorder="1" applyAlignment="1">
      <alignment vertical="center" shrinkToFit="1"/>
    </xf>
    <xf numFmtId="0" fontId="13" fillId="2" borderId="44" xfId="0" applyFont="1" applyFill="1" applyBorder="1" applyAlignment="1">
      <alignment vertical="center" shrinkToFit="1"/>
    </xf>
    <xf numFmtId="0" fontId="13" fillId="4" borderId="43" xfId="0" applyFont="1" applyFill="1" applyBorder="1" applyAlignment="1">
      <alignment horizontal="center" vertical="center"/>
    </xf>
    <xf numFmtId="0" fontId="13" fillId="4" borderId="42" xfId="0" applyFont="1" applyFill="1" applyBorder="1" applyAlignment="1">
      <alignment horizontal="center" vertical="center"/>
    </xf>
    <xf numFmtId="0" fontId="13" fillId="2" borderId="43" xfId="0" applyFont="1" applyFill="1" applyBorder="1" applyAlignment="1">
      <alignment vertical="center"/>
    </xf>
    <xf numFmtId="0" fontId="58" fillId="2" borderId="0" xfId="0" applyFont="1" applyFill="1" applyAlignment="1">
      <alignment vertical="top" wrapText="1"/>
    </xf>
    <xf numFmtId="0" fontId="83" fillId="0" borderId="0" xfId="0" applyFont="1" applyAlignment="1">
      <alignment vertical="top" wrapText="1"/>
    </xf>
    <xf numFmtId="0" fontId="58" fillId="2" borderId="49" xfId="0" applyFont="1" applyFill="1" applyBorder="1" applyAlignment="1">
      <alignment vertical="top" shrinkToFit="1"/>
    </xf>
    <xf numFmtId="0" fontId="13" fillId="6" borderId="0" xfId="0" applyFont="1" applyFill="1" applyAlignment="1">
      <alignment vertical="top"/>
    </xf>
    <xf numFmtId="0" fontId="0" fillId="6" borderId="0" xfId="0" applyFill="1" applyAlignment="1">
      <alignment vertical="top"/>
    </xf>
    <xf numFmtId="0" fontId="13" fillId="6" borderId="0" xfId="0" applyFont="1" applyFill="1" applyAlignment="1">
      <alignment vertical="top" wrapText="1"/>
    </xf>
    <xf numFmtId="0" fontId="0" fillId="6" borderId="0" xfId="0" applyFill="1" applyAlignment="1">
      <alignment vertical="top" wrapText="1"/>
    </xf>
    <xf numFmtId="0" fontId="13" fillId="3" borderId="3" xfId="0" applyFont="1" applyFill="1" applyBorder="1" applyAlignment="1">
      <alignment vertical="top" wrapText="1"/>
    </xf>
    <xf numFmtId="0" fontId="0" fillId="3" borderId="4" xfId="0" applyFill="1" applyBorder="1" applyAlignment="1">
      <alignment vertical="top" wrapText="1"/>
    </xf>
    <xf numFmtId="0" fontId="0" fillId="3" borderId="1" xfId="0" applyFill="1" applyBorder="1" applyAlignment="1">
      <alignment vertical="top" wrapText="1"/>
    </xf>
    <xf numFmtId="0" fontId="13" fillId="3" borderId="17" xfId="0" applyFont="1" applyFill="1" applyBorder="1" applyAlignment="1">
      <alignment vertical="top" wrapText="1"/>
    </xf>
    <xf numFmtId="0" fontId="0" fillId="3" borderId="0" xfId="0" applyFill="1" applyAlignment="1">
      <alignment vertical="top" wrapText="1"/>
    </xf>
    <xf numFmtId="0" fontId="0" fillId="3" borderId="30" xfId="0" applyFill="1" applyBorder="1" applyAlignment="1">
      <alignment vertical="top" wrapText="1"/>
    </xf>
    <xf numFmtId="0" fontId="0" fillId="3" borderId="17" xfId="0" applyFill="1" applyBorder="1" applyAlignment="1">
      <alignment vertical="top" wrapText="1"/>
    </xf>
    <xf numFmtId="0" fontId="0" fillId="3" borderId="16" xfId="0" applyFill="1" applyBorder="1" applyAlignment="1">
      <alignment vertical="top" wrapText="1"/>
    </xf>
    <xf numFmtId="0" fontId="0" fillId="3" borderId="5" xfId="0" applyFill="1" applyBorder="1" applyAlignment="1">
      <alignment vertical="top" wrapText="1"/>
    </xf>
    <xf numFmtId="0" fontId="0" fillId="3" borderId="15" xfId="0" applyFill="1" applyBorder="1" applyAlignment="1">
      <alignment vertical="top" wrapText="1"/>
    </xf>
    <xf numFmtId="0" fontId="84" fillId="2" borderId="0" xfId="0" applyFont="1" applyFill="1" applyAlignment="1">
      <alignment horizontal="center" vertical="top"/>
    </xf>
    <xf numFmtId="0" fontId="58" fillId="6" borderId="0" xfId="0" applyFont="1" applyFill="1" applyAlignment="1">
      <alignment vertical="top" wrapText="1"/>
    </xf>
    <xf numFmtId="0" fontId="83" fillId="6" borderId="0" xfId="0" applyFont="1" applyFill="1" applyAlignment="1">
      <alignment vertical="top" wrapText="1"/>
    </xf>
    <xf numFmtId="0" fontId="13" fillId="3" borderId="0" xfId="0" applyFont="1" applyFill="1" applyAlignment="1">
      <alignment vertical="top" wrapText="1"/>
    </xf>
    <xf numFmtId="0" fontId="82" fillId="12" borderId="0" xfId="0" applyFont="1" applyFill="1" applyAlignment="1">
      <alignment vertical="top"/>
    </xf>
    <xf numFmtId="0" fontId="13" fillId="3" borderId="35" xfId="0" applyFont="1" applyFill="1" applyBorder="1" applyAlignment="1">
      <alignment vertical="top" wrapText="1"/>
    </xf>
    <xf numFmtId="0" fontId="13" fillId="3" borderId="31" xfId="0" applyFont="1" applyFill="1" applyBorder="1" applyAlignment="1">
      <alignment vertical="top" wrapText="1"/>
    </xf>
    <xf numFmtId="0" fontId="13" fillId="3" borderId="144" xfId="0" applyFont="1" applyFill="1" applyBorder="1" applyAlignment="1">
      <alignment vertical="top" wrapText="1"/>
    </xf>
    <xf numFmtId="0" fontId="13" fillId="3" borderId="33" xfId="0" applyFont="1" applyFill="1" applyBorder="1" applyAlignment="1">
      <alignment vertical="top" wrapText="1"/>
    </xf>
    <xf numFmtId="0" fontId="13" fillId="3" borderId="0" xfId="0" applyFont="1" applyFill="1" applyBorder="1" applyAlignment="1">
      <alignment vertical="top" wrapText="1"/>
    </xf>
    <xf numFmtId="0" fontId="13" fillId="3" borderId="96" xfId="0" applyFont="1" applyFill="1" applyBorder="1" applyAlignment="1">
      <alignment vertical="top" wrapText="1"/>
    </xf>
    <xf numFmtId="0" fontId="13" fillId="3" borderId="36" xfId="0" applyFont="1" applyFill="1" applyBorder="1" applyAlignment="1">
      <alignment vertical="top" wrapText="1"/>
    </xf>
    <xf numFmtId="0" fontId="13" fillId="3" borderId="49" xfId="0" applyFont="1" applyFill="1" applyBorder="1" applyAlignment="1">
      <alignment vertical="top" wrapText="1"/>
    </xf>
    <xf numFmtId="0" fontId="13" fillId="3" borderId="145" xfId="0" applyFont="1" applyFill="1" applyBorder="1" applyAlignment="1">
      <alignment vertical="top" wrapText="1"/>
    </xf>
    <xf numFmtId="0" fontId="15" fillId="6" borderId="0" xfId="0" applyFont="1" applyFill="1" applyAlignment="1">
      <alignment vertical="top" wrapText="1"/>
    </xf>
    <xf numFmtId="0" fontId="20" fillId="6" borderId="0" xfId="0" applyFont="1" applyFill="1" applyAlignment="1">
      <alignment vertical="top" wrapText="1"/>
    </xf>
    <xf numFmtId="0" fontId="30" fillId="2" borderId="0" xfId="0" applyFont="1" applyFill="1" applyAlignment="1">
      <alignment horizontal="center" vertical="center"/>
    </xf>
    <xf numFmtId="0" fontId="18" fillId="2" borderId="0" xfId="0" applyFont="1" applyFill="1" applyAlignment="1">
      <alignment vertical="center" shrinkToFit="1"/>
    </xf>
    <xf numFmtId="0" fontId="13" fillId="6" borderId="6" xfId="0" applyFont="1" applyFill="1" applyBorder="1" applyAlignment="1">
      <alignment horizontal="center" vertical="center" shrinkToFit="1"/>
    </xf>
    <xf numFmtId="0" fontId="13" fillId="6" borderId="7" xfId="0" applyFont="1" applyFill="1" applyBorder="1" applyAlignment="1">
      <alignment horizontal="center" vertical="center" shrinkToFit="1"/>
    </xf>
    <xf numFmtId="0" fontId="13" fillId="6" borderId="8" xfId="0" applyFont="1" applyFill="1" applyBorder="1" applyAlignment="1">
      <alignment horizontal="center" vertical="center" shrinkToFit="1"/>
    </xf>
    <xf numFmtId="0" fontId="13" fillId="2" borderId="41" xfId="0" applyFont="1" applyFill="1" applyBorder="1" applyAlignment="1">
      <alignment vertical="center"/>
    </xf>
    <xf numFmtId="0" fontId="13" fillId="2" borderId="40" xfId="0" applyFont="1" applyFill="1" applyBorder="1" applyAlignment="1">
      <alignment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58" fillId="2" borderId="39" xfId="0" applyFont="1" applyFill="1" applyBorder="1" applyAlignment="1">
      <alignment vertical="center" shrinkToFit="1"/>
    </xf>
    <xf numFmtId="0" fontId="58" fillId="2" borderId="41" xfId="0" applyFont="1" applyFill="1" applyBorder="1" applyAlignment="1">
      <alignment vertical="center" shrinkToFit="1"/>
    </xf>
    <xf numFmtId="0" fontId="58" fillId="2" borderId="40" xfId="0" applyFont="1" applyFill="1" applyBorder="1" applyAlignment="1">
      <alignment vertical="center" shrinkToFit="1"/>
    </xf>
    <xf numFmtId="0" fontId="13" fillId="2" borderId="32"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58" fillId="2" borderId="43" xfId="0" applyFont="1" applyFill="1" applyBorder="1" applyAlignment="1">
      <alignment horizontal="left" vertical="center" shrinkToFit="1"/>
    </xf>
    <xf numFmtId="0" fontId="58" fillId="2" borderId="44" xfId="0" applyFont="1" applyFill="1" applyBorder="1" applyAlignment="1">
      <alignment horizontal="left" vertical="center" shrinkToFit="1"/>
    </xf>
    <xf numFmtId="0" fontId="58" fillId="2" borderId="42" xfId="0" applyFont="1" applyFill="1" applyBorder="1" applyAlignment="1">
      <alignment horizontal="left" vertical="center" shrinkToFit="1"/>
    </xf>
    <xf numFmtId="0" fontId="13" fillId="2" borderId="44" xfId="0" applyFont="1" applyFill="1" applyBorder="1" applyAlignment="1">
      <alignment vertical="center"/>
    </xf>
    <xf numFmtId="0" fontId="13" fillId="2" borderId="42" xfId="0" applyFont="1" applyFill="1" applyBorder="1" applyAlignment="1">
      <alignment vertical="center"/>
    </xf>
    <xf numFmtId="0" fontId="13" fillId="4" borderId="43" xfId="0" applyFont="1" applyFill="1" applyBorder="1" applyAlignment="1">
      <alignment horizontal="center" vertical="center"/>
    </xf>
    <xf numFmtId="0" fontId="13" fillId="4" borderId="42" xfId="0" applyFont="1" applyFill="1" applyBorder="1" applyAlignment="1">
      <alignment horizontal="center" vertical="center"/>
    </xf>
    <xf numFmtId="0" fontId="13" fillId="2" borderId="43" xfId="0" applyFont="1" applyFill="1" applyBorder="1" applyAlignment="1">
      <alignment vertical="center"/>
    </xf>
    <xf numFmtId="0" fontId="13" fillId="2" borderId="43" xfId="0" applyFont="1" applyFill="1" applyBorder="1" applyAlignment="1">
      <alignment vertical="center" shrinkToFit="1"/>
    </xf>
    <xf numFmtId="0" fontId="13" fillId="2" borderId="44" xfId="0" applyFont="1" applyFill="1" applyBorder="1" applyAlignment="1">
      <alignment vertical="center" shrinkToFit="1"/>
    </xf>
    <xf numFmtId="0" fontId="13" fillId="2" borderId="43" xfId="0" applyFont="1" applyFill="1" applyBorder="1" applyAlignment="1">
      <alignment vertical="top" wrapText="1"/>
    </xf>
    <xf numFmtId="0" fontId="13" fillId="2" borderId="44" xfId="0" applyFont="1" applyFill="1" applyBorder="1" applyAlignment="1">
      <alignment vertical="top" wrapText="1"/>
    </xf>
    <xf numFmtId="0" fontId="13" fillId="2" borderId="42" xfId="0" applyFont="1" applyFill="1" applyBorder="1" applyAlignment="1">
      <alignment vertical="top" wrapText="1"/>
    </xf>
    <xf numFmtId="0" fontId="13" fillId="2" borderId="42" xfId="0" applyFont="1" applyFill="1" applyBorder="1" applyAlignment="1">
      <alignment vertical="center" shrinkToFit="1"/>
    </xf>
    <xf numFmtId="0" fontId="13" fillId="2" borderId="31" xfId="0" applyFont="1" applyFill="1" applyBorder="1" applyAlignment="1">
      <alignment vertical="center" shrinkToFit="1"/>
    </xf>
    <xf numFmtId="0" fontId="58" fillId="2" borderId="31" xfId="0" applyFont="1" applyFill="1" applyBorder="1" applyAlignment="1">
      <alignment horizontal="right" vertical="center" shrinkToFit="1"/>
    </xf>
    <xf numFmtId="0" fontId="58" fillId="2" borderId="37" xfId="0" applyFont="1" applyFill="1" applyBorder="1" applyAlignment="1">
      <alignment horizontal="right" vertical="center" shrinkToFit="1"/>
    </xf>
    <xf numFmtId="0" fontId="13" fillId="2" borderId="32" xfId="0" applyFont="1" applyFill="1" applyBorder="1" applyAlignment="1">
      <alignment vertical="center"/>
    </xf>
    <xf numFmtId="0" fontId="13" fillId="2" borderId="31" xfId="0" applyFont="1" applyFill="1" applyBorder="1" applyAlignment="1">
      <alignment vertical="center"/>
    </xf>
    <xf numFmtId="0" fontId="13" fillId="2" borderId="37" xfId="0" applyFont="1" applyFill="1" applyBorder="1" applyAlignment="1">
      <alignment vertical="center"/>
    </xf>
    <xf numFmtId="0" fontId="58" fillId="2" borderId="49" xfId="0" applyFont="1" applyFill="1" applyBorder="1" applyAlignment="1">
      <alignment vertical="top" wrapText="1"/>
    </xf>
    <xf numFmtId="0" fontId="58" fillId="2" borderId="50" xfId="0" applyFont="1" applyFill="1" applyBorder="1" applyAlignment="1">
      <alignment vertical="top" wrapText="1"/>
    </xf>
    <xf numFmtId="0" fontId="58" fillId="2" borderId="44" xfId="0" applyFont="1" applyFill="1" applyBorder="1" applyAlignment="1">
      <alignment vertical="top" wrapText="1"/>
    </xf>
    <xf numFmtId="0" fontId="58" fillId="2" borderId="42" xfId="0" applyFont="1" applyFill="1" applyBorder="1" applyAlignment="1">
      <alignment vertical="top" wrapText="1"/>
    </xf>
    <xf numFmtId="0" fontId="13" fillId="2" borderId="43" xfId="0" applyFont="1" applyFill="1" applyBorder="1" applyAlignment="1">
      <alignment horizontal="left" vertical="center" shrinkToFit="1"/>
    </xf>
    <xf numFmtId="0" fontId="13" fillId="2" borderId="44" xfId="0" applyFont="1" applyFill="1" applyBorder="1" applyAlignment="1">
      <alignment horizontal="left" vertical="center" shrinkToFit="1"/>
    </xf>
    <xf numFmtId="0" fontId="13" fillId="2" borderId="42" xfId="0" applyFont="1" applyFill="1" applyBorder="1" applyAlignment="1">
      <alignment horizontal="left" vertical="center" shrinkToFit="1"/>
    </xf>
    <xf numFmtId="0" fontId="58" fillId="2" borderId="32" xfId="0" applyFont="1" applyFill="1" applyBorder="1" applyAlignment="1">
      <alignment vertical="top" wrapText="1"/>
    </xf>
    <xf numFmtId="0" fontId="58" fillId="2" borderId="31" xfId="0" applyFont="1" applyFill="1" applyBorder="1" applyAlignment="1">
      <alignment vertical="top" wrapText="1"/>
    </xf>
    <xf numFmtId="0" fontId="58" fillId="2" borderId="37" xfId="0" applyFont="1" applyFill="1" applyBorder="1" applyAlignment="1">
      <alignment vertical="top" wrapText="1"/>
    </xf>
    <xf numFmtId="0" fontId="58" fillId="2" borderId="17" xfId="0" applyFont="1" applyFill="1" applyBorder="1" applyAlignment="1">
      <alignment vertical="top" wrapText="1"/>
    </xf>
    <xf numFmtId="0" fontId="58" fillId="2" borderId="0" xfId="0" applyFont="1" applyFill="1" applyBorder="1" applyAlignment="1">
      <alignment vertical="top" wrapText="1"/>
    </xf>
    <xf numFmtId="0" fontId="58" fillId="2" borderId="30" xfId="0" applyFont="1" applyFill="1" applyBorder="1" applyAlignment="1">
      <alignment vertical="top" wrapText="1"/>
    </xf>
    <xf numFmtId="0" fontId="58" fillId="2" borderId="48" xfId="0" applyFont="1" applyFill="1" applyBorder="1" applyAlignment="1">
      <alignment vertical="top" wrapText="1"/>
    </xf>
    <xf numFmtId="0" fontId="58" fillId="2" borderId="49" xfId="0" applyFont="1" applyFill="1" applyBorder="1" applyAlignment="1">
      <alignment vertical="center"/>
    </xf>
    <xf numFmtId="0" fontId="58" fillId="2" borderId="50" xfId="0" applyFont="1" applyFill="1" applyBorder="1" applyAlignment="1">
      <alignment vertical="center"/>
    </xf>
    <xf numFmtId="0" fontId="58" fillId="2" borderId="43" xfId="0" applyFont="1" applyFill="1" applyBorder="1" applyAlignment="1">
      <alignment vertical="top" wrapText="1"/>
    </xf>
    <xf numFmtId="0" fontId="13" fillId="9" borderId="44" xfId="0" applyFont="1" applyFill="1" applyBorder="1" applyAlignment="1">
      <alignment vertical="center"/>
    </xf>
    <xf numFmtId="0" fontId="13" fillId="9" borderId="42" xfId="0" applyFont="1" applyFill="1" applyBorder="1" applyAlignment="1">
      <alignment vertical="center"/>
    </xf>
    <xf numFmtId="0" fontId="54" fillId="9" borderId="49" xfId="0" applyFont="1" applyFill="1" applyBorder="1" applyAlignment="1">
      <alignment vertical="center" wrapText="1"/>
    </xf>
    <xf numFmtId="0" fontId="54" fillId="9" borderId="49" xfId="0" applyFont="1" applyFill="1" applyBorder="1" applyAlignment="1">
      <alignment vertical="center"/>
    </xf>
    <xf numFmtId="0" fontId="54" fillId="9" borderId="50" xfId="0" applyFont="1" applyFill="1" applyBorder="1" applyAlignment="1">
      <alignment vertical="center"/>
    </xf>
    <xf numFmtId="0" fontId="13" fillId="2" borderId="0" xfId="0" applyFont="1" applyFill="1" applyBorder="1" applyAlignment="1">
      <alignment vertical="top" wrapText="1"/>
    </xf>
    <xf numFmtId="0" fontId="13" fillId="0" borderId="0" xfId="0" applyFont="1" applyAlignment="1">
      <alignment vertical="top" wrapText="1"/>
    </xf>
    <xf numFmtId="0" fontId="13" fillId="0" borderId="30" xfId="0" applyFont="1" applyBorder="1" applyAlignment="1">
      <alignment vertical="top" wrapText="1"/>
    </xf>
    <xf numFmtId="0" fontId="13" fillId="2" borderId="0" xfId="0" applyFont="1" applyFill="1" applyBorder="1" applyAlignment="1">
      <alignment vertical="center" wrapText="1"/>
    </xf>
    <xf numFmtId="0" fontId="13" fillId="0" borderId="0" xfId="0" applyFont="1" applyAlignment="1">
      <alignment vertical="center" wrapText="1"/>
    </xf>
    <xf numFmtId="0" fontId="13" fillId="0" borderId="30" xfId="0" applyFont="1" applyBorder="1" applyAlignment="1">
      <alignment vertical="center" wrapText="1"/>
    </xf>
    <xf numFmtId="0" fontId="58" fillId="9" borderId="44" xfId="0" applyFont="1" applyFill="1" applyBorder="1" applyAlignment="1">
      <alignment horizontal="center" vertical="center" shrinkToFit="1"/>
    </xf>
    <xf numFmtId="0" fontId="58" fillId="9" borderId="42" xfId="0" applyFont="1" applyFill="1" applyBorder="1" applyAlignment="1">
      <alignment horizontal="center" vertical="center" shrinkToFit="1"/>
    </xf>
    <xf numFmtId="0" fontId="58" fillId="0" borderId="32" xfId="0" applyFont="1" applyFill="1" applyBorder="1" applyAlignment="1">
      <alignment horizontal="left" vertical="center"/>
    </xf>
    <xf numFmtId="0" fontId="58" fillId="0" borderId="31" xfId="0" applyFont="1" applyFill="1" applyBorder="1" applyAlignment="1">
      <alignment horizontal="left" vertical="center"/>
    </xf>
    <xf numFmtId="0" fontId="58" fillId="0" borderId="37" xfId="0" applyFont="1" applyFill="1" applyBorder="1" applyAlignment="1">
      <alignment horizontal="left" vertical="center"/>
    </xf>
    <xf numFmtId="0" fontId="58" fillId="0" borderId="32" xfId="0" applyFont="1" applyFill="1" applyBorder="1" applyAlignment="1">
      <alignment horizontal="left" vertical="center" shrinkToFit="1"/>
    </xf>
    <xf numFmtId="0" fontId="58" fillId="0" borderId="31" xfId="0" applyFont="1" applyFill="1" applyBorder="1" applyAlignment="1">
      <alignment horizontal="left" vertical="center" shrinkToFit="1"/>
    </xf>
    <xf numFmtId="0" fontId="58" fillId="0" borderId="37" xfId="0" applyFont="1" applyFill="1" applyBorder="1" applyAlignment="1">
      <alignment horizontal="left" vertical="center" shrinkToFit="1"/>
    </xf>
    <xf numFmtId="0" fontId="13" fillId="2" borderId="45" xfId="0" applyFont="1" applyFill="1" applyBorder="1" applyAlignment="1">
      <alignment vertical="center"/>
    </xf>
    <xf numFmtId="0" fontId="13" fillId="2" borderId="47" xfId="0" applyFont="1" applyFill="1" applyBorder="1" applyAlignment="1">
      <alignment vertical="center"/>
    </xf>
    <xf numFmtId="0" fontId="13" fillId="2" borderId="46" xfId="0" applyFont="1" applyFill="1" applyBorder="1" applyAlignment="1">
      <alignment vertical="center"/>
    </xf>
    <xf numFmtId="0" fontId="13" fillId="4" borderId="45" xfId="0" applyFont="1" applyFill="1" applyBorder="1" applyAlignment="1">
      <alignment horizontal="center" vertical="center"/>
    </xf>
    <xf numFmtId="0" fontId="13" fillId="4" borderId="46" xfId="0" applyFont="1" applyFill="1" applyBorder="1" applyAlignment="1">
      <alignment horizontal="center"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4" borderId="3"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30"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5" xfId="0" applyFont="1" applyFill="1" applyBorder="1" applyAlignment="1">
      <alignment horizontal="center" vertical="center"/>
    </xf>
    <xf numFmtId="0" fontId="58" fillId="2" borderId="16" xfId="0" applyFont="1" applyFill="1" applyBorder="1" applyAlignment="1">
      <alignment vertical="top" wrapText="1"/>
    </xf>
    <xf numFmtId="0" fontId="58" fillId="2" borderId="5" xfId="0" applyFont="1" applyFill="1" applyBorder="1" applyAlignment="1">
      <alignment vertical="top" wrapText="1"/>
    </xf>
    <xf numFmtId="0" fontId="13" fillId="15" borderId="44" xfId="0" applyFont="1" applyFill="1" applyBorder="1" applyAlignment="1">
      <alignment vertical="center"/>
    </xf>
    <xf numFmtId="0" fontId="13" fillId="15" borderId="42" xfId="0" applyFont="1" applyFill="1" applyBorder="1" applyAlignment="1">
      <alignment vertical="center"/>
    </xf>
    <xf numFmtId="0" fontId="13" fillId="15" borderId="43" xfId="0" applyFont="1" applyFill="1" applyBorder="1" applyAlignment="1">
      <alignment vertical="center" shrinkToFit="1"/>
    </xf>
    <xf numFmtId="0" fontId="13" fillId="15" borderId="44" xfId="0" applyFont="1" applyFill="1" applyBorder="1" applyAlignment="1">
      <alignment vertical="center" shrinkToFit="1"/>
    </xf>
    <xf numFmtId="0" fontId="13" fillId="15" borderId="42" xfId="0" applyFont="1" applyFill="1" applyBorder="1" applyAlignment="1">
      <alignment vertical="center" shrinkToFit="1"/>
    </xf>
    <xf numFmtId="0" fontId="13" fillId="16" borderId="43" xfId="0" applyFont="1" applyFill="1" applyBorder="1" applyAlignment="1">
      <alignment horizontal="center" vertical="center"/>
    </xf>
    <xf numFmtId="0" fontId="13" fillId="16" borderId="42" xfId="0" applyFont="1" applyFill="1" applyBorder="1" applyAlignment="1">
      <alignment horizontal="center" vertical="center"/>
    </xf>
    <xf numFmtId="0" fontId="58" fillId="0" borderId="17"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30" xfId="0" applyFont="1" applyFill="1" applyBorder="1" applyAlignment="1">
      <alignment horizontal="left" vertical="center" wrapText="1"/>
    </xf>
    <xf numFmtId="0" fontId="58" fillId="0" borderId="48" xfId="0" applyFont="1" applyFill="1" applyBorder="1" applyAlignment="1">
      <alignment horizontal="left" vertical="center" wrapText="1"/>
    </xf>
    <xf numFmtId="0" fontId="58" fillId="0" borderId="49" xfId="0" applyFont="1" applyFill="1" applyBorder="1" applyAlignment="1">
      <alignment horizontal="left" vertical="center" wrapText="1"/>
    </xf>
    <xf numFmtId="0" fontId="58" fillId="0" borderId="50" xfId="0" applyFont="1" applyFill="1" applyBorder="1" applyAlignment="1">
      <alignment horizontal="left" vertical="center" wrapText="1"/>
    </xf>
    <xf numFmtId="0" fontId="58" fillId="0" borderId="17" xfId="0" applyFont="1" applyFill="1" applyBorder="1" applyAlignment="1">
      <alignment horizontal="left" vertical="center" shrinkToFit="1"/>
    </xf>
    <xf numFmtId="0" fontId="58" fillId="0" borderId="0" xfId="0" applyFont="1" applyFill="1" applyBorder="1" applyAlignment="1">
      <alignment horizontal="left" vertical="center" shrinkToFit="1"/>
    </xf>
    <xf numFmtId="0" fontId="58" fillId="0" borderId="30" xfId="0" applyFont="1" applyFill="1" applyBorder="1" applyAlignment="1">
      <alignment horizontal="left" vertical="center" shrinkToFit="1"/>
    </xf>
    <xf numFmtId="0" fontId="58" fillId="0" borderId="48" xfId="0" applyFont="1" applyFill="1" applyBorder="1" applyAlignment="1">
      <alignment horizontal="left" vertical="center" shrinkToFit="1"/>
    </xf>
    <xf numFmtId="0" fontId="58" fillId="0" borderId="49" xfId="0" applyFont="1" applyFill="1" applyBorder="1" applyAlignment="1">
      <alignment horizontal="left" vertical="center" shrinkToFit="1"/>
    </xf>
    <xf numFmtId="0" fontId="58" fillId="0" borderId="50" xfId="0" applyFont="1" applyFill="1" applyBorder="1" applyAlignment="1">
      <alignment horizontal="left" vertical="center" shrinkToFit="1"/>
    </xf>
    <xf numFmtId="0" fontId="13" fillId="2" borderId="32"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48" xfId="0" applyFont="1" applyFill="1" applyBorder="1" applyAlignment="1">
      <alignment horizontal="center" vertical="center"/>
    </xf>
    <xf numFmtId="0" fontId="13" fillId="4" borderId="50" xfId="0" applyFont="1" applyFill="1" applyBorder="1" applyAlignment="1">
      <alignment horizontal="center" vertical="center"/>
    </xf>
    <xf numFmtId="0" fontId="13" fillId="0" borderId="43" xfId="0" applyFont="1" applyFill="1" applyBorder="1" applyAlignment="1">
      <alignment horizontal="left" vertical="center"/>
    </xf>
    <xf numFmtId="0" fontId="13" fillId="0" borderId="44" xfId="0" applyFont="1" applyFill="1" applyBorder="1" applyAlignment="1">
      <alignment horizontal="left" vertical="center"/>
    </xf>
    <xf numFmtId="0" fontId="13" fillId="0" borderId="42" xfId="0" applyFont="1" applyFill="1" applyBorder="1" applyAlignment="1">
      <alignment horizontal="left" vertical="center"/>
    </xf>
    <xf numFmtId="0" fontId="58" fillId="9" borderId="44" xfId="0" applyFont="1" applyFill="1" applyBorder="1" applyAlignment="1">
      <alignment horizontal="right" vertical="center" shrinkToFit="1"/>
    </xf>
    <xf numFmtId="0" fontId="58" fillId="9" borderId="42" xfId="0" applyFont="1" applyFill="1" applyBorder="1" applyAlignment="1">
      <alignment horizontal="right" vertical="center" shrinkToFit="1"/>
    </xf>
    <xf numFmtId="0" fontId="54" fillId="9" borderId="32" xfId="0" applyFont="1" applyFill="1" applyBorder="1" applyAlignment="1">
      <alignment vertical="center" wrapText="1"/>
    </xf>
    <xf numFmtId="0" fontId="54" fillId="9" borderId="31" xfId="0" applyFont="1" applyFill="1" applyBorder="1" applyAlignment="1">
      <alignment vertical="center" wrapText="1"/>
    </xf>
    <xf numFmtId="0" fontId="54" fillId="9" borderId="37" xfId="0" applyFont="1" applyFill="1" applyBorder="1" applyAlignment="1">
      <alignment vertical="center" wrapText="1"/>
    </xf>
    <xf numFmtId="0" fontId="54" fillId="9" borderId="17" xfId="0" applyFont="1" applyFill="1" applyBorder="1" applyAlignment="1">
      <alignment vertical="center" wrapText="1"/>
    </xf>
    <xf numFmtId="0" fontId="54" fillId="9" borderId="0" xfId="0" applyFont="1" applyFill="1" applyBorder="1" applyAlignment="1">
      <alignment vertical="center" wrapText="1"/>
    </xf>
    <xf numFmtId="0" fontId="54" fillId="9" borderId="30" xfId="0" applyFont="1" applyFill="1" applyBorder="1" applyAlignment="1">
      <alignment vertical="center" wrapText="1"/>
    </xf>
    <xf numFmtId="0" fontId="54" fillId="9" borderId="48" xfId="0" applyFont="1" applyFill="1" applyBorder="1" applyAlignment="1">
      <alignment vertical="center" wrapText="1"/>
    </xf>
    <xf numFmtId="0" fontId="54" fillId="9" borderId="50" xfId="0" applyFont="1" applyFill="1" applyBorder="1" applyAlignment="1">
      <alignment vertical="center" wrapText="1"/>
    </xf>
    <xf numFmtId="0" fontId="13" fillId="9" borderId="31" xfId="0" applyFont="1" applyFill="1" applyBorder="1" applyAlignment="1">
      <alignment vertical="center"/>
    </xf>
    <xf numFmtId="0" fontId="58" fillId="9" borderId="31" xfId="0" applyFont="1" applyFill="1" applyBorder="1" applyAlignment="1">
      <alignment horizontal="right" vertical="center" shrinkToFit="1"/>
    </xf>
    <xf numFmtId="0" fontId="58" fillId="9" borderId="37" xfId="0" applyFont="1" applyFill="1" applyBorder="1" applyAlignment="1">
      <alignment horizontal="right" vertical="center" shrinkToFit="1"/>
    </xf>
    <xf numFmtId="0" fontId="61" fillId="2" borderId="0" xfId="6" applyFont="1" applyFill="1" applyAlignment="1">
      <alignment horizontal="center" vertical="center"/>
    </xf>
    <xf numFmtId="0" fontId="61" fillId="2" borderId="0" xfId="6" applyFont="1" applyFill="1" applyAlignment="1">
      <alignment horizontal="left" vertical="center" wrapText="1"/>
    </xf>
    <xf numFmtId="0" fontId="61" fillId="2" borderId="0" xfId="6" applyFont="1" applyFill="1" applyAlignment="1">
      <alignment horizontal="left" vertical="top"/>
    </xf>
    <xf numFmtId="0" fontId="61" fillId="2" borderId="0" xfId="6" applyFont="1" applyFill="1" applyAlignment="1">
      <alignment horizontal="left" vertical="top" wrapText="1"/>
    </xf>
    <xf numFmtId="0" fontId="61" fillId="2" borderId="25" xfId="6" applyFont="1" applyFill="1" applyBorder="1" applyAlignment="1">
      <alignment horizontal="center" vertical="center" textRotation="255"/>
    </xf>
    <xf numFmtId="0" fontId="61" fillId="2" borderId="114" xfId="5" applyFont="1" applyFill="1" applyBorder="1" applyAlignment="1">
      <alignment horizontal="center" vertical="center" textRotation="255"/>
    </xf>
    <xf numFmtId="0" fontId="61" fillId="2" borderId="141" xfId="6" applyFont="1" applyFill="1" applyBorder="1" applyAlignment="1">
      <alignment horizontal="left" vertical="center"/>
    </xf>
    <xf numFmtId="0" fontId="61" fillId="2" borderId="146" xfId="6" applyFont="1" applyFill="1" applyBorder="1" applyAlignment="1">
      <alignment horizontal="left" vertical="center"/>
    </xf>
    <xf numFmtId="0" fontId="61" fillId="2" borderId="147" xfId="6" applyFont="1" applyFill="1" applyBorder="1" applyAlignment="1">
      <alignment horizontal="left" vertical="center"/>
    </xf>
    <xf numFmtId="0" fontId="61" fillId="2" borderId="0" xfId="8" applyFont="1" applyFill="1" applyAlignment="1">
      <alignment horizontal="left" vertical="center" wrapText="1"/>
    </xf>
    <xf numFmtId="0" fontId="61" fillId="2" borderId="30" xfId="8" applyFont="1" applyFill="1" applyBorder="1" applyAlignment="1">
      <alignment horizontal="left" vertical="center" wrapText="1"/>
    </xf>
    <xf numFmtId="0" fontId="61" fillId="2" borderId="16" xfId="8" applyFont="1" applyFill="1" applyBorder="1" applyAlignment="1">
      <alignment horizontal="left" vertical="center" wrapText="1"/>
    </xf>
    <xf numFmtId="0" fontId="61" fillId="2" borderId="5" xfId="8" applyFont="1" applyFill="1" applyBorder="1" applyAlignment="1">
      <alignment horizontal="left" vertical="center" wrapText="1"/>
    </xf>
    <xf numFmtId="0" fontId="61" fillId="2" borderId="15" xfId="8" applyFont="1" applyFill="1" applyBorder="1" applyAlignment="1">
      <alignment horizontal="left" vertical="center" wrapText="1"/>
    </xf>
    <xf numFmtId="0" fontId="61" fillId="2" borderId="3" xfId="6" applyFont="1" applyFill="1" applyBorder="1" applyAlignment="1">
      <alignment vertical="center"/>
    </xf>
    <xf numFmtId="0" fontId="61" fillId="2" borderId="4" xfId="6" applyFont="1" applyFill="1" applyBorder="1" applyAlignment="1">
      <alignment vertical="center"/>
    </xf>
    <xf numFmtId="0" fontId="61" fillId="2" borderId="1" xfId="6" applyFont="1" applyFill="1" applyBorder="1" applyAlignment="1">
      <alignment vertical="center"/>
    </xf>
    <xf numFmtId="0" fontId="61" fillId="2" borderId="16" xfId="6" applyFont="1" applyFill="1" applyBorder="1" applyAlignment="1">
      <alignment vertical="center"/>
    </xf>
    <xf numFmtId="0" fontId="61" fillId="2" borderId="5" xfId="6" applyFont="1" applyFill="1" applyBorder="1" applyAlignment="1">
      <alignment vertical="center"/>
    </xf>
    <xf numFmtId="0" fontId="61" fillId="2" borderId="15" xfId="6" applyFont="1" applyFill="1" applyBorder="1" applyAlignment="1">
      <alignment vertical="center"/>
    </xf>
    <xf numFmtId="49" fontId="61" fillId="2" borderId="6" xfId="6" applyNumberFormat="1" applyFont="1" applyFill="1" applyBorder="1" applyAlignment="1">
      <alignment horizontal="left" vertical="center"/>
    </xf>
    <xf numFmtId="49" fontId="61" fillId="2" borderId="7" xfId="6" applyNumberFormat="1" applyFont="1" applyFill="1" applyBorder="1" applyAlignment="1">
      <alignment horizontal="left" vertical="center"/>
    </xf>
    <xf numFmtId="49" fontId="61" fillId="2" borderId="7" xfId="6" applyNumberFormat="1" applyFont="1" applyFill="1" applyBorder="1" applyAlignment="1">
      <alignment horizontal="center" vertical="center"/>
    </xf>
    <xf numFmtId="49" fontId="61" fillId="2" borderId="8" xfId="6" applyNumberFormat="1" applyFont="1" applyFill="1" applyBorder="1" applyAlignment="1">
      <alignment horizontal="center" vertical="center"/>
    </xf>
    <xf numFmtId="49" fontId="61" fillId="2" borderId="8" xfId="6" applyNumberFormat="1" applyFont="1" applyFill="1" applyBorder="1" applyAlignment="1">
      <alignment horizontal="left" vertical="center"/>
    </xf>
    <xf numFmtId="0" fontId="61" fillId="2" borderId="2" xfId="8" applyFont="1" applyFill="1" applyBorder="1" applyAlignment="1">
      <alignment horizontal="center" vertical="center"/>
    </xf>
    <xf numFmtId="0" fontId="63" fillId="0" borderId="6" xfId="0" applyFont="1" applyBorder="1" applyAlignment="1">
      <alignment horizontal="left" vertical="center"/>
    </xf>
    <xf numFmtId="0" fontId="63" fillId="0" borderId="7" xfId="0" applyFont="1" applyBorder="1" applyAlignment="1">
      <alignment horizontal="left" vertical="center"/>
    </xf>
    <xf numFmtId="0" fontId="63" fillId="0" borderId="8" xfId="0" applyFont="1" applyBorder="1" applyAlignment="1">
      <alignment horizontal="left" vertical="center"/>
    </xf>
    <xf numFmtId="0" fontId="64" fillId="0" borderId="3" xfId="6" applyFont="1" applyBorder="1" applyAlignment="1">
      <alignment horizontal="left" vertical="center" wrapText="1"/>
    </xf>
    <xf numFmtId="0" fontId="64" fillId="0" borderId="4" xfId="6" applyFont="1" applyBorder="1" applyAlignment="1">
      <alignment horizontal="left" vertical="center" wrapText="1"/>
    </xf>
    <xf numFmtId="0" fontId="64" fillId="0" borderId="1" xfId="6" applyFont="1" applyBorder="1" applyAlignment="1">
      <alignment horizontal="left" vertical="center" wrapText="1"/>
    </xf>
    <xf numFmtId="0" fontId="64" fillId="0" borderId="16" xfId="6" applyFont="1" applyBorder="1" applyAlignment="1">
      <alignment horizontal="left" vertical="center" wrapText="1"/>
    </xf>
    <xf numFmtId="0" fontId="64" fillId="0" borderId="5" xfId="6" applyFont="1" applyBorder="1" applyAlignment="1">
      <alignment horizontal="left" vertical="center" wrapText="1"/>
    </xf>
    <xf numFmtId="0" fontId="64" fillId="0" borderId="15" xfId="6" applyFont="1" applyBorder="1" applyAlignment="1">
      <alignment horizontal="left" vertical="center" wrapText="1"/>
    </xf>
    <xf numFmtId="0" fontId="61" fillId="2" borderId="3" xfId="6" applyFont="1" applyFill="1" applyBorder="1" applyAlignment="1">
      <alignment horizontal="left" vertical="center"/>
    </xf>
    <xf numFmtId="0" fontId="61" fillId="2" borderId="4" xfId="6" applyFont="1" applyFill="1" applyBorder="1" applyAlignment="1">
      <alignment horizontal="left" vertical="center"/>
    </xf>
    <xf numFmtId="0" fontId="61" fillId="2" borderId="1" xfId="6" applyFont="1" applyFill="1" applyBorder="1" applyAlignment="1">
      <alignment horizontal="left" vertical="center"/>
    </xf>
    <xf numFmtId="0" fontId="61" fillId="2" borderId="16" xfId="6" applyFont="1" applyFill="1" applyBorder="1" applyAlignment="1">
      <alignment horizontal="left" vertical="center"/>
    </xf>
    <xf numFmtId="0" fontId="61" fillId="2" borderId="5" xfId="6" applyFont="1" applyFill="1" applyBorder="1" applyAlignment="1">
      <alignment horizontal="left" vertical="center"/>
    </xf>
    <xf numFmtId="0" fontId="61" fillId="2" borderId="15" xfId="6" applyFont="1" applyFill="1" applyBorder="1" applyAlignment="1">
      <alignment horizontal="left" vertical="center"/>
    </xf>
    <xf numFmtId="0" fontId="61" fillId="2" borderId="3" xfId="6" applyFont="1" applyFill="1" applyBorder="1" applyAlignment="1">
      <alignment horizontal="center" vertical="center"/>
    </xf>
    <xf numFmtId="0" fontId="61" fillId="2" borderId="4" xfId="6" applyFont="1" applyFill="1" applyBorder="1" applyAlignment="1">
      <alignment horizontal="center" vertical="center"/>
    </xf>
    <xf numFmtId="0" fontId="61" fillId="2" borderId="1" xfId="6" applyFont="1" applyFill="1" applyBorder="1" applyAlignment="1">
      <alignment horizontal="center" vertical="center"/>
    </xf>
    <xf numFmtId="0" fontId="61" fillId="2" borderId="16" xfId="6" applyFont="1" applyFill="1" applyBorder="1" applyAlignment="1">
      <alignment horizontal="center" vertical="center"/>
    </xf>
    <xf numFmtId="0" fontId="61" fillId="2" borderId="5" xfId="6" applyFont="1" applyFill="1" applyBorder="1" applyAlignment="1">
      <alignment horizontal="center" vertical="center"/>
    </xf>
    <xf numFmtId="0" fontId="61" fillId="2" borderId="15" xfId="6" applyFont="1" applyFill="1" applyBorder="1" applyAlignment="1">
      <alignment horizontal="center" vertical="center"/>
    </xf>
    <xf numFmtId="0" fontId="61" fillId="2" borderId="141" xfId="6" applyFont="1" applyFill="1" applyBorder="1" applyAlignment="1">
      <alignment horizontal="center" vertical="center"/>
    </xf>
    <xf numFmtId="0" fontId="61" fillId="2" borderId="146" xfId="6" applyFont="1" applyFill="1" applyBorder="1" applyAlignment="1">
      <alignment horizontal="center" vertical="center"/>
    </xf>
    <xf numFmtId="0" fontId="61" fillId="2" borderId="147" xfId="6" applyFont="1" applyFill="1" applyBorder="1" applyAlignment="1">
      <alignment horizontal="center" vertical="center"/>
    </xf>
    <xf numFmtId="0" fontId="61" fillId="2" borderId="3" xfId="6" applyFont="1" applyFill="1" applyBorder="1" applyAlignment="1">
      <alignment horizontal="center" vertical="center" wrapText="1"/>
    </xf>
    <xf numFmtId="0" fontId="61" fillId="2" borderId="1" xfId="6" applyFont="1" applyFill="1" applyBorder="1" applyAlignment="1">
      <alignment horizontal="center" vertical="center" wrapText="1"/>
    </xf>
    <xf numFmtId="0" fontId="61" fillId="2" borderId="16" xfId="6" applyFont="1" applyFill="1" applyBorder="1" applyAlignment="1">
      <alignment horizontal="center" vertical="center" wrapText="1"/>
    </xf>
    <xf numFmtId="0" fontId="61" fillId="2" borderId="15" xfId="6" applyFont="1" applyFill="1" applyBorder="1" applyAlignment="1">
      <alignment horizontal="center" vertical="center" wrapText="1"/>
    </xf>
    <xf numFmtId="178" fontId="61" fillId="2" borderId="4" xfId="6" applyNumberFormat="1" applyFont="1" applyFill="1" applyBorder="1" applyAlignment="1">
      <alignment horizontal="left" vertical="center"/>
    </xf>
    <xf numFmtId="178" fontId="61" fillId="2" borderId="1" xfId="6" applyNumberFormat="1" applyFont="1" applyFill="1" applyBorder="1" applyAlignment="1">
      <alignment horizontal="left" vertical="center"/>
    </xf>
    <xf numFmtId="178" fontId="61" fillId="2" borderId="5" xfId="6" applyNumberFormat="1" applyFont="1" applyFill="1" applyBorder="1" applyAlignment="1">
      <alignment horizontal="left" vertical="center"/>
    </xf>
    <xf numFmtId="178" fontId="61" fillId="2" borderId="15" xfId="6" applyNumberFormat="1" applyFont="1" applyFill="1" applyBorder="1" applyAlignment="1">
      <alignment horizontal="left" vertical="center"/>
    </xf>
    <xf numFmtId="49" fontId="61" fillId="2" borderId="4" xfId="8" applyNumberFormat="1" applyFont="1" applyFill="1" applyBorder="1" applyAlignment="1">
      <alignment horizontal="center" vertical="center" wrapText="1"/>
    </xf>
    <xf numFmtId="0" fontId="61" fillId="2" borderId="4" xfId="8" applyFont="1" applyFill="1" applyBorder="1" applyAlignment="1">
      <alignment horizontal="center" vertical="center" wrapText="1"/>
    </xf>
    <xf numFmtId="0" fontId="61" fillId="2" borderId="1" xfId="8" applyFont="1" applyFill="1" applyBorder="1" applyAlignment="1">
      <alignment horizontal="center" vertical="center" wrapText="1"/>
    </xf>
    <xf numFmtId="0" fontId="61" fillId="2" borderId="17" xfId="8" applyFont="1" applyFill="1" applyBorder="1" applyAlignment="1">
      <alignment horizontal="left" vertical="center" wrapText="1"/>
    </xf>
    <xf numFmtId="49" fontId="61" fillId="0" borderId="6" xfId="8" applyNumberFormat="1" applyFont="1" applyBorder="1" applyAlignment="1">
      <alignment horizontal="left" vertical="center"/>
    </xf>
    <xf numFmtId="49" fontId="61" fillId="0" borderId="7" xfId="8" applyNumberFormat="1" applyFont="1" applyBorder="1" applyAlignment="1">
      <alignment horizontal="left" vertical="center"/>
    </xf>
    <xf numFmtId="49" fontId="61" fillId="0" borderId="8" xfId="8" applyNumberFormat="1" applyFont="1" applyBorder="1" applyAlignment="1">
      <alignment horizontal="left" vertical="center"/>
    </xf>
    <xf numFmtId="0" fontId="63" fillId="2" borderId="0" xfId="6" applyFont="1" applyFill="1" applyBorder="1" applyAlignment="1">
      <alignment horizontal="center" vertical="center"/>
    </xf>
    <xf numFmtId="0" fontId="61" fillId="2" borderId="12" xfId="6" applyFont="1" applyFill="1" applyBorder="1" applyAlignment="1">
      <alignment horizontal="left" vertical="center"/>
    </xf>
    <xf numFmtId="0" fontId="61" fillId="2" borderId="13" xfId="6" applyFont="1" applyFill="1" applyBorder="1" applyAlignment="1">
      <alignment horizontal="left" vertical="center"/>
    </xf>
    <xf numFmtId="0" fontId="61" fillId="2" borderId="14" xfId="6" applyFont="1" applyFill="1" applyBorder="1" applyAlignment="1">
      <alignment horizontal="left" vertical="center"/>
    </xf>
    <xf numFmtId="0" fontId="61" fillId="2" borderId="12" xfId="6" applyFont="1" applyFill="1" applyBorder="1" applyAlignment="1">
      <alignment horizontal="center" vertical="center"/>
    </xf>
    <xf numFmtId="0" fontId="61" fillId="2" borderId="13" xfId="6" applyFont="1" applyFill="1" applyBorder="1" applyAlignment="1">
      <alignment horizontal="center" vertical="center"/>
    </xf>
    <xf numFmtId="0" fontId="61" fillId="2" borderId="14" xfId="6" applyFont="1" applyFill="1" applyBorder="1" applyAlignment="1">
      <alignment horizontal="center" vertical="center"/>
    </xf>
    <xf numFmtId="0" fontId="61" fillId="2" borderId="3" xfId="6" applyFont="1" applyFill="1" applyBorder="1" applyAlignment="1">
      <alignment horizontal="left" vertical="center" wrapText="1"/>
    </xf>
    <xf numFmtId="0" fontId="61" fillId="2" borderId="17" xfId="6" applyFont="1" applyFill="1" applyBorder="1" applyAlignment="1">
      <alignment horizontal="left" vertical="center"/>
    </xf>
    <xf numFmtId="0" fontId="61" fillId="2" borderId="0" xfId="6" applyFont="1" applyFill="1" applyBorder="1" applyAlignment="1">
      <alignment horizontal="left" vertical="center"/>
    </xf>
    <xf numFmtId="0" fontId="61" fillId="2" borderId="30" xfId="6" applyFont="1" applyFill="1" applyBorder="1" applyAlignment="1">
      <alignment horizontal="left" vertical="center"/>
    </xf>
    <xf numFmtId="0" fontId="61" fillId="2" borderId="3" xfId="8" applyFont="1" applyFill="1" applyBorder="1" applyAlignment="1">
      <alignment horizontal="center" vertical="center" wrapText="1"/>
    </xf>
    <xf numFmtId="0" fontId="63" fillId="2" borderId="0" xfId="6" applyFont="1" applyFill="1" applyBorder="1" applyAlignment="1">
      <alignment horizontal="left" vertical="center"/>
    </xf>
    <xf numFmtId="0" fontId="63" fillId="2" borderId="0" xfId="6" applyFont="1" applyFill="1" applyBorder="1" applyAlignment="1">
      <alignment horizontal="center" vertical="center" textRotation="255"/>
    </xf>
    <xf numFmtId="0" fontId="63" fillId="2" borderId="0" xfId="5" applyFont="1" applyFill="1" applyBorder="1" applyAlignment="1">
      <alignment horizontal="center" vertical="center" textRotation="255"/>
    </xf>
    <xf numFmtId="0" fontId="63" fillId="2" borderId="12" xfId="6" applyFont="1" applyFill="1" applyBorder="1" applyAlignment="1">
      <alignment horizontal="left" vertical="center" wrapText="1"/>
    </xf>
    <xf numFmtId="0" fontId="63" fillId="2" borderId="13" xfId="6" applyFont="1" applyFill="1" applyBorder="1" applyAlignment="1">
      <alignment horizontal="left" vertical="center" wrapText="1"/>
    </xf>
    <xf numFmtId="0" fontId="63" fillId="2" borderId="14" xfId="6" applyFont="1" applyFill="1" applyBorder="1" applyAlignment="1">
      <alignment horizontal="left" vertical="center" wrapText="1"/>
    </xf>
    <xf numFmtId="0" fontId="61" fillId="2" borderId="17" xfId="6" applyFont="1" applyFill="1" applyBorder="1" applyAlignment="1">
      <alignment horizontal="left" vertical="center" wrapText="1"/>
    </xf>
    <xf numFmtId="0" fontId="61" fillId="2" borderId="6" xfId="5" applyFont="1" applyFill="1" applyBorder="1" applyAlignment="1">
      <alignment horizontal="left" vertical="center"/>
    </xf>
    <xf numFmtId="0" fontId="61" fillId="2" borderId="7" xfId="5" applyFont="1" applyFill="1" applyBorder="1" applyAlignment="1">
      <alignment horizontal="left" vertical="center"/>
    </xf>
    <xf numFmtId="0" fontId="61" fillId="2" borderId="8" xfId="5" applyFont="1" applyFill="1" applyBorder="1" applyAlignment="1">
      <alignment horizontal="left" vertical="center"/>
    </xf>
    <xf numFmtId="0" fontId="61" fillId="2" borderId="6" xfId="5" applyFont="1" applyFill="1" applyBorder="1" applyAlignment="1">
      <alignment horizontal="center" vertical="center"/>
    </xf>
    <xf numFmtId="0" fontId="61" fillId="2" borderId="7" xfId="5" applyFont="1" applyFill="1" applyBorder="1" applyAlignment="1">
      <alignment horizontal="center" vertical="center"/>
    </xf>
    <xf numFmtId="0" fontId="61" fillId="2" borderId="8" xfId="5" applyFont="1" applyFill="1" applyBorder="1" applyAlignment="1">
      <alignment horizontal="center" vertical="center"/>
    </xf>
    <xf numFmtId="0" fontId="61" fillId="2" borderId="2" xfId="5" applyFont="1" applyFill="1" applyBorder="1" applyAlignment="1">
      <alignment horizontal="center" vertical="center" textRotation="255" wrapText="1"/>
    </xf>
    <xf numFmtId="0" fontId="61" fillId="2" borderId="4" xfId="5" applyFont="1" applyFill="1" applyBorder="1" applyAlignment="1">
      <alignment horizontal="center" vertical="center"/>
    </xf>
    <xf numFmtId="0" fontId="61" fillId="2" borderId="17" xfId="5" applyFont="1" applyFill="1" applyBorder="1" applyAlignment="1">
      <alignment horizontal="center" vertical="center"/>
    </xf>
    <xf numFmtId="0" fontId="61" fillId="2" borderId="0" xfId="5" applyFont="1" applyFill="1" applyBorder="1" applyAlignment="1">
      <alignment horizontal="center" vertical="center"/>
    </xf>
    <xf numFmtId="0" fontId="61" fillId="2" borderId="16" xfId="5" applyFont="1" applyFill="1" applyBorder="1" applyAlignment="1">
      <alignment horizontal="center" vertical="center"/>
    </xf>
    <xf numFmtId="0" fontId="61" fillId="2" borderId="5" xfId="5" applyFont="1" applyFill="1" applyBorder="1" applyAlignment="1">
      <alignment horizontal="center" vertical="center"/>
    </xf>
    <xf numFmtId="0" fontId="64" fillId="2" borderId="3" xfId="6" applyFont="1" applyFill="1" applyBorder="1" applyAlignment="1">
      <alignment horizontal="center" vertical="center" wrapText="1"/>
    </xf>
    <xf numFmtId="0" fontId="64" fillId="2" borderId="4" xfId="6" applyFont="1" applyFill="1" applyBorder="1" applyAlignment="1">
      <alignment horizontal="center" vertical="center" wrapText="1"/>
    </xf>
    <xf numFmtId="0" fontId="64" fillId="2" borderId="1" xfId="6" applyFont="1" applyFill="1" applyBorder="1" applyAlignment="1">
      <alignment horizontal="center" vertical="center" wrapText="1"/>
    </xf>
    <xf numFmtId="0" fontId="64" fillId="2" borderId="17" xfId="6" applyFont="1" applyFill="1" applyBorder="1" applyAlignment="1">
      <alignment horizontal="center" vertical="center" wrapText="1"/>
    </xf>
    <xf numFmtId="0" fontId="64" fillId="2" borderId="0" xfId="6" applyFont="1" applyFill="1" applyBorder="1" applyAlignment="1">
      <alignment horizontal="center" vertical="center" wrapText="1"/>
    </xf>
    <xf numFmtId="0" fontId="64" fillId="2" borderId="30" xfId="6" applyFont="1" applyFill="1" applyBorder="1" applyAlignment="1">
      <alignment horizontal="center" vertical="center" wrapText="1"/>
    </xf>
    <xf numFmtId="0" fontId="64" fillId="2" borderId="16" xfId="6" applyFont="1" applyFill="1" applyBorder="1" applyAlignment="1">
      <alignment horizontal="center" vertical="center" wrapText="1"/>
    </xf>
    <xf numFmtId="0" fontId="64" fillId="2" borderId="5" xfId="6" applyFont="1" applyFill="1" applyBorder="1" applyAlignment="1">
      <alignment horizontal="center" vertical="center" wrapText="1"/>
    </xf>
    <xf numFmtId="0" fontId="64" fillId="2" borderId="15" xfId="6" applyFont="1" applyFill="1" applyBorder="1" applyAlignment="1">
      <alignment horizontal="center" vertical="center" wrapText="1"/>
    </xf>
    <xf numFmtId="0" fontId="64" fillId="2" borderId="3" xfId="5" applyFont="1" applyFill="1" applyBorder="1" applyAlignment="1">
      <alignment horizontal="center" vertical="center" wrapText="1"/>
    </xf>
    <xf numFmtId="0" fontId="64" fillId="2" borderId="4" xfId="5" applyFont="1" applyFill="1" applyBorder="1" applyAlignment="1">
      <alignment horizontal="center" vertical="center" wrapText="1"/>
    </xf>
    <xf numFmtId="0" fontId="64" fillId="2" borderId="1" xfId="5" applyFont="1" applyFill="1" applyBorder="1" applyAlignment="1">
      <alignment horizontal="center" vertical="center" wrapText="1"/>
    </xf>
    <xf numFmtId="0" fontId="64" fillId="2" borderId="17" xfId="5" applyFont="1" applyFill="1" applyBorder="1" applyAlignment="1">
      <alignment horizontal="center" vertical="center" wrapText="1"/>
    </xf>
    <xf numFmtId="0" fontId="64" fillId="2" borderId="0" xfId="5" applyFont="1" applyFill="1" applyBorder="1" applyAlignment="1">
      <alignment horizontal="center" vertical="center" wrapText="1"/>
    </xf>
    <xf numFmtId="0" fontId="64" fillId="2" borderId="30" xfId="5" applyFont="1" applyFill="1" applyBorder="1" applyAlignment="1">
      <alignment horizontal="center" vertical="center" wrapText="1"/>
    </xf>
    <xf numFmtId="0" fontId="64" fillId="2" borderId="16" xfId="5" applyFont="1" applyFill="1" applyBorder="1" applyAlignment="1">
      <alignment horizontal="center" vertical="center" wrapText="1"/>
    </xf>
    <xf numFmtId="0" fontId="64" fillId="2" borderId="5" xfId="5" applyFont="1" applyFill="1" applyBorder="1" applyAlignment="1">
      <alignment horizontal="center" vertical="center" wrapText="1"/>
    </xf>
    <xf numFmtId="0" fontId="64" fillId="2" borderId="15" xfId="5" applyFont="1" applyFill="1" applyBorder="1" applyAlignment="1">
      <alignment horizontal="center" vertical="center" wrapText="1"/>
    </xf>
    <xf numFmtId="0" fontId="64" fillId="2" borderId="3" xfId="6" applyFont="1" applyFill="1" applyBorder="1" applyAlignment="1">
      <alignment horizontal="center" vertical="center"/>
    </xf>
    <xf numFmtId="0" fontId="64" fillId="2" borderId="4" xfId="6" applyFont="1" applyFill="1" applyBorder="1" applyAlignment="1">
      <alignment horizontal="center" vertical="center"/>
    </xf>
    <xf numFmtId="0" fontId="64" fillId="2" borderId="1" xfId="5" applyFont="1" applyFill="1" applyBorder="1" applyAlignment="1">
      <alignment horizontal="center" vertical="center"/>
    </xf>
    <xf numFmtId="0" fontId="64" fillId="2" borderId="17" xfId="5" applyFont="1" applyFill="1" applyBorder="1" applyAlignment="1">
      <alignment horizontal="center" vertical="center"/>
    </xf>
    <xf numFmtId="0" fontId="64" fillId="2" borderId="0" xfId="5" applyFont="1" applyFill="1" applyBorder="1" applyAlignment="1">
      <alignment horizontal="center" vertical="center"/>
    </xf>
    <xf numFmtId="0" fontId="64" fillId="2" borderId="30" xfId="5" applyFont="1" applyFill="1" applyBorder="1" applyAlignment="1">
      <alignment horizontal="center" vertical="center"/>
    </xf>
    <xf numFmtId="0" fontId="64" fillId="2" borderId="16" xfId="5" applyFont="1" applyFill="1" applyBorder="1" applyAlignment="1">
      <alignment horizontal="center" vertical="center"/>
    </xf>
    <xf numFmtId="0" fontId="64" fillId="2" borderId="5" xfId="5" applyFont="1" applyFill="1" applyBorder="1" applyAlignment="1">
      <alignment horizontal="center" vertical="center"/>
    </xf>
    <xf numFmtId="0" fontId="64" fillId="2" borderId="15" xfId="5" applyFont="1" applyFill="1" applyBorder="1" applyAlignment="1">
      <alignment horizontal="center" vertical="center"/>
    </xf>
    <xf numFmtId="0" fontId="63" fillId="2" borderId="0" xfId="6" applyFont="1" applyFill="1" applyBorder="1" applyAlignment="1">
      <alignment horizontal="center" vertical="center" wrapText="1"/>
    </xf>
    <xf numFmtId="0" fontId="61" fillId="2" borderId="25" xfId="6" applyFont="1" applyFill="1" applyBorder="1" applyAlignment="1">
      <alignment horizontal="center" vertical="center" textRotation="255" wrapText="1"/>
    </xf>
    <xf numFmtId="0" fontId="61" fillId="2" borderId="114" xfId="6" applyFont="1" applyFill="1" applyBorder="1" applyAlignment="1">
      <alignment horizontal="center" vertical="center" textRotation="255" wrapText="1"/>
    </xf>
    <xf numFmtId="0" fontId="61" fillId="2" borderId="61" xfId="6" applyFont="1" applyFill="1" applyBorder="1" applyAlignment="1">
      <alignment horizontal="center" vertical="center" textRotation="255" wrapText="1"/>
    </xf>
    <xf numFmtId="0" fontId="61" fillId="13" borderId="6" xfId="6" applyFont="1" applyFill="1" applyBorder="1" applyAlignment="1">
      <alignment horizontal="center" vertical="center"/>
    </xf>
    <xf numFmtId="0" fontId="61" fillId="13" borderId="8" xfId="6" applyFont="1" applyFill="1" applyBorder="1" applyAlignment="1">
      <alignment horizontal="center" vertical="center"/>
    </xf>
    <xf numFmtId="0" fontId="61" fillId="2" borderId="6" xfId="6" applyFont="1" applyFill="1" applyBorder="1" applyAlignment="1">
      <alignment horizontal="center" vertical="center"/>
    </xf>
    <xf numFmtId="0" fontId="61" fillId="2" borderId="8" xfId="6" applyFont="1" applyFill="1" applyBorder="1" applyAlignment="1">
      <alignment horizontal="center" vertical="center"/>
    </xf>
    <xf numFmtId="0" fontId="61" fillId="2" borderId="7" xfId="6" applyFont="1" applyFill="1" applyBorder="1" applyAlignment="1">
      <alignment horizontal="center" vertical="center"/>
    </xf>
    <xf numFmtId="178" fontId="61" fillId="2" borderId="6" xfId="6" applyNumberFormat="1" applyFont="1" applyFill="1" applyBorder="1" applyAlignment="1">
      <alignment horizontal="center" vertical="center"/>
    </xf>
    <xf numFmtId="178" fontId="61" fillId="2" borderId="7" xfId="6" applyNumberFormat="1" applyFont="1" applyFill="1" applyBorder="1" applyAlignment="1">
      <alignment horizontal="center" vertical="center"/>
    </xf>
    <xf numFmtId="178" fontId="61" fillId="2" borderId="8" xfId="6" applyNumberFormat="1" applyFont="1" applyFill="1" applyBorder="1" applyAlignment="1">
      <alignment horizontal="center" vertical="center"/>
    </xf>
    <xf numFmtId="0" fontId="66" fillId="2" borderId="3" xfId="6" applyFont="1" applyFill="1" applyBorder="1" applyAlignment="1">
      <alignment horizontal="center" vertical="center" wrapText="1"/>
    </xf>
    <xf numFmtId="0" fontId="66" fillId="2" borderId="1" xfId="6" applyFont="1" applyFill="1" applyBorder="1" applyAlignment="1">
      <alignment horizontal="center" vertical="center" wrapText="1"/>
    </xf>
    <xf numFmtId="0" fontId="66" fillId="2" borderId="17" xfId="6" applyFont="1" applyFill="1" applyBorder="1" applyAlignment="1">
      <alignment horizontal="center" vertical="center" wrapText="1"/>
    </xf>
    <xf numFmtId="0" fontId="66" fillId="2" borderId="30" xfId="6" applyFont="1" applyFill="1" applyBorder="1" applyAlignment="1">
      <alignment horizontal="center" vertical="center" wrapText="1"/>
    </xf>
    <xf numFmtId="0" fontId="66" fillId="2" borderId="16" xfId="6" applyFont="1" applyFill="1" applyBorder="1" applyAlignment="1">
      <alignment horizontal="center" vertical="center" wrapText="1"/>
    </xf>
    <xf numFmtId="0" fontId="66" fillId="2" borderId="15" xfId="6" applyFont="1" applyFill="1" applyBorder="1" applyAlignment="1">
      <alignment horizontal="center" vertical="center" wrapText="1"/>
    </xf>
    <xf numFmtId="0" fontId="61" fillId="2" borderId="25" xfId="6" applyFont="1" applyFill="1" applyBorder="1" applyAlignment="1">
      <alignment horizontal="center" vertical="center" textRotation="255" wrapText="1" shrinkToFit="1"/>
    </xf>
    <xf numFmtId="0" fontId="61" fillId="2" borderId="114" xfId="14" applyFont="1" applyFill="1" applyBorder="1" applyAlignment="1">
      <alignment horizontal="center" vertical="center" textRotation="255" wrapText="1" shrinkToFit="1"/>
    </xf>
    <xf numFmtId="0" fontId="61" fillId="2" borderId="61" xfId="14" applyFont="1" applyFill="1" applyBorder="1" applyAlignment="1">
      <alignment horizontal="center" vertical="center" textRotation="255" wrapText="1" shrinkToFit="1"/>
    </xf>
    <xf numFmtId="0" fontId="61" fillId="2" borderId="2" xfId="6" applyFont="1" applyFill="1" applyBorder="1" applyAlignment="1">
      <alignment horizontal="center" vertical="center" textRotation="255"/>
    </xf>
    <xf numFmtId="0" fontId="63" fillId="2" borderId="0" xfId="6" applyFont="1" applyFill="1" applyBorder="1" applyAlignment="1">
      <alignment horizontal="left" vertical="center" wrapText="1"/>
    </xf>
    <xf numFmtId="0" fontId="63" fillId="2" borderId="0" xfId="5" applyFont="1" applyFill="1" applyBorder="1" applyAlignment="1">
      <alignment horizontal="left" vertical="center"/>
    </xf>
    <xf numFmtId="0" fontId="63" fillId="2" borderId="0" xfId="6" applyFont="1" applyFill="1" applyBorder="1" applyAlignment="1">
      <alignment vertical="center" shrinkToFit="1"/>
    </xf>
    <xf numFmtId="0" fontId="63" fillId="2" borderId="0" xfId="5" applyFont="1" applyFill="1" applyBorder="1" applyAlignment="1">
      <alignment vertical="center" shrinkToFit="1"/>
    </xf>
    <xf numFmtId="0" fontId="20" fillId="2" borderId="0" xfId="6" applyFont="1" applyFill="1" applyBorder="1" applyAlignment="1">
      <alignment horizontal="center" vertical="top" wrapText="1"/>
    </xf>
    <xf numFmtId="0" fontId="20" fillId="2" borderId="0" xfId="6" applyFont="1" applyFill="1" applyBorder="1" applyAlignment="1">
      <alignment horizontal="justify" vertical="top" wrapText="1"/>
    </xf>
    <xf numFmtId="0" fontId="85" fillId="2" borderId="0" xfId="3" applyFont="1" applyFill="1" applyAlignment="1">
      <alignment horizontal="left" vertical="top"/>
    </xf>
    <xf numFmtId="0" fontId="77" fillId="2" borderId="95" xfId="3" applyFont="1" applyFill="1" applyBorder="1" applyAlignment="1">
      <alignment horizontal="center" vertical="center" textRotation="255" wrapText="1"/>
    </xf>
    <xf numFmtId="0" fontId="77" fillId="2" borderId="246" xfId="3" applyFont="1" applyFill="1" applyBorder="1" applyAlignment="1">
      <alignment horizontal="center" vertical="center" textRotation="255" wrapText="1"/>
    </xf>
    <xf numFmtId="0" fontId="77" fillId="2" borderId="81" xfId="3" applyFont="1" applyFill="1" applyBorder="1" applyAlignment="1">
      <alignment horizontal="center" vertical="center" textRotation="255" wrapText="1"/>
    </xf>
    <xf numFmtId="0" fontId="77" fillId="2" borderId="225" xfId="3" applyFont="1" applyFill="1" applyBorder="1" applyAlignment="1">
      <alignment horizontal="center" vertical="center" textRotation="255" wrapText="1"/>
    </xf>
    <xf numFmtId="0" fontId="77" fillId="2" borderId="247" xfId="3" applyFont="1" applyFill="1" applyBorder="1" applyAlignment="1">
      <alignment horizontal="center" vertical="center" textRotation="255" wrapText="1"/>
    </xf>
    <xf numFmtId="0" fontId="77" fillId="2" borderId="226" xfId="3" applyFont="1" applyFill="1" applyBorder="1" applyAlignment="1">
      <alignment horizontal="center" vertical="center" textRotation="255" wrapText="1"/>
    </xf>
    <xf numFmtId="0" fontId="77" fillId="2" borderId="248" xfId="3" applyFont="1" applyFill="1" applyBorder="1" applyAlignment="1">
      <alignment horizontal="center" vertical="top"/>
    </xf>
    <xf numFmtId="0" fontId="77" fillId="2" borderId="58" xfId="3" applyFont="1" applyFill="1" applyBorder="1" applyAlignment="1">
      <alignment horizontal="center" vertical="top"/>
    </xf>
    <xf numFmtId="0" fontId="77" fillId="2" borderId="64" xfId="3" applyFont="1" applyFill="1" applyBorder="1" applyAlignment="1">
      <alignment horizontal="center" vertical="top"/>
    </xf>
    <xf numFmtId="0" fontId="77" fillId="2" borderId="249" xfId="3" applyFont="1" applyFill="1" applyBorder="1" applyAlignment="1">
      <alignment horizontal="left" vertical="center" wrapText="1"/>
    </xf>
    <xf numFmtId="0" fontId="77" fillId="2" borderId="250" xfId="3" applyFont="1" applyFill="1" applyBorder="1" applyAlignment="1">
      <alignment horizontal="left" vertical="center" wrapText="1"/>
    </xf>
    <xf numFmtId="0" fontId="77" fillId="2" borderId="251" xfId="3" applyFont="1" applyFill="1" applyBorder="1" applyAlignment="1">
      <alignment horizontal="left" vertical="center" wrapText="1"/>
    </xf>
    <xf numFmtId="0" fontId="86" fillId="2" borderId="252" xfId="3" applyFont="1" applyFill="1" applyBorder="1" applyAlignment="1">
      <alignment horizontal="center" vertical="center" wrapText="1"/>
    </xf>
    <xf numFmtId="0" fontId="86" fillId="2" borderId="243" xfId="3" applyFont="1" applyFill="1" applyBorder="1" applyAlignment="1">
      <alignment horizontal="center" vertical="center" wrapText="1"/>
    </xf>
    <xf numFmtId="0" fontId="86" fillId="2" borderId="245" xfId="3" applyFont="1" applyFill="1" applyBorder="1" applyAlignment="1">
      <alignment horizontal="center" vertical="center" wrapText="1"/>
    </xf>
    <xf numFmtId="0" fontId="77" fillId="2" borderId="232" xfId="3" applyFont="1" applyFill="1" applyBorder="1" applyAlignment="1">
      <alignment horizontal="center" vertical="center" wrapText="1"/>
    </xf>
    <xf numFmtId="0" fontId="77" fillId="2" borderId="233" xfId="3" applyFont="1" applyFill="1" applyBorder="1" applyAlignment="1">
      <alignment horizontal="center" vertical="center" wrapText="1"/>
    </xf>
    <xf numFmtId="0" fontId="77" fillId="2" borderId="253" xfId="3" applyFont="1" applyFill="1" applyBorder="1" applyAlignment="1">
      <alignment horizontal="left" vertical="center" wrapText="1"/>
    </xf>
    <xf numFmtId="0" fontId="77" fillId="2" borderId="254" xfId="3" applyFont="1" applyFill="1" applyBorder="1" applyAlignment="1">
      <alignment horizontal="left" vertical="center" wrapText="1"/>
    </xf>
    <xf numFmtId="0" fontId="77" fillId="2" borderId="255" xfId="3" applyFont="1" applyFill="1" applyBorder="1" applyAlignment="1">
      <alignment horizontal="left" vertical="center" wrapText="1"/>
    </xf>
    <xf numFmtId="0" fontId="77" fillId="2" borderId="241" xfId="3" applyFont="1" applyFill="1" applyBorder="1" applyAlignment="1">
      <alignment horizontal="center" vertical="center" wrapText="1"/>
    </xf>
    <xf numFmtId="0" fontId="77" fillId="2" borderId="223" xfId="3" applyFont="1" applyFill="1" applyBorder="1" applyAlignment="1">
      <alignment horizontal="center" vertical="center" wrapText="1"/>
    </xf>
    <xf numFmtId="0" fontId="77" fillId="2" borderId="256" xfId="3" applyFont="1" applyFill="1" applyBorder="1" applyAlignment="1">
      <alignment horizontal="center" vertical="center" wrapText="1"/>
    </xf>
    <xf numFmtId="0" fontId="77" fillId="2" borderId="0" xfId="3" applyFont="1" applyFill="1" applyAlignment="1">
      <alignment horizontal="center" vertical="center" wrapText="1"/>
    </xf>
    <xf numFmtId="0" fontId="77" fillId="2" borderId="257" xfId="3" applyFont="1" applyFill="1" applyBorder="1" applyAlignment="1">
      <alignment horizontal="center" vertical="center" wrapText="1"/>
    </xf>
    <xf numFmtId="0" fontId="77" fillId="2" borderId="237" xfId="3" applyFont="1" applyFill="1" applyBorder="1" applyAlignment="1">
      <alignment horizontal="center" vertical="center" wrapText="1"/>
    </xf>
    <xf numFmtId="0" fontId="77" fillId="2" borderId="3" xfId="3" applyFont="1" applyFill="1" applyBorder="1" applyAlignment="1">
      <alignment horizontal="center" vertical="center" wrapText="1"/>
    </xf>
    <xf numFmtId="0" fontId="77" fillId="2" borderId="4" xfId="3" applyFont="1" applyFill="1" applyBorder="1" applyAlignment="1">
      <alignment horizontal="center" vertical="center" wrapText="1"/>
    </xf>
    <xf numFmtId="49" fontId="77" fillId="2" borderId="4" xfId="3" applyNumberFormat="1" applyFont="1" applyFill="1" applyBorder="1" applyAlignment="1">
      <alignment horizontal="center" vertical="center" wrapText="1"/>
    </xf>
    <xf numFmtId="49" fontId="77" fillId="2" borderId="258" xfId="3" applyNumberFormat="1" applyFont="1" applyFill="1" applyBorder="1" applyAlignment="1">
      <alignment horizontal="left" vertical="center" wrapText="1"/>
    </xf>
    <xf numFmtId="49" fontId="77" fillId="2" borderId="243" xfId="3" applyNumberFormat="1" applyFont="1" applyFill="1" applyBorder="1" applyAlignment="1">
      <alignment horizontal="left" vertical="center" wrapText="1"/>
    </xf>
    <xf numFmtId="49" fontId="77" fillId="2" borderId="259" xfId="3" applyNumberFormat="1" applyFont="1" applyFill="1" applyBorder="1" applyAlignment="1">
      <alignment horizontal="left" vertical="center" wrapText="1"/>
    </xf>
    <xf numFmtId="0" fontId="77" fillId="2" borderId="234" xfId="3" applyFont="1" applyFill="1" applyBorder="1" applyAlignment="1">
      <alignment horizontal="center" vertical="center" wrapText="1"/>
    </xf>
    <xf numFmtId="49" fontId="77" fillId="2" borderId="235" xfId="3" applyNumberFormat="1" applyFont="1" applyFill="1" applyBorder="1" applyAlignment="1">
      <alignment horizontal="left" vertical="center" wrapText="1"/>
    </xf>
    <xf numFmtId="49" fontId="77" fillId="2" borderId="233" xfId="3" applyNumberFormat="1" applyFont="1" applyFill="1" applyBorder="1" applyAlignment="1">
      <alignment horizontal="left" vertical="center" wrapText="1"/>
    </xf>
    <xf numFmtId="49" fontId="77" fillId="2" borderId="237" xfId="3" applyNumberFormat="1" applyFont="1" applyFill="1" applyBorder="1" applyAlignment="1">
      <alignment horizontal="left" vertical="center" wrapText="1"/>
    </xf>
    <xf numFmtId="49" fontId="77" fillId="2" borderId="260" xfId="3" applyNumberFormat="1" applyFont="1" applyFill="1" applyBorder="1" applyAlignment="1">
      <alignment horizontal="left" vertical="center" wrapText="1"/>
    </xf>
    <xf numFmtId="0" fontId="77" fillId="2" borderId="231" xfId="3" applyFont="1" applyFill="1" applyBorder="1" applyAlignment="1">
      <alignment horizontal="center" vertical="center" wrapText="1"/>
    </xf>
    <xf numFmtId="0" fontId="77" fillId="2" borderId="226" xfId="3" applyFont="1" applyFill="1" applyBorder="1" applyAlignment="1">
      <alignment horizontal="center" vertical="center" wrapText="1"/>
    </xf>
    <xf numFmtId="0" fontId="77" fillId="2" borderId="252" xfId="3" applyFont="1" applyFill="1" applyBorder="1" applyAlignment="1">
      <alignment horizontal="center" vertical="center" wrapText="1"/>
    </xf>
    <xf numFmtId="0" fontId="77" fillId="2" borderId="243" xfId="3" applyFont="1" applyFill="1" applyBorder="1" applyAlignment="1">
      <alignment horizontal="center" vertical="center" wrapText="1"/>
    </xf>
    <xf numFmtId="0" fontId="77" fillId="2" borderId="245" xfId="3" applyFont="1" applyFill="1" applyBorder="1" applyAlignment="1">
      <alignment horizontal="center" vertical="center" wrapText="1"/>
    </xf>
    <xf numFmtId="49" fontId="87" fillId="2" borderId="243" xfId="3" applyNumberFormat="1" applyFont="1" applyFill="1" applyBorder="1" applyAlignment="1">
      <alignment horizontal="right" vertical="center" wrapText="1"/>
    </xf>
    <xf numFmtId="49" fontId="77" fillId="2" borderId="7" xfId="3" applyNumberFormat="1" applyFont="1" applyFill="1" applyBorder="1" applyAlignment="1">
      <alignment horizontal="center" vertical="center" wrapText="1"/>
    </xf>
    <xf numFmtId="49" fontId="77" fillId="2" borderId="8" xfId="3" applyNumberFormat="1" applyFont="1" applyFill="1" applyBorder="1" applyAlignment="1">
      <alignment horizontal="center" vertical="center" wrapText="1"/>
    </xf>
    <xf numFmtId="0" fontId="77" fillId="2" borderId="6" xfId="3" applyFont="1" applyFill="1" applyBorder="1" applyAlignment="1">
      <alignment horizontal="center" vertical="center" wrapText="1"/>
    </xf>
    <xf numFmtId="0" fontId="77" fillId="2" borderId="7" xfId="3" applyFont="1" applyFill="1" applyBorder="1" applyAlignment="1">
      <alignment horizontal="center" vertical="center" wrapText="1"/>
    </xf>
    <xf numFmtId="0" fontId="77" fillId="2" borderId="8" xfId="3" applyFont="1" applyFill="1" applyBorder="1" applyAlignment="1">
      <alignment horizontal="center" vertical="center" wrapText="1"/>
    </xf>
    <xf numFmtId="0" fontId="87" fillId="2" borderId="17" xfId="3" applyFont="1" applyFill="1" applyBorder="1" applyAlignment="1">
      <alignment horizontal="center" vertical="center" wrapText="1"/>
    </xf>
    <xf numFmtId="0" fontId="87" fillId="2" borderId="0" xfId="3" applyFont="1" applyFill="1" applyAlignment="1">
      <alignment horizontal="center" vertical="center" wrapText="1"/>
    </xf>
    <xf numFmtId="0" fontId="87" fillId="2" borderId="30" xfId="3" applyFont="1" applyFill="1" applyBorder="1" applyAlignment="1">
      <alignment horizontal="center" vertical="center" wrapText="1"/>
    </xf>
    <xf numFmtId="0" fontId="77" fillId="2" borderId="148" xfId="3" applyFont="1" applyFill="1" applyBorder="1" applyAlignment="1">
      <alignment horizontal="left" vertical="center" wrapText="1"/>
    </xf>
    <xf numFmtId="0" fontId="77" fillId="2" borderId="149" xfId="3" applyFont="1" applyFill="1" applyBorder="1" applyAlignment="1">
      <alignment horizontal="left" vertical="center" wrapText="1"/>
    </xf>
    <xf numFmtId="0" fontId="77" fillId="2" borderId="150" xfId="3" applyFont="1" applyFill="1" applyBorder="1" applyAlignment="1">
      <alignment horizontal="left" vertical="center" wrapText="1"/>
    </xf>
    <xf numFmtId="49" fontId="77" fillId="2" borderId="4" xfId="3" applyNumberFormat="1" applyFont="1" applyFill="1" applyBorder="1" applyAlignment="1">
      <alignment horizontal="center" vertical="center"/>
    </xf>
    <xf numFmtId="0" fontId="77" fillId="2" borderId="78" xfId="3" applyFont="1" applyFill="1" applyBorder="1" applyAlignment="1">
      <alignment horizontal="center" vertical="center" wrapText="1"/>
    </xf>
    <xf numFmtId="0" fontId="76" fillId="2" borderId="0" xfId="3" applyFont="1" applyFill="1" applyAlignment="1">
      <alignment horizontal="left" vertical="center"/>
    </xf>
    <xf numFmtId="0" fontId="76" fillId="2" borderId="80" xfId="3" applyFont="1" applyFill="1" applyBorder="1" applyAlignment="1">
      <alignment horizontal="left" vertical="center"/>
    </xf>
    <xf numFmtId="0" fontId="77" fillId="2" borderId="16" xfId="3" applyFont="1" applyFill="1" applyBorder="1" applyAlignment="1">
      <alignment horizontal="left" vertical="center" wrapText="1"/>
    </xf>
    <xf numFmtId="0" fontId="77" fillId="2" borderId="5" xfId="3" applyFont="1" applyFill="1" applyBorder="1" applyAlignment="1">
      <alignment horizontal="left" vertical="center" wrapText="1"/>
    </xf>
    <xf numFmtId="0" fontId="77" fillId="2" borderId="113" xfId="3" applyFont="1" applyFill="1" applyBorder="1" applyAlignment="1">
      <alignment horizontal="left" vertical="center" wrapText="1"/>
    </xf>
    <xf numFmtId="0" fontId="77" fillId="2" borderId="242" xfId="3" applyFont="1" applyFill="1" applyBorder="1" applyAlignment="1">
      <alignment horizontal="center" vertical="center" wrapText="1"/>
    </xf>
    <xf numFmtId="0" fontId="77" fillId="2" borderId="244" xfId="3" applyFont="1" applyFill="1" applyBorder="1" applyAlignment="1">
      <alignment horizontal="center" vertical="center" wrapText="1"/>
    </xf>
    <xf numFmtId="0" fontId="77" fillId="2" borderId="259" xfId="3" applyFont="1" applyFill="1" applyBorder="1" applyAlignment="1">
      <alignment horizontal="center" vertical="center" wrapText="1"/>
    </xf>
    <xf numFmtId="0" fontId="77" fillId="2" borderId="236" xfId="3" applyFont="1" applyFill="1" applyBorder="1" applyAlignment="1">
      <alignment horizontal="center" vertical="center" wrapText="1"/>
    </xf>
    <xf numFmtId="0" fontId="77" fillId="2" borderId="232" xfId="3" applyFont="1" applyFill="1" applyBorder="1" applyAlignment="1">
      <alignment horizontal="left" vertical="center" wrapText="1"/>
    </xf>
    <xf numFmtId="0" fontId="77" fillId="2" borderId="233" xfId="3" applyFont="1" applyFill="1" applyBorder="1" applyAlignment="1">
      <alignment horizontal="left" vertical="center" wrapText="1"/>
    </xf>
    <xf numFmtId="0" fontId="77" fillId="2" borderId="236" xfId="3" applyFont="1" applyFill="1" applyBorder="1" applyAlignment="1">
      <alignment horizontal="left" vertical="center" wrapText="1"/>
    </xf>
    <xf numFmtId="0" fontId="77" fillId="2" borderId="0" xfId="3" applyFont="1" applyFill="1" applyAlignment="1">
      <alignment horizontal="left" vertical="center" wrapText="1"/>
    </xf>
    <xf numFmtId="0" fontId="77" fillId="2" borderId="80" xfId="3" applyFont="1" applyFill="1" applyBorder="1" applyAlignment="1">
      <alignment horizontal="left" vertical="center" wrapText="1"/>
    </xf>
    <xf numFmtId="0" fontId="77" fillId="2" borderId="237" xfId="3" applyFont="1" applyFill="1" applyBorder="1" applyAlignment="1">
      <alignment horizontal="left" vertical="center" wrapText="1"/>
    </xf>
    <xf numFmtId="0" fontId="77" fillId="2" borderId="265" xfId="3" applyFont="1" applyFill="1" applyBorder="1" applyAlignment="1">
      <alignment horizontal="left" vertical="center" wrapText="1"/>
    </xf>
    <xf numFmtId="178" fontId="77" fillId="2" borderId="232" xfId="3" applyNumberFormat="1" applyFont="1" applyFill="1" applyBorder="1" applyAlignment="1">
      <alignment horizontal="left" vertical="center" wrapText="1"/>
    </xf>
    <xf numFmtId="178" fontId="77" fillId="2" borderId="233" xfId="3" applyNumberFormat="1" applyFont="1" applyFill="1" applyBorder="1" applyAlignment="1">
      <alignment horizontal="left" vertical="center" wrapText="1"/>
    </xf>
    <xf numFmtId="178" fontId="77" fillId="2" borderId="236" xfId="3" applyNumberFormat="1" applyFont="1" applyFill="1" applyBorder="1" applyAlignment="1">
      <alignment horizontal="left" vertical="center" wrapText="1"/>
    </xf>
    <xf numFmtId="0" fontId="77" fillId="2" borderId="258" xfId="3" applyFont="1" applyFill="1" applyBorder="1" applyAlignment="1">
      <alignment horizontal="center" vertical="center" wrapText="1"/>
    </xf>
    <xf numFmtId="0" fontId="76" fillId="2" borderId="235" xfId="3" applyFont="1" applyFill="1" applyBorder="1" applyAlignment="1">
      <alignment horizontal="left" vertical="center"/>
    </xf>
    <xf numFmtId="0" fontId="76" fillId="2" borderId="233" xfId="3" applyFont="1" applyFill="1" applyBorder="1" applyAlignment="1">
      <alignment horizontal="left" vertical="center"/>
    </xf>
    <xf numFmtId="0" fontId="76" fillId="2" borderId="260" xfId="3" applyFont="1" applyFill="1" applyBorder="1" applyAlignment="1">
      <alignment horizontal="left" vertical="center"/>
    </xf>
    <xf numFmtId="0" fontId="87" fillId="2" borderId="264" xfId="3" applyFont="1" applyFill="1" applyBorder="1" applyAlignment="1">
      <alignment horizontal="center" vertical="center" wrapText="1"/>
    </xf>
    <xf numFmtId="0" fontId="87" fillId="2" borderId="223" xfId="3" applyFont="1" applyFill="1" applyBorder="1" applyAlignment="1">
      <alignment horizontal="center" vertical="center" wrapText="1"/>
    </xf>
    <xf numFmtId="0" fontId="87" fillId="2" borderId="262" xfId="3" applyFont="1" applyFill="1" applyBorder="1" applyAlignment="1">
      <alignment horizontal="center" vertical="center" wrapText="1"/>
    </xf>
    <xf numFmtId="0" fontId="77" fillId="2" borderId="266" xfId="3" applyFont="1" applyFill="1" applyBorder="1" applyAlignment="1">
      <alignment horizontal="left" vertical="center" wrapText="1"/>
    </xf>
    <xf numFmtId="0" fontId="77" fillId="2" borderId="267" xfId="3" applyFont="1" applyFill="1" applyBorder="1" applyAlignment="1">
      <alignment horizontal="left" vertical="center" wrapText="1"/>
    </xf>
    <xf numFmtId="0" fontId="77" fillId="2" borderId="268" xfId="3" applyFont="1" applyFill="1" applyBorder="1" applyAlignment="1">
      <alignment horizontal="left" vertical="center" wrapText="1"/>
    </xf>
    <xf numFmtId="0" fontId="77" fillId="2" borderId="261" xfId="3" applyFont="1" applyFill="1" applyBorder="1" applyAlignment="1">
      <alignment horizontal="center" vertical="center" textRotation="255" wrapText="1"/>
    </xf>
    <xf numFmtId="0" fontId="77" fillId="2" borderId="231" xfId="3" applyFont="1" applyFill="1" applyBorder="1" applyAlignment="1">
      <alignment horizontal="center" vertical="center" textRotation="255" wrapText="1"/>
    </xf>
    <xf numFmtId="0" fontId="77" fillId="2" borderId="262" xfId="3" applyFont="1" applyFill="1" applyBorder="1" applyAlignment="1">
      <alignment horizontal="center" vertical="center" wrapText="1"/>
    </xf>
    <xf numFmtId="0" fontId="77" fillId="2" borderId="30" xfId="3" applyFont="1" applyFill="1" applyBorder="1" applyAlignment="1">
      <alignment horizontal="center" vertical="center" wrapText="1"/>
    </xf>
    <xf numFmtId="0" fontId="77" fillId="2" borderId="263" xfId="3" applyFont="1" applyFill="1" applyBorder="1" applyAlignment="1">
      <alignment horizontal="center" vertical="center" wrapText="1"/>
    </xf>
    <xf numFmtId="0" fontId="77" fillId="2" borderId="5" xfId="3" applyFont="1" applyFill="1" applyBorder="1" applyAlignment="1">
      <alignment horizontal="center" vertical="center" wrapText="1"/>
    </xf>
    <xf numFmtId="0" fontId="77" fillId="2" borderId="15" xfId="3" applyFont="1" applyFill="1" applyBorder="1" applyAlignment="1">
      <alignment horizontal="center" vertical="center" wrapText="1"/>
    </xf>
    <xf numFmtId="0" fontId="77" fillId="2" borderId="264" xfId="3" applyFont="1" applyFill="1" applyBorder="1" applyAlignment="1">
      <alignment horizontal="center" vertical="center" wrapText="1"/>
    </xf>
    <xf numFmtId="49" fontId="77" fillId="2" borderId="223" xfId="3" applyNumberFormat="1" applyFont="1" applyFill="1" applyBorder="1" applyAlignment="1">
      <alignment horizontal="center" vertical="center" wrapText="1"/>
    </xf>
    <xf numFmtId="0" fontId="77" fillId="9" borderId="242" xfId="3" applyFont="1" applyFill="1" applyBorder="1" applyAlignment="1">
      <alignment horizontal="left" vertical="top" wrapText="1"/>
    </xf>
    <xf numFmtId="0" fontId="77" fillId="9" borderId="243" xfId="3" applyFont="1" applyFill="1" applyBorder="1" applyAlignment="1">
      <alignment horizontal="left" vertical="top" wrapText="1"/>
    </xf>
    <xf numFmtId="0" fontId="77" fillId="9" borderId="259" xfId="3" applyFont="1" applyFill="1" applyBorder="1" applyAlignment="1">
      <alignment horizontal="left" vertical="top" wrapText="1"/>
    </xf>
    <xf numFmtId="0" fontId="77" fillId="2" borderId="260" xfId="3" applyFont="1" applyFill="1" applyBorder="1" applyAlignment="1">
      <alignment horizontal="center" vertical="center" wrapText="1"/>
    </xf>
    <xf numFmtId="0" fontId="76" fillId="2" borderId="235" xfId="3" applyFont="1" applyFill="1" applyBorder="1" applyAlignment="1">
      <alignment horizontal="left" vertical="center" wrapText="1"/>
    </xf>
    <xf numFmtId="0" fontId="76" fillId="2" borderId="233" xfId="3" applyFont="1" applyFill="1" applyBorder="1" applyAlignment="1">
      <alignment horizontal="left" vertical="center" wrapText="1"/>
    </xf>
    <xf numFmtId="0" fontId="76" fillId="2" borderId="234" xfId="3" applyFont="1" applyFill="1" applyBorder="1" applyAlignment="1">
      <alignment horizontal="left" vertical="center" wrapText="1"/>
    </xf>
    <xf numFmtId="0" fontId="77" fillId="2" borderId="1" xfId="3" applyFont="1" applyFill="1" applyBorder="1" applyAlignment="1">
      <alignment horizontal="center" vertical="center" wrapText="1"/>
    </xf>
    <xf numFmtId="0" fontId="76" fillId="2" borderId="223" xfId="3" applyFont="1" applyFill="1" applyBorder="1" applyAlignment="1">
      <alignment horizontal="left" vertical="top" wrapText="1"/>
    </xf>
    <xf numFmtId="0" fontId="76" fillId="2" borderId="224" xfId="3" applyFont="1" applyFill="1" applyBorder="1" applyAlignment="1">
      <alignment horizontal="left" vertical="top" wrapText="1"/>
    </xf>
    <xf numFmtId="0" fontId="77" fillId="2" borderId="269" xfId="3" applyFont="1" applyFill="1" applyBorder="1" applyAlignment="1">
      <alignment horizontal="center" vertical="center" wrapText="1"/>
    </xf>
    <xf numFmtId="0" fontId="77" fillId="2" borderId="270" xfId="3" applyFont="1" applyFill="1" applyBorder="1" applyAlignment="1">
      <alignment horizontal="center" vertical="center" wrapText="1"/>
    </xf>
    <xf numFmtId="0" fontId="77" fillId="2" borderId="271" xfId="3" applyFont="1" applyFill="1" applyBorder="1" applyAlignment="1">
      <alignment horizontal="center" vertical="center" wrapText="1"/>
    </xf>
    <xf numFmtId="0" fontId="76" fillId="2" borderId="269" xfId="3" applyFont="1" applyFill="1" applyBorder="1" applyAlignment="1">
      <alignment horizontal="left" vertical="center" wrapText="1"/>
    </xf>
    <xf numFmtId="0" fontId="76" fillId="2" borderId="270" xfId="3" applyFont="1" applyFill="1" applyBorder="1" applyAlignment="1">
      <alignment horizontal="left" vertical="center" wrapText="1"/>
    </xf>
    <xf numFmtId="0" fontId="76" fillId="2" borderId="271" xfId="3" applyFont="1" applyFill="1" applyBorder="1" applyAlignment="1">
      <alignment horizontal="left" vertical="center" wrapText="1"/>
    </xf>
    <xf numFmtId="0" fontId="77" fillId="2" borderId="151" xfId="3" applyFont="1" applyFill="1" applyBorder="1" applyAlignment="1">
      <alignment horizontal="center" vertical="center" wrapText="1"/>
    </xf>
    <xf numFmtId="0" fontId="77" fillId="2" borderId="152" xfId="3" applyFont="1" applyFill="1" applyBorder="1" applyAlignment="1">
      <alignment horizontal="center" vertical="center" wrapText="1"/>
    </xf>
    <xf numFmtId="0" fontId="77" fillId="2" borderId="116" xfId="3" applyFont="1" applyFill="1" applyBorder="1" applyAlignment="1">
      <alignment horizontal="center" vertical="center" wrapText="1"/>
    </xf>
    <xf numFmtId="0" fontId="76" fillId="2" borderId="270" xfId="3" applyFont="1" applyFill="1" applyBorder="1" applyAlignment="1">
      <alignment horizontal="left" vertical="top" wrapText="1"/>
    </xf>
    <xf numFmtId="0" fontId="76" fillId="2" borderId="272" xfId="3" applyFont="1" applyFill="1" applyBorder="1" applyAlignment="1">
      <alignment horizontal="left" vertical="top" wrapText="1"/>
    </xf>
    <xf numFmtId="0" fontId="77" fillId="2" borderId="261" xfId="3" applyFont="1" applyFill="1" applyBorder="1" applyAlignment="1">
      <alignment horizontal="center" vertical="center" wrapText="1"/>
    </xf>
    <xf numFmtId="0" fontId="77" fillId="2" borderId="81" xfId="3" applyFont="1" applyFill="1" applyBorder="1" applyAlignment="1">
      <alignment horizontal="center" vertical="center" wrapText="1"/>
    </xf>
    <xf numFmtId="0" fontId="77" fillId="2" borderId="84" xfId="3" applyFont="1" applyFill="1" applyBorder="1" applyAlignment="1">
      <alignment horizontal="center" vertical="center" wrapText="1"/>
    </xf>
    <xf numFmtId="0" fontId="77" fillId="2" borderId="74" xfId="3" applyFont="1" applyFill="1" applyBorder="1" applyAlignment="1">
      <alignment horizontal="center" vertical="center" wrapText="1"/>
    </xf>
    <xf numFmtId="0" fontId="77" fillId="2" borderId="73" xfId="3" applyFont="1" applyFill="1" applyBorder="1" applyAlignment="1">
      <alignment horizontal="center" vertical="center" wrapText="1"/>
    </xf>
    <xf numFmtId="0" fontId="77" fillId="2" borderId="235" xfId="3" applyFont="1" applyFill="1" applyBorder="1" applyAlignment="1">
      <alignment horizontal="center" vertical="center" wrapText="1"/>
    </xf>
    <xf numFmtId="0" fontId="76" fillId="2" borderId="223" xfId="3" applyFont="1" applyFill="1" applyBorder="1" applyAlignment="1">
      <alignment horizontal="center" vertical="center" wrapText="1"/>
    </xf>
    <xf numFmtId="0" fontId="76" fillId="2" borderId="231" xfId="3" applyFont="1" applyFill="1" applyBorder="1" applyAlignment="1">
      <alignment horizontal="center" vertical="center" wrapText="1"/>
    </xf>
    <xf numFmtId="0" fontId="76" fillId="2" borderId="237" xfId="3" applyFont="1" applyFill="1" applyBorder="1" applyAlignment="1">
      <alignment horizontal="center" vertical="center" wrapText="1"/>
    </xf>
    <xf numFmtId="0" fontId="76" fillId="2" borderId="226" xfId="3" applyFont="1" applyFill="1" applyBorder="1" applyAlignment="1">
      <alignment horizontal="center" vertical="center" wrapText="1"/>
    </xf>
    <xf numFmtId="0" fontId="77" fillId="2" borderId="274" xfId="3" applyFont="1" applyFill="1" applyBorder="1" applyAlignment="1">
      <alignment horizontal="center" vertical="center" wrapText="1"/>
    </xf>
    <xf numFmtId="0" fontId="77" fillId="2" borderId="275" xfId="3" applyFont="1" applyFill="1" applyBorder="1" applyAlignment="1">
      <alignment horizontal="center" vertical="center" wrapText="1"/>
    </xf>
    <xf numFmtId="0" fontId="77" fillId="2" borderId="276" xfId="3" applyFont="1" applyFill="1" applyBorder="1" applyAlignment="1">
      <alignment horizontal="center" vertical="center" wrapText="1"/>
    </xf>
    <xf numFmtId="49" fontId="77" fillId="2" borderId="232" xfId="3" applyNumberFormat="1" applyFont="1" applyFill="1" applyBorder="1" applyAlignment="1">
      <alignment horizontal="center" vertical="center" wrapText="1"/>
    </xf>
    <xf numFmtId="49" fontId="77" fillId="2" borderId="233" xfId="3" applyNumberFormat="1" applyFont="1" applyFill="1" applyBorder="1" applyAlignment="1">
      <alignment horizontal="center" vertical="center" wrapText="1"/>
    </xf>
    <xf numFmtId="49" fontId="77" fillId="2" borderId="236" xfId="3" applyNumberFormat="1" applyFont="1" applyFill="1" applyBorder="1" applyAlignment="1">
      <alignment horizontal="center" vertical="center" wrapText="1"/>
    </xf>
    <xf numFmtId="49" fontId="77" fillId="2" borderId="260" xfId="3" applyNumberFormat="1" applyFont="1" applyFill="1" applyBorder="1" applyAlignment="1">
      <alignment horizontal="center" vertical="center" wrapText="1"/>
    </xf>
    <xf numFmtId="0" fontId="76" fillId="2" borderId="232" xfId="3" applyFont="1" applyFill="1" applyBorder="1" applyAlignment="1">
      <alignment horizontal="center" vertical="center" wrapText="1"/>
    </xf>
    <xf numFmtId="0" fontId="76" fillId="2" borderId="233" xfId="3" applyFont="1" applyFill="1" applyBorder="1" applyAlignment="1">
      <alignment horizontal="center" vertical="center" wrapText="1"/>
    </xf>
    <xf numFmtId="0" fontId="76" fillId="2" borderId="236" xfId="3" applyFont="1" applyFill="1" applyBorder="1" applyAlignment="1">
      <alignment horizontal="center" vertical="center" wrapText="1"/>
    </xf>
    <xf numFmtId="0" fontId="77" fillId="2" borderId="224" xfId="3" applyFont="1" applyFill="1" applyBorder="1" applyAlignment="1">
      <alignment horizontal="center" vertical="center" wrapText="1"/>
    </xf>
    <xf numFmtId="0" fontId="77" fillId="2" borderId="265" xfId="3" applyFont="1" applyFill="1" applyBorder="1" applyAlignment="1">
      <alignment horizontal="center" vertical="center" wrapText="1"/>
    </xf>
    <xf numFmtId="0" fontId="77" fillId="2" borderId="277" xfId="3" applyFont="1" applyFill="1" applyBorder="1" applyAlignment="1">
      <alignment horizontal="center" vertical="center" wrapText="1"/>
    </xf>
    <xf numFmtId="0" fontId="77" fillId="9" borderId="242" xfId="3" applyFont="1" applyFill="1" applyBorder="1" applyAlignment="1">
      <alignment horizontal="left" vertical="center" wrapText="1"/>
    </xf>
    <xf numFmtId="0" fontId="77" fillId="9" borderId="243" xfId="3" applyFont="1" applyFill="1" applyBorder="1" applyAlignment="1">
      <alignment horizontal="left" vertical="center" wrapText="1"/>
    </xf>
    <xf numFmtId="0" fontId="77" fillId="9" borderId="259" xfId="3" applyFont="1" applyFill="1" applyBorder="1" applyAlignment="1">
      <alignment horizontal="left" vertical="center" wrapText="1"/>
    </xf>
    <xf numFmtId="0" fontId="77" fillId="2" borderId="80" xfId="3" applyFont="1" applyFill="1" applyBorder="1" applyAlignment="1">
      <alignment horizontal="center" vertical="center" wrapText="1"/>
    </xf>
    <xf numFmtId="0" fontId="77" fillId="2" borderId="238" xfId="3" applyFont="1" applyFill="1" applyBorder="1" applyAlignment="1">
      <alignment horizontal="center" vertical="center" wrapText="1"/>
    </xf>
    <xf numFmtId="0" fontId="77" fillId="2" borderId="239" xfId="3" applyFont="1" applyFill="1" applyBorder="1" applyAlignment="1">
      <alignment horizontal="center" vertical="center" wrapText="1"/>
    </xf>
    <xf numFmtId="0" fontId="77" fillId="2" borderId="240" xfId="3" applyFont="1" applyFill="1" applyBorder="1" applyAlignment="1">
      <alignment horizontal="center" vertical="center" wrapText="1"/>
    </xf>
    <xf numFmtId="0" fontId="77" fillId="2" borderId="280" xfId="3" applyFont="1" applyFill="1" applyBorder="1" applyAlignment="1">
      <alignment horizontal="center" vertical="center" wrapText="1"/>
    </xf>
    <xf numFmtId="0" fontId="77" fillId="2" borderId="234" xfId="3" applyFont="1" applyFill="1" applyBorder="1" applyAlignment="1">
      <alignment horizontal="left" vertical="center" wrapText="1"/>
    </xf>
    <xf numFmtId="184" fontId="77" fillId="2" borderId="235" xfId="3" applyNumberFormat="1" applyFont="1" applyFill="1" applyBorder="1" applyAlignment="1">
      <alignment horizontal="right" vertical="center" wrapText="1"/>
    </xf>
    <xf numFmtId="184" fontId="77" fillId="2" borderId="233" xfId="3" applyNumberFormat="1" applyFont="1" applyFill="1" applyBorder="1" applyAlignment="1">
      <alignment horizontal="right" vertical="center" wrapText="1"/>
    </xf>
    <xf numFmtId="0" fontId="76" fillId="2" borderId="7" xfId="3" applyFont="1" applyFill="1" applyBorder="1" applyAlignment="1">
      <alignment horizontal="center" vertical="center"/>
    </xf>
    <xf numFmtId="0" fontId="76" fillId="2" borderId="8" xfId="3" applyFont="1" applyFill="1" applyBorder="1" applyAlignment="1">
      <alignment horizontal="center" vertical="center"/>
    </xf>
    <xf numFmtId="0" fontId="77" fillId="9" borderId="153" xfId="3" applyFont="1" applyFill="1" applyBorder="1" applyAlignment="1">
      <alignment horizontal="center" vertical="center" textRotation="255" wrapText="1"/>
    </xf>
    <xf numFmtId="0" fontId="77" fillId="9" borderId="273" xfId="3" applyFont="1" applyFill="1" applyBorder="1" applyAlignment="1">
      <alignment horizontal="center" vertical="center" textRotation="255" wrapText="1"/>
    </xf>
    <xf numFmtId="0" fontId="77" fillId="9" borderId="81" xfId="3" applyFont="1" applyFill="1" applyBorder="1" applyAlignment="1">
      <alignment horizontal="left" vertical="top" wrapText="1"/>
    </xf>
    <xf numFmtId="0" fontId="77" fillId="9" borderId="0" xfId="3" applyFont="1" applyFill="1" applyAlignment="1">
      <alignment horizontal="left" vertical="top" wrapText="1"/>
    </xf>
    <xf numFmtId="0" fontId="77" fillId="9" borderId="30" xfId="3" applyFont="1" applyFill="1" applyBorder="1" applyAlignment="1">
      <alignment horizontal="left" vertical="top" wrapText="1"/>
    </xf>
    <xf numFmtId="0" fontId="77" fillId="2" borderId="254" xfId="3" applyFont="1" applyFill="1" applyBorder="1" applyAlignment="1">
      <alignment horizontal="center" vertical="center" wrapText="1"/>
    </xf>
    <xf numFmtId="0" fontId="77" fillId="2" borderId="282" xfId="3" applyFont="1" applyFill="1" applyBorder="1" applyAlignment="1">
      <alignment horizontal="center" vertical="center" wrapText="1"/>
    </xf>
    <xf numFmtId="0" fontId="77" fillId="2" borderId="283" xfId="3" applyFont="1" applyFill="1" applyBorder="1" applyAlignment="1">
      <alignment horizontal="center" vertical="center" wrapText="1"/>
    </xf>
    <xf numFmtId="0" fontId="77" fillId="2" borderId="284" xfId="3" applyFont="1" applyFill="1" applyBorder="1" applyAlignment="1">
      <alignment horizontal="center" vertical="center" wrapText="1"/>
    </xf>
    <xf numFmtId="0" fontId="77" fillId="2" borderId="278" xfId="3" applyFont="1" applyFill="1" applyBorder="1" applyAlignment="1">
      <alignment horizontal="center" vertical="center" wrapText="1"/>
    </xf>
    <xf numFmtId="0" fontId="77" fillId="2" borderId="279" xfId="3" applyFont="1" applyFill="1" applyBorder="1" applyAlignment="1">
      <alignment horizontal="center" vertical="center" wrapText="1"/>
    </xf>
    <xf numFmtId="176" fontId="77" fillId="2" borderId="235" xfId="3" applyNumberFormat="1" applyFont="1" applyFill="1" applyBorder="1" applyAlignment="1">
      <alignment horizontal="right" vertical="center" wrapText="1"/>
    </xf>
    <xf numFmtId="176" fontId="77" fillId="2" borderId="233" xfId="3" applyNumberFormat="1" applyFont="1" applyFill="1" applyBorder="1" applyAlignment="1">
      <alignment horizontal="right" vertical="center" wrapText="1"/>
    </xf>
    <xf numFmtId="0" fontId="77" fillId="9" borderId="95" xfId="3" applyFont="1" applyFill="1" applyBorder="1" applyAlignment="1">
      <alignment horizontal="left" vertical="top" wrapText="1"/>
    </xf>
    <xf numFmtId="0" fontId="77" fillId="9" borderId="70" xfId="3" applyFont="1" applyFill="1" applyBorder="1" applyAlignment="1">
      <alignment horizontal="left" vertical="top" wrapText="1"/>
    </xf>
    <xf numFmtId="0" fontId="77" fillId="9" borderId="69" xfId="3" applyFont="1" applyFill="1" applyBorder="1" applyAlignment="1">
      <alignment horizontal="left" vertical="top" wrapText="1"/>
    </xf>
    <xf numFmtId="0" fontId="77" fillId="2" borderId="58" xfId="3" applyFont="1" applyFill="1" applyBorder="1" applyAlignment="1">
      <alignment horizontal="center" vertical="center" wrapText="1"/>
    </xf>
    <xf numFmtId="0" fontId="77" fillId="9" borderId="233" xfId="3" applyFont="1" applyFill="1" applyBorder="1" applyAlignment="1">
      <alignment horizontal="left" vertical="top" wrapText="1"/>
    </xf>
    <xf numFmtId="0" fontId="77" fillId="9" borderId="260" xfId="3" applyFont="1" applyFill="1" applyBorder="1" applyAlignment="1">
      <alignment horizontal="left" vertical="top" wrapText="1"/>
    </xf>
    <xf numFmtId="0" fontId="77" fillId="2" borderId="225" xfId="3" applyFont="1" applyFill="1" applyBorder="1" applyAlignment="1">
      <alignment horizontal="center" vertical="center" wrapText="1"/>
    </xf>
    <xf numFmtId="0" fontId="77" fillId="2" borderId="241" xfId="3" applyFont="1" applyFill="1" applyBorder="1" applyAlignment="1">
      <alignment horizontal="left" vertical="center" wrapText="1"/>
    </xf>
    <xf numFmtId="0" fontId="77" fillId="2" borderId="223" xfId="3" applyFont="1" applyFill="1" applyBorder="1" applyAlignment="1">
      <alignment horizontal="left" vertical="center" wrapText="1"/>
    </xf>
    <xf numFmtId="0" fontId="77" fillId="2" borderId="262" xfId="3" applyFont="1" applyFill="1" applyBorder="1" applyAlignment="1">
      <alignment horizontal="left" vertical="center" wrapText="1"/>
    </xf>
    <xf numFmtId="0" fontId="77" fillId="2" borderId="281" xfId="3" applyFont="1" applyFill="1" applyBorder="1" applyAlignment="1">
      <alignment horizontal="center" vertical="center" wrapText="1"/>
    </xf>
    <xf numFmtId="0" fontId="77" fillId="9" borderId="233" xfId="3" applyFont="1" applyFill="1" applyBorder="1" applyAlignment="1">
      <alignment horizontal="left" vertical="center" wrapText="1"/>
    </xf>
    <xf numFmtId="0" fontId="77" fillId="9" borderId="260" xfId="3" applyFont="1" applyFill="1" applyBorder="1" applyAlignment="1">
      <alignment horizontal="left" vertical="center" wrapText="1"/>
    </xf>
    <xf numFmtId="0" fontId="76" fillId="2" borderId="0" xfId="3" applyFont="1" applyFill="1" applyAlignment="1">
      <alignment horizontal="center" vertical="top" wrapText="1"/>
    </xf>
    <xf numFmtId="0" fontId="76" fillId="2" borderId="0" xfId="3" applyFont="1" applyFill="1" applyAlignment="1">
      <alignment horizontal="justify" vertical="top" wrapText="1"/>
    </xf>
    <xf numFmtId="0" fontId="77" fillId="2" borderId="83" xfId="3" applyFont="1" applyFill="1" applyBorder="1" applyAlignment="1">
      <alignment horizontal="center" vertical="top" wrapText="1"/>
    </xf>
    <xf numFmtId="0" fontId="77" fillId="2" borderId="28" xfId="3" applyFont="1" applyFill="1" applyBorder="1" applyAlignment="1">
      <alignment horizontal="center" vertical="top" wrapText="1"/>
    </xf>
    <xf numFmtId="0" fontId="77" fillId="2" borderId="66" xfId="3" applyFont="1" applyFill="1" applyBorder="1" applyAlignment="1">
      <alignment horizontal="center" vertical="top" wrapText="1"/>
    </xf>
    <xf numFmtId="0" fontId="77" fillId="2" borderId="28" xfId="3" applyFont="1" applyFill="1" applyBorder="1" applyAlignment="1">
      <alignment horizontal="left" vertical="top" wrapText="1"/>
    </xf>
    <xf numFmtId="0" fontId="77" fillId="2" borderId="29" xfId="3" applyFont="1" applyFill="1" applyBorder="1" applyAlignment="1">
      <alignment horizontal="left" vertical="top" wrapText="1"/>
    </xf>
    <xf numFmtId="0" fontId="77" fillId="9" borderId="154" xfId="3" applyFont="1" applyFill="1" applyBorder="1" applyAlignment="1">
      <alignment horizontal="center" vertical="center" textRotation="255" wrapText="1"/>
    </xf>
    <xf numFmtId="0" fontId="72" fillId="2" borderId="0" xfId="3" applyFont="1" applyFill="1" applyAlignment="1">
      <alignment horizontal="left" vertical="top"/>
    </xf>
    <xf numFmtId="0" fontId="70" fillId="2" borderId="95" xfId="3" applyFont="1" applyFill="1" applyBorder="1" applyAlignment="1">
      <alignment horizontal="center" vertical="center" wrapText="1"/>
    </xf>
    <xf numFmtId="0" fontId="70" fillId="2" borderId="70" xfId="3" applyFont="1" applyFill="1" applyBorder="1" applyAlignment="1">
      <alignment horizontal="center" vertical="center" wrapText="1"/>
    </xf>
    <xf numFmtId="0" fontId="70" fillId="2" borderId="69" xfId="3" applyFont="1" applyFill="1" applyBorder="1" applyAlignment="1">
      <alignment horizontal="center" vertical="center" wrapText="1"/>
    </xf>
    <xf numFmtId="0" fontId="70" fillId="2" borderId="81" xfId="3" applyFont="1" applyFill="1" applyBorder="1" applyAlignment="1">
      <alignment horizontal="center" vertical="center" wrapText="1"/>
    </xf>
    <xf numFmtId="0" fontId="70" fillId="2" borderId="0" xfId="3" applyFont="1" applyFill="1" applyAlignment="1">
      <alignment horizontal="center" vertical="center" wrapText="1"/>
    </xf>
    <xf numFmtId="0" fontId="70" fillId="2" borderId="30" xfId="3" applyFont="1" applyFill="1" applyBorder="1" applyAlignment="1">
      <alignment horizontal="center" vertical="center" wrapText="1"/>
    </xf>
    <xf numFmtId="0" fontId="70" fillId="2" borderId="84" xfId="3" applyFont="1" applyFill="1" applyBorder="1" applyAlignment="1">
      <alignment horizontal="center" vertical="center" wrapText="1"/>
    </xf>
    <xf numFmtId="0" fontId="70" fillId="2" borderId="74" xfId="3" applyFont="1" applyFill="1" applyBorder="1" applyAlignment="1">
      <alignment horizontal="center" vertical="center" wrapText="1"/>
    </xf>
    <xf numFmtId="0" fontId="70" fillId="2" borderId="73" xfId="3" applyFont="1" applyFill="1" applyBorder="1" applyAlignment="1">
      <alignment horizontal="center" vertical="center" wrapText="1"/>
    </xf>
    <xf numFmtId="0" fontId="70" fillId="2" borderId="249" xfId="3" applyFont="1" applyFill="1" applyBorder="1" applyAlignment="1">
      <alignment horizontal="center" vertical="center" wrapText="1"/>
    </xf>
    <xf numFmtId="0" fontId="70" fillId="2" borderId="250" xfId="3" applyFont="1" applyFill="1" applyBorder="1" applyAlignment="1">
      <alignment horizontal="center" vertical="center" wrapText="1"/>
    </xf>
    <xf numFmtId="0" fontId="70" fillId="2" borderId="285" xfId="3" applyFont="1" applyFill="1" applyBorder="1" applyAlignment="1">
      <alignment horizontal="center" vertical="center" wrapText="1"/>
    </xf>
    <xf numFmtId="0" fontId="73" fillId="2" borderId="249" xfId="3" applyFont="1" applyFill="1" applyBorder="1" applyAlignment="1">
      <alignment horizontal="left" vertical="center" wrapText="1"/>
    </xf>
    <xf numFmtId="0" fontId="73" fillId="2" borderId="250" xfId="3" applyFont="1" applyFill="1" applyBorder="1" applyAlignment="1">
      <alignment horizontal="left" vertical="center" wrapText="1"/>
    </xf>
    <xf numFmtId="0" fontId="73" fillId="2" borderId="285" xfId="3" applyFont="1" applyFill="1" applyBorder="1" applyAlignment="1">
      <alignment horizontal="left" vertical="center" wrapText="1"/>
    </xf>
    <xf numFmtId="0" fontId="70" fillId="2" borderId="68" xfId="3" applyFont="1" applyFill="1" applyBorder="1" applyAlignment="1">
      <alignment horizontal="center" vertical="center" wrapText="1"/>
    </xf>
    <xf numFmtId="0" fontId="73" fillId="2" borderId="70" xfId="3" applyFont="1" applyFill="1" applyBorder="1" applyAlignment="1">
      <alignment horizontal="left" vertical="top" wrapText="1"/>
    </xf>
    <xf numFmtId="0" fontId="73" fillId="2" borderId="79" xfId="3" applyFont="1" applyFill="1" applyBorder="1" applyAlignment="1">
      <alignment horizontal="left" vertical="top" wrapText="1"/>
    </xf>
    <xf numFmtId="0" fontId="70" fillId="2" borderId="235" xfId="3" applyFont="1" applyFill="1" applyBorder="1" applyAlignment="1">
      <alignment horizontal="center" vertical="center" wrapText="1"/>
    </xf>
    <xf numFmtId="0" fontId="70" fillId="2" borderId="233" xfId="3" applyFont="1" applyFill="1" applyBorder="1" applyAlignment="1">
      <alignment horizontal="center" vertical="center" wrapText="1"/>
    </xf>
    <xf numFmtId="0" fontId="70" fillId="2" borderId="234" xfId="3" applyFont="1" applyFill="1" applyBorder="1" applyAlignment="1">
      <alignment horizontal="center" vertical="center" wrapText="1"/>
    </xf>
    <xf numFmtId="0" fontId="73" fillId="2" borderId="235" xfId="3" applyFont="1" applyFill="1" applyBorder="1" applyAlignment="1">
      <alignment horizontal="left" vertical="center" wrapText="1"/>
    </xf>
    <xf numFmtId="0" fontId="73" fillId="2" borderId="233" xfId="3" applyFont="1" applyFill="1" applyBorder="1" applyAlignment="1">
      <alignment horizontal="left" vertical="center" wrapText="1"/>
    </xf>
    <xf numFmtId="0" fontId="73" fillId="2" borderId="234" xfId="3" applyFont="1" applyFill="1" applyBorder="1" applyAlignment="1">
      <alignment horizontal="left" vertical="center" wrapText="1"/>
    </xf>
    <xf numFmtId="0" fontId="70" fillId="2" borderId="3" xfId="3" applyFont="1" applyFill="1" applyBorder="1" applyAlignment="1">
      <alignment horizontal="center" vertical="center" wrapText="1"/>
    </xf>
    <xf numFmtId="0" fontId="70" fillId="2" borderId="4" xfId="3" applyFont="1" applyFill="1" applyBorder="1" applyAlignment="1">
      <alignment horizontal="center" vertical="center" wrapText="1"/>
    </xf>
    <xf numFmtId="0" fontId="70" fillId="2" borderId="1" xfId="3" applyFont="1" applyFill="1" applyBorder="1" applyAlignment="1">
      <alignment horizontal="center" vertical="center" wrapText="1"/>
    </xf>
    <xf numFmtId="0" fontId="73" fillId="2" borderId="223" xfId="3" applyFont="1" applyFill="1" applyBorder="1" applyAlignment="1">
      <alignment horizontal="left" vertical="top" wrapText="1"/>
    </xf>
    <xf numFmtId="0" fontId="73" fillId="2" borderId="224" xfId="3" applyFont="1" applyFill="1" applyBorder="1" applyAlignment="1">
      <alignment horizontal="left" vertical="top" wrapText="1"/>
    </xf>
    <xf numFmtId="0" fontId="70" fillId="2" borderId="269" xfId="3" applyFont="1" applyFill="1" applyBorder="1" applyAlignment="1">
      <alignment horizontal="center" vertical="center" wrapText="1"/>
    </xf>
    <xf numFmtId="0" fontId="70" fillId="2" borderId="270" xfId="3" applyFont="1" applyFill="1" applyBorder="1" applyAlignment="1">
      <alignment horizontal="center" vertical="center" wrapText="1"/>
    </xf>
    <xf numFmtId="0" fontId="70" fillId="2" borderId="271" xfId="3" applyFont="1" applyFill="1" applyBorder="1" applyAlignment="1">
      <alignment horizontal="center" vertical="center" wrapText="1"/>
    </xf>
    <xf numFmtId="0" fontId="73" fillId="2" borderId="269" xfId="3" applyFont="1" applyFill="1" applyBorder="1" applyAlignment="1">
      <alignment horizontal="left" vertical="center" wrapText="1"/>
    </xf>
    <xf numFmtId="0" fontId="73" fillId="2" borderId="270" xfId="3" applyFont="1" applyFill="1" applyBorder="1" applyAlignment="1">
      <alignment horizontal="left" vertical="center" wrapText="1"/>
    </xf>
    <xf numFmtId="0" fontId="73" fillId="2" borderId="271" xfId="3" applyFont="1" applyFill="1" applyBorder="1" applyAlignment="1">
      <alignment horizontal="left" vertical="center" wrapText="1"/>
    </xf>
    <xf numFmtId="0" fontId="70" fillId="2" borderId="151" xfId="3" applyFont="1" applyFill="1" applyBorder="1" applyAlignment="1">
      <alignment horizontal="center" vertical="center" wrapText="1"/>
    </xf>
    <xf numFmtId="0" fontId="70" fillId="2" borderId="152" xfId="3" applyFont="1" applyFill="1" applyBorder="1" applyAlignment="1">
      <alignment horizontal="center" vertical="center" wrapText="1"/>
    </xf>
    <xf numFmtId="0" fontId="70" fillId="2" borderId="116" xfId="3" applyFont="1" applyFill="1" applyBorder="1" applyAlignment="1">
      <alignment horizontal="center" vertical="center" wrapText="1"/>
    </xf>
    <xf numFmtId="0" fontId="73" fillId="2" borderId="270" xfId="3" applyFont="1" applyFill="1" applyBorder="1" applyAlignment="1">
      <alignment horizontal="left" vertical="top" wrapText="1"/>
    </xf>
    <xf numFmtId="0" fontId="73" fillId="2" borderId="272" xfId="3" applyFont="1" applyFill="1" applyBorder="1" applyAlignment="1">
      <alignment horizontal="left" vertical="top" wrapText="1"/>
    </xf>
    <xf numFmtId="0" fontId="101" fillId="0" borderId="0" xfId="12" applyFont="1" applyAlignment="1">
      <alignment horizontal="justify" vertical="center" wrapText="1"/>
    </xf>
    <xf numFmtId="0" fontId="3" fillId="0" borderId="0" xfId="12">
      <alignment vertical="center"/>
    </xf>
    <xf numFmtId="0" fontId="101" fillId="0" borderId="95" xfId="12" applyFont="1" applyBorder="1" applyAlignment="1">
      <alignment horizontal="justify" vertical="top" wrapText="1"/>
    </xf>
    <xf numFmtId="0" fontId="101" fillId="0" borderId="70" xfId="12" applyFont="1" applyBorder="1" applyAlignment="1">
      <alignment horizontal="justify" vertical="top" wrapText="1"/>
    </xf>
    <xf numFmtId="0" fontId="101" fillId="0" borderId="79" xfId="12" applyFont="1" applyBorder="1" applyAlignment="1">
      <alignment horizontal="justify" vertical="top" wrapText="1"/>
    </xf>
    <xf numFmtId="0" fontId="101" fillId="0" borderId="81" xfId="12" applyFont="1" applyBorder="1" applyAlignment="1">
      <alignment horizontal="left" vertical="top" wrapText="1"/>
    </xf>
    <xf numFmtId="0" fontId="101" fillId="0" borderId="0" xfId="12" applyFont="1" applyAlignment="1">
      <alignment horizontal="left" vertical="top" wrapText="1"/>
    </xf>
    <xf numFmtId="0" fontId="101" fillId="0" borderId="0" xfId="12" applyFont="1" applyAlignment="1">
      <alignment horizontal="left" vertical="center" wrapText="1"/>
    </xf>
    <xf numFmtId="0" fontId="101" fillId="0" borderId="80" xfId="12" applyFont="1" applyBorder="1" applyAlignment="1">
      <alignment horizontal="left" vertical="center" wrapText="1"/>
    </xf>
    <xf numFmtId="0" fontId="101" fillId="0" borderId="81" xfId="12" applyFont="1" applyBorder="1" applyAlignment="1">
      <alignment horizontal="center" vertical="top" wrapText="1"/>
    </xf>
    <xf numFmtId="0" fontId="101" fillId="0" borderId="0" xfId="12" applyFont="1" applyAlignment="1">
      <alignment horizontal="center" vertical="top" wrapText="1"/>
    </xf>
    <xf numFmtId="0" fontId="101" fillId="0" borderId="80" xfId="12" applyFont="1" applyBorder="1" applyAlignment="1">
      <alignment horizontal="center" vertical="top" wrapText="1"/>
    </xf>
    <xf numFmtId="0" fontId="101" fillId="0" borderId="81" xfId="12" applyFont="1" applyBorder="1" applyAlignment="1">
      <alignment horizontal="justify" vertical="top" wrapText="1"/>
    </xf>
    <xf numFmtId="0" fontId="101" fillId="0" borderId="0" xfId="12" applyFont="1" applyAlignment="1">
      <alignment horizontal="justify" vertical="top" wrapText="1"/>
    </xf>
    <xf numFmtId="0" fontId="101" fillId="0" borderId="80" xfId="12" applyFont="1" applyBorder="1" applyAlignment="1">
      <alignment horizontal="justify" vertical="top" wrapText="1"/>
    </xf>
    <xf numFmtId="0" fontId="101" fillId="0" borderId="80" xfId="12" applyFont="1" applyBorder="1" applyAlignment="1">
      <alignment horizontal="left" vertical="top" wrapText="1"/>
    </xf>
    <xf numFmtId="0" fontId="101" fillId="0" borderId="81" xfId="12" applyFont="1" applyBorder="1" applyAlignment="1">
      <alignment horizontal="left" vertical="center" wrapText="1"/>
    </xf>
    <xf numFmtId="0" fontId="101" fillId="0" borderId="84" xfId="12" applyFont="1" applyBorder="1" applyAlignment="1">
      <alignment horizontal="left" vertical="top" wrapText="1"/>
    </xf>
    <xf numFmtId="0" fontId="101" fillId="0" borderId="74" xfId="12" applyFont="1" applyBorder="1" applyAlignment="1">
      <alignment horizontal="left" vertical="top" wrapText="1"/>
    </xf>
    <xf numFmtId="0" fontId="101" fillId="0" borderId="59" xfId="12" applyFont="1" applyBorder="1" applyAlignment="1">
      <alignment horizontal="left" vertical="top" wrapText="1"/>
    </xf>
    <xf numFmtId="0" fontId="43" fillId="2" borderId="2" xfId="11" applyFont="1" applyFill="1" applyBorder="1" applyAlignment="1">
      <alignment horizontal="center" vertical="center"/>
    </xf>
    <xf numFmtId="0" fontId="43" fillId="2" borderId="6" xfId="11" applyFont="1" applyFill="1" applyBorder="1" applyAlignment="1" applyProtection="1">
      <alignment horizontal="center" vertical="center" shrinkToFit="1"/>
      <protection locked="0"/>
    </xf>
    <xf numFmtId="0" fontId="43" fillId="2" borderId="7" xfId="11" applyFont="1" applyFill="1" applyBorder="1" applyAlignment="1" applyProtection="1">
      <alignment horizontal="center" vertical="center" shrinkToFit="1"/>
      <protection locked="0"/>
    </xf>
    <xf numFmtId="0" fontId="43" fillId="2" borderId="8" xfId="11" applyFont="1" applyFill="1" applyBorder="1" applyAlignment="1" applyProtection="1">
      <alignment horizontal="center" vertical="center" shrinkToFit="1"/>
      <protection locked="0"/>
    </xf>
    <xf numFmtId="0" fontId="43" fillId="2" borderId="151" xfId="11" applyFont="1" applyFill="1" applyBorder="1" applyAlignment="1" applyProtection="1">
      <alignment horizontal="center" vertical="center" shrinkToFit="1"/>
      <protection locked="0"/>
    </xf>
    <xf numFmtId="0" fontId="43" fillId="2" borderId="152" xfId="11" applyFont="1" applyFill="1" applyBorder="1" applyAlignment="1" applyProtection="1">
      <alignment horizontal="center" vertical="center" shrinkToFit="1"/>
      <protection locked="0"/>
    </xf>
    <xf numFmtId="0" fontId="43" fillId="2" borderId="116" xfId="11" applyFont="1" applyFill="1" applyBorder="1" applyAlignment="1" applyProtection="1">
      <alignment horizontal="center" vertical="center" shrinkToFit="1"/>
      <protection locked="0"/>
    </xf>
    <xf numFmtId="0" fontId="43" fillId="2" borderId="170" xfId="11" applyFont="1" applyFill="1" applyBorder="1" applyAlignment="1">
      <alignment horizontal="center" vertical="center" wrapText="1"/>
    </xf>
    <xf numFmtId="0" fontId="43" fillId="2" borderId="171" xfId="11" applyFont="1" applyFill="1" applyBorder="1" applyAlignment="1">
      <alignment horizontal="center" vertical="center" wrapText="1"/>
    </xf>
    <xf numFmtId="1" fontId="43" fillId="2" borderId="172" xfId="11" applyNumberFormat="1" applyFont="1" applyFill="1" applyBorder="1" applyAlignment="1">
      <alignment horizontal="center" vertical="center" wrapText="1"/>
    </xf>
    <xf numFmtId="1" fontId="43" fillId="2" borderId="171" xfId="11" applyNumberFormat="1" applyFont="1" applyFill="1" applyBorder="1" applyAlignment="1">
      <alignment horizontal="center" vertical="center" wrapText="1"/>
    </xf>
    <xf numFmtId="0" fontId="43" fillId="2" borderId="169" xfId="11" applyFont="1" applyFill="1" applyBorder="1" applyAlignment="1" applyProtection="1">
      <alignment horizontal="left" vertical="center" wrapText="1"/>
      <protection locked="0"/>
    </xf>
    <xf numFmtId="0" fontId="43" fillId="2" borderId="4" xfId="11" applyFont="1" applyFill="1" applyBorder="1" applyAlignment="1" applyProtection="1">
      <alignment horizontal="left" vertical="center" wrapText="1"/>
      <protection locked="0"/>
    </xf>
    <xf numFmtId="0" fontId="43" fillId="2" borderId="78" xfId="11" applyFont="1" applyFill="1" applyBorder="1" applyAlignment="1" applyProtection="1">
      <alignment horizontal="left" vertical="center" wrapText="1"/>
      <protection locked="0"/>
    </xf>
    <xf numFmtId="0" fontId="43" fillId="2" borderId="84" xfId="11" applyFont="1" applyFill="1" applyBorder="1" applyAlignment="1" applyProtection="1">
      <alignment horizontal="left" vertical="center" wrapText="1"/>
      <protection locked="0"/>
    </xf>
    <xf numFmtId="0" fontId="43" fillId="2" borderId="74" xfId="11" applyFont="1" applyFill="1" applyBorder="1" applyAlignment="1" applyProtection="1">
      <alignment horizontal="left" vertical="center" wrapText="1"/>
      <protection locked="0"/>
    </xf>
    <xf numFmtId="0" fontId="43" fillId="2" borderId="59" xfId="11" applyFont="1" applyFill="1" applyBorder="1" applyAlignment="1" applyProtection="1">
      <alignment horizontal="left" vertical="center" wrapText="1"/>
      <protection locked="0"/>
    </xf>
    <xf numFmtId="185" fontId="43" fillId="2" borderId="177" xfId="11" applyNumberFormat="1" applyFont="1" applyFill="1" applyBorder="1" applyAlignment="1">
      <alignment horizontal="center" vertical="center" wrapText="1"/>
    </xf>
    <xf numFmtId="185" fontId="43" fillId="2" borderId="138" xfId="11" applyNumberFormat="1" applyFont="1" applyFill="1" applyBorder="1" applyAlignment="1">
      <alignment horizontal="center" vertical="center" wrapText="1"/>
    </xf>
    <xf numFmtId="185" fontId="43" fillId="2" borderId="178" xfId="11" applyNumberFormat="1" applyFont="1" applyFill="1" applyBorder="1" applyAlignment="1">
      <alignment horizontal="center" vertical="center" wrapText="1"/>
    </xf>
    <xf numFmtId="0" fontId="43" fillId="0" borderId="162" xfId="11" applyFont="1" applyBorder="1" applyAlignment="1">
      <alignment horizontal="center" vertical="center"/>
    </xf>
    <xf numFmtId="0" fontId="43" fillId="0" borderId="176" xfId="11" applyFont="1" applyBorder="1" applyAlignment="1">
      <alignment horizontal="center" vertical="center"/>
    </xf>
    <xf numFmtId="0" fontId="43" fillId="2" borderId="156" xfId="11" applyFont="1" applyFill="1" applyBorder="1" applyAlignment="1" applyProtection="1">
      <alignment horizontal="center" vertical="center"/>
      <protection locked="0"/>
    </xf>
    <xf numFmtId="0" fontId="43" fillId="2" borderId="157" xfId="11" applyFont="1" applyFill="1" applyBorder="1" applyAlignment="1" applyProtection="1">
      <alignment horizontal="center" vertical="center"/>
      <protection locked="0"/>
    </xf>
    <xf numFmtId="0" fontId="43" fillId="2" borderId="161" xfId="11" applyFont="1" applyFill="1" applyBorder="1" applyAlignment="1" applyProtection="1">
      <alignment horizontal="center" vertical="center"/>
      <protection locked="0"/>
    </xf>
    <xf numFmtId="0" fontId="43" fillId="2" borderId="7" xfId="11" applyFont="1" applyFill="1" applyBorder="1" applyAlignment="1" applyProtection="1">
      <alignment horizontal="center" vertical="center"/>
      <protection locked="0"/>
    </xf>
    <xf numFmtId="0" fontId="43" fillId="2" borderId="77" xfId="11" applyFont="1" applyFill="1" applyBorder="1" applyAlignment="1" applyProtection="1">
      <alignment horizontal="center" vertical="center"/>
      <protection locked="0"/>
    </xf>
    <xf numFmtId="0" fontId="43" fillId="2" borderId="180" xfId="11" applyFont="1" applyFill="1" applyBorder="1" applyAlignment="1" applyProtection="1">
      <alignment horizontal="center" vertical="center"/>
      <protection locked="0"/>
    </xf>
    <xf numFmtId="0" fontId="43" fillId="2" borderId="152" xfId="11" applyFont="1" applyFill="1" applyBorder="1" applyAlignment="1" applyProtection="1">
      <alignment horizontal="center" vertical="center"/>
      <protection locked="0"/>
    </xf>
    <xf numFmtId="0" fontId="43" fillId="2" borderId="181" xfId="11" applyFont="1" applyFill="1" applyBorder="1" applyAlignment="1" applyProtection="1">
      <alignment horizontal="center" vertical="center"/>
      <protection locked="0"/>
    </xf>
    <xf numFmtId="0" fontId="43" fillId="2" borderId="169" xfId="11" applyFont="1" applyFill="1" applyBorder="1" applyAlignment="1" applyProtection="1">
      <alignment horizontal="center" vertical="center" shrinkToFit="1"/>
      <protection locked="0"/>
    </xf>
    <xf numFmtId="0" fontId="43" fillId="2" borderId="1" xfId="11" applyFont="1" applyFill="1" applyBorder="1" applyAlignment="1" applyProtection="1">
      <alignment horizontal="center" vertical="center" shrinkToFit="1"/>
      <protection locked="0"/>
    </xf>
    <xf numFmtId="0" fontId="43" fillId="2" borderId="84" xfId="11" applyFont="1" applyFill="1" applyBorder="1" applyAlignment="1" applyProtection="1">
      <alignment horizontal="center" vertical="center" shrinkToFit="1"/>
      <protection locked="0"/>
    </xf>
    <xf numFmtId="0" fontId="43" fillId="2" borderId="73" xfId="11" applyFont="1" applyFill="1" applyBorder="1" applyAlignment="1" applyProtection="1">
      <alignment horizontal="center" vertical="center" shrinkToFit="1"/>
      <protection locked="0"/>
    </xf>
    <xf numFmtId="0" fontId="43" fillId="2" borderId="3" xfId="11" applyFont="1" applyFill="1" applyBorder="1" applyAlignment="1" applyProtection="1">
      <alignment horizontal="center" vertical="center" wrapText="1"/>
      <protection locked="0"/>
    </xf>
    <xf numFmtId="0" fontId="43" fillId="2" borderId="1" xfId="11" applyFont="1" applyFill="1" applyBorder="1" applyAlignment="1" applyProtection="1">
      <alignment horizontal="center" vertical="center" wrapText="1"/>
      <protection locked="0"/>
    </xf>
    <xf numFmtId="0" fontId="43" fillId="2" borderId="72" xfId="11" applyFont="1" applyFill="1" applyBorder="1" applyAlignment="1" applyProtection="1">
      <alignment horizontal="center" vertical="center" wrapText="1"/>
      <protection locked="0"/>
    </xf>
    <xf numFmtId="0" fontId="43" fillId="2" borderId="73" xfId="11" applyFont="1" applyFill="1" applyBorder="1" applyAlignment="1" applyProtection="1">
      <alignment horizontal="center" vertical="center" wrapText="1"/>
      <protection locked="0"/>
    </xf>
    <xf numFmtId="0" fontId="43" fillId="2" borderId="3" xfId="11" applyFont="1" applyFill="1" applyBorder="1" applyAlignment="1" applyProtection="1">
      <alignment horizontal="center" vertical="center" shrinkToFit="1"/>
      <protection locked="0"/>
    </xf>
    <xf numFmtId="0" fontId="43" fillId="2" borderId="4" xfId="11" applyFont="1" applyFill="1" applyBorder="1" applyAlignment="1" applyProtection="1">
      <alignment horizontal="center" vertical="center" shrinkToFit="1"/>
      <protection locked="0"/>
    </xf>
    <xf numFmtId="0" fontId="43" fillId="2" borderId="72" xfId="11" applyFont="1" applyFill="1" applyBorder="1" applyAlignment="1" applyProtection="1">
      <alignment horizontal="center" vertical="center" shrinkToFit="1"/>
      <protection locked="0"/>
    </xf>
    <xf numFmtId="0" fontId="43" fillId="2" borderId="74" xfId="11" applyFont="1" applyFill="1" applyBorder="1" applyAlignment="1" applyProtection="1">
      <alignment horizontal="center" vertical="center" shrinkToFit="1"/>
      <protection locked="0"/>
    </xf>
    <xf numFmtId="0" fontId="43" fillId="2" borderId="173" xfId="11" applyFont="1" applyFill="1" applyBorder="1" applyAlignment="1" applyProtection="1">
      <alignment horizontal="left" vertical="center" wrapText="1"/>
      <protection locked="0"/>
    </xf>
    <xf numFmtId="0" fontId="43" fillId="2" borderId="5" xfId="11" applyFont="1" applyFill="1" applyBorder="1" applyAlignment="1" applyProtection="1">
      <alignment horizontal="left" vertical="center" wrapText="1"/>
      <protection locked="0"/>
    </xf>
    <xf numFmtId="0" fontId="43" fillId="2" borderId="113" xfId="11" applyFont="1" applyFill="1" applyBorder="1" applyAlignment="1" applyProtection="1">
      <alignment horizontal="left" vertical="center" wrapText="1"/>
      <protection locked="0"/>
    </xf>
    <xf numFmtId="185" fontId="43" fillId="2" borderId="174" xfId="11" applyNumberFormat="1" applyFont="1" applyFill="1" applyBorder="1" applyAlignment="1">
      <alignment horizontal="center" vertical="center" wrapText="1"/>
    </xf>
    <xf numFmtId="185" fontId="43" fillId="2" borderId="135" xfId="11" applyNumberFormat="1" applyFont="1" applyFill="1" applyBorder="1" applyAlignment="1">
      <alignment horizontal="center" vertical="center" wrapText="1"/>
    </xf>
    <xf numFmtId="185" fontId="43" fillId="2" borderId="175" xfId="11" applyNumberFormat="1" applyFont="1" applyFill="1" applyBorder="1" applyAlignment="1">
      <alignment horizontal="center" vertical="center" wrapText="1"/>
    </xf>
    <xf numFmtId="0" fontId="43" fillId="0" borderId="163" xfId="11" applyFont="1" applyBorder="1" applyAlignment="1">
      <alignment horizontal="center" vertical="center"/>
    </xf>
    <xf numFmtId="0" fontId="43" fillId="2" borderId="173" xfId="11" applyFont="1" applyFill="1" applyBorder="1" applyAlignment="1" applyProtection="1">
      <alignment horizontal="center" vertical="center" shrinkToFit="1"/>
      <protection locked="0"/>
    </xf>
    <xf numFmtId="0" fontId="43" fillId="2" borderId="15" xfId="11" applyFont="1" applyFill="1" applyBorder="1" applyAlignment="1" applyProtection="1">
      <alignment horizontal="center" vertical="center" shrinkToFit="1"/>
      <protection locked="0"/>
    </xf>
    <xf numFmtId="0" fontId="43" fillId="2" borderId="16" xfId="11" applyFont="1" applyFill="1" applyBorder="1" applyAlignment="1" applyProtection="1">
      <alignment horizontal="center" vertical="center" wrapText="1"/>
      <protection locked="0"/>
    </xf>
    <xf numFmtId="0" fontId="43" fillId="2" borderId="15" xfId="11" applyFont="1" applyFill="1" applyBorder="1" applyAlignment="1" applyProtection="1">
      <alignment horizontal="center" vertical="center" wrapText="1"/>
      <protection locked="0"/>
    </xf>
    <xf numFmtId="0" fontId="43" fillId="2" borderId="16" xfId="11" applyFont="1" applyFill="1" applyBorder="1" applyAlignment="1" applyProtection="1">
      <alignment horizontal="center" vertical="center" shrinkToFit="1"/>
      <protection locked="0"/>
    </xf>
    <xf numFmtId="0" fontId="43" fillId="2" borderId="5" xfId="11" applyFont="1" applyFill="1" applyBorder="1" applyAlignment="1" applyProtection="1">
      <alignment horizontal="center" vertical="center" shrinkToFit="1"/>
      <protection locked="0"/>
    </xf>
    <xf numFmtId="0" fontId="43" fillId="2" borderId="81" xfId="11" applyFont="1" applyFill="1" applyBorder="1" applyAlignment="1" applyProtection="1">
      <alignment horizontal="left" vertical="center" wrapText="1"/>
      <protection locked="0"/>
    </xf>
    <xf numFmtId="0" fontId="43" fillId="2" borderId="0" xfId="11" applyFont="1" applyFill="1" applyAlignment="1" applyProtection="1">
      <alignment horizontal="left" vertical="center" wrapText="1"/>
      <protection locked="0"/>
    </xf>
    <xf numFmtId="0" fontId="43" fillId="2" borderId="80" xfId="11" applyFont="1" applyFill="1" applyBorder="1" applyAlignment="1" applyProtection="1">
      <alignment horizontal="left" vertical="center" wrapText="1"/>
      <protection locked="0"/>
    </xf>
    <xf numFmtId="185" fontId="43" fillId="2" borderId="167" xfId="11" applyNumberFormat="1" applyFont="1" applyFill="1" applyBorder="1" applyAlignment="1">
      <alignment horizontal="center" vertical="center" wrapText="1"/>
    </xf>
    <xf numFmtId="185" fontId="43" fillId="2" borderId="125" xfId="11" applyNumberFormat="1" applyFont="1" applyFill="1" applyBorder="1" applyAlignment="1">
      <alignment horizontal="center" vertical="center" wrapText="1"/>
    </xf>
    <xf numFmtId="185" fontId="43" fillId="2" borderId="168" xfId="11" applyNumberFormat="1" applyFont="1" applyFill="1" applyBorder="1" applyAlignment="1">
      <alignment horizontal="center" vertical="center" wrapText="1"/>
    </xf>
    <xf numFmtId="0" fontId="43" fillId="2" borderId="81" xfId="11" applyFont="1" applyFill="1" applyBorder="1" applyAlignment="1" applyProtection="1">
      <alignment horizontal="center" vertical="center" shrinkToFit="1"/>
      <protection locked="0"/>
    </xf>
    <xf numFmtId="0" fontId="43" fillId="2" borderId="30" xfId="11" applyFont="1" applyFill="1" applyBorder="1" applyAlignment="1" applyProtection="1">
      <alignment horizontal="center" vertical="center" shrinkToFit="1"/>
      <protection locked="0"/>
    </xf>
    <xf numFmtId="0" fontId="43" fillId="2" borderId="17" xfId="11" applyFont="1" applyFill="1" applyBorder="1" applyAlignment="1" applyProtection="1">
      <alignment horizontal="center" vertical="center" wrapText="1"/>
      <protection locked="0"/>
    </xf>
    <xf numFmtId="0" fontId="43" fillId="2" borderId="30" xfId="11" applyFont="1" applyFill="1" applyBorder="1" applyAlignment="1" applyProtection="1">
      <alignment horizontal="center" vertical="center" wrapText="1"/>
      <protection locked="0"/>
    </xf>
    <xf numFmtId="0" fontId="43" fillId="2" borderId="17" xfId="11" applyFont="1" applyFill="1" applyBorder="1" applyAlignment="1" applyProtection="1">
      <alignment horizontal="center" vertical="center" shrinkToFit="1"/>
      <protection locked="0"/>
    </xf>
    <xf numFmtId="0" fontId="43" fillId="2" borderId="0" xfId="11" applyFont="1" applyFill="1" applyAlignment="1" applyProtection="1">
      <alignment horizontal="center" vertical="center" shrinkToFit="1"/>
      <protection locked="0"/>
    </xf>
    <xf numFmtId="0" fontId="43" fillId="2" borderId="57" xfId="11" applyFont="1" applyFill="1" applyBorder="1" applyAlignment="1" applyProtection="1">
      <alignment horizontal="center" vertical="center" shrinkToFit="1"/>
      <protection locked="0"/>
    </xf>
    <xf numFmtId="0" fontId="43" fillId="2" borderId="58" xfId="11" applyFont="1" applyFill="1" applyBorder="1" applyAlignment="1" applyProtection="1">
      <alignment horizontal="center" vertical="center" shrinkToFit="1"/>
      <protection locked="0"/>
    </xf>
    <xf numFmtId="0" fontId="43" fillId="2" borderId="64" xfId="11" applyFont="1" applyFill="1" applyBorder="1" applyAlignment="1" applyProtection="1">
      <alignment horizontal="center" vertical="center" shrinkToFit="1"/>
      <protection locked="0"/>
    </xf>
    <xf numFmtId="0" fontId="43" fillId="2" borderId="164" xfId="11" applyFont="1" applyFill="1" applyBorder="1" applyAlignment="1">
      <alignment horizontal="center" vertical="center" wrapText="1"/>
    </xf>
    <xf numFmtId="0" fontId="43" fillId="2" borderId="165" xfId="11" applyFont="1" applyFill="1" applyBorder="1" applyAlignment="1">
      <alignment horizontal="center" vertical="center" wrapText="1"/>
    </xf>
    <xf numFmtId="1" fontId="43" fillId="2" borderId="166" xfId="11" applyNumberFormat="1" applyFont="1" applyFill="1" applyBorder="1" applyAlignment="1">
      <alignment horizontal="center" vertical="center" wrapText="1"/>
    </xf>
    <xf numFmtId="1" fontId="43" fillId="2" borderId="165" xfId="11" applyNumberFormat="1" applyFont="1" applyFill="1" applyBorder="1" applyAlignment="1">
      <alignment horizontal="center" vertical="center" wrapText="1"/>
    </xf>
    <xf numFmtId="0" fontId="43" fillId="2" borderId="95" xfId="11" applyFont="1" applyFill="1" applyBorder="1" applyAlignment="1" applyProtection="1">
      <alignment horizontal="left" vertical="center" wrapText="1"/>
      <protection locked="0"/>
    </xf>
    <xf numFmtId="0" fontId="43" fillId="2" borderId="70" xfId="11" applyFont="1" applyFill="1" applyBorder="1" applyAlignment="1" applyProtection="1">
      <alignment horizontal="left" vertical="center" wrapText="1"/>
      <protection locked="0"/>
    </xf>
    <xf numFmtId="0" fontId="43" fillId="2" borderId="79" xfId="11" applyFont="1" applyFill="1" applyBorder="1" applyAlignment="1" applyProtection="1">
      <alignment horizontal="left" vertical="center" wrapText="1"/>
      <protection locked="0"/>
    </xf>
    <xf numFmtId="0" fontId="43" fillId="2" borderId="155" xfId="11" applyFont="1" applyFill="1" applyBorder="1" applyAlignment="1" applyProtection="1">
      <alignment horizontal="center" vertical="center"/>
      <protection locked="0"/>
    </xf>
    <xf numFmtId="0" fontId="43" fillId="2" borderId="179" xfId="11" applyFont="1" applyFill="1" applyBorder="1" applyAlignment="1" applyProtection="1">
      <alignment horizontal="center" vertical="center"/>
      <protection locked="0"/>
    </xf>
    <xf numFmtId="0" fontId="43" fillId="2" borderId="58" xfId="11" applyFont="1" applyFill="1" applyBorder="1" applyAlignment="1" applyProtection="1">
      <alignment horizontal="center" vertical="center"/>
      <protection locked="0"/>
    </xf>
    <xf numFmtId="0" fontId="43" fillId="2" borderId="76" xfId="11" applyFont="1" applyFill="1" applyBorder="1" applyAlignment="1" applyProtection="1">
      <alignment horizontal="center" vertical="center"/>
      <protection locked="0"/>
    </xf>
    <xf numFmtId="0" fontId="43" fillId="2" borderId="95" xfId="11" applyFont="1" applyFill="1" applyBorder="1" applyAlignment="1" applyProtection="1">
      <alignment horizontal="center" vertical="center" shrinkToFit="1"/>
      <protection locked="0"/>
    </xf>
    <xf numFmtId="0" fontId="43" fillId="2" borderId="69" xfId="11" applyFont="1" applyFill="1" applyBorder="1" applyAlignment="1" applyProtection="1">
      <alignment horizontal="center" vertical="center" shrinkToFit="1"/>
      <protection locked="0"/>
    </xf>
    <xf numFmtId="0" fontId="43" fillId="2" borderId="68" xfId="11" applyFont="1" applyFill="1" applyBorder="1" applyAlignment="1" applyProtection="1">
      <alignment horizontal="center" vertical="center" wrapText="1"/>
      <protection locked="0"/>
    </xf>
    <xf numFmtId="0" fontId="43" fillId="2" borderId="69" xfId="11" applyFont="1" applyFill="1" applyBorder="1" applyAlignment="1" applyProtection="1">
      <alignment horizontal="center" vertical="center" wrapText="1"/>
      <protection locked="0"/>
    </xf>
    <xf numFmtId="0" fontId="43" fillId="2" borderId="68" xfId="11" applyFont="1" applyFill="1" applyBorder="1" applyAlignment="1" applyProtection="1">
      <alignment horizontal="center" vertical="center" shrinkToFit="1"/>
      <protection locked="0"/>
    </xf>
    <xf numFmtId="0" fontId="43" fillId="2" borderId="70" xfId="11" applyFont="1" applyFill="1" applyBorder="1" applyAlignment="1" applyProtection="1">
      <alignment horizontal="center" vertical="center" shrinkToFit="1"/>
      <protection locked="0"/>
    </xf>
    <xf numFmtId="0" fontId="43" fillId="2" borderId="6" xfId="11" applyFont="1" applyFill="1" applyBorder="1" applyAlignment="1" applyProtection="1">
      <alignment horizontal="center" vertical="center"/>
      <protection locked="0"/>
    </xf>
    <xf numFmtId="0" fontId="43" fillId="2" borderId="8" xfId="11" applyFont="1" applyFill="1" applyBorder="1" applyAlignment="1" applyProtection="1">
      <alignment horizontal="center" vertical="center"/>
      <protection locked="0"/>
    </xf>
    <xf numFmtId="0" fontId="43" fillId="0" borderId="155" xfId="11" applyFont="1" applyBorder="1" applyAlignment="1">
      <alignment horizontal="center" vertical="center"/>
    </xf>
    <xf numFmtId="0" fontId="43" fillId="0" borderId="156" xfId="11" applyFont="1" applyBorder="1" applyAlignment="1">
      <alignment horizontal="center" vertical="center"/>
    </xf>
    <xf numFmtId="0" fontId="43" fillId="0" borderId="157" xfId="11" applyFont="1" applyBorder="1" applyAlignment="1">
      <alignment horizontal="center" vertical="center"/>
    </xf>
    <xf numFmtId="0" fontId="9" fillId="0" borderId="154" xfId="11" applyFont="1" applyBorder="1" applyAlignment="1">
      <alignment horizontal="center" vertical="center" wrapText="1"/>
    </xf>
    <xf numFmtId="0" fontId="9" fillId="0" borderId="153" xfId="11" applyFont="1" applyBorder="1" applyAlignment="1">
      <alignment horizontal="center" vertical="center" wrapText="1"/>
    </xf>
    <xf numFmtId="0" fontId="9" fillId="0" borderId="176" xfId="11" applyFont="1" applyBorder="1" applyAlignment="1">
      <alignment horizontal="center" vertical="center" wrapText="1"/>
    </xf>
    <xf numFmtId="0" fontId="43" fillId="0" borderId="95" xfId="11" applyFont="1" applyBorder="1" applyAlignment="1">
      <alignment horizontal="center" vertical="center" wrapText="1"/>
    </xf>
    <xf numFmtId="0" fontId="43" fillId="0" borderId="70" xfId="11" applyFont="1" applyBorder="1" applyAlignment="1">
      <alignment horizontal="center" vertical="center"/>
    </xf>
    <xf numFmtId="0" fontId="43" fillId="0" borderId="79" xfId="11" applyFont="1" applyBorder="1" applyAlignment="1">
      <alignment horizontal="center" vertical="center"/>
    </xf>
    <xf numFmtId="0" fontId="43" fillId="0" borderId="81" xfId="11" applyFont="1" applyBorder="1" applyAlignment="1">
      <alignment horizontal="center" vertical="center"/>
    </xf>
    <xf numFmtId="0" fontId="43" fillId="0" borderId="0" xfId="11" applyFont="1" applyAlignment="1">
      <alignment horizontal="center" vertical="center"/>
    </xf>
    <xf numFmtId="0" fontId="43" fillId="0" borderId="80" xfId="11" applyFont="1" applyBorder="1" applyAlignment="1">
      <alignment horizontal="center" vertical="center"/>
    </xf>
    <xf numFmtId="0" fontId="43" fillId="0" borderId="84" xfId="11" applyFont="1" applyBorder="1" applyAlignment="1">
      <alignment horizontal="center" vertical="center"/>
    </xf>
    <xf numFmtId="0" fontId="43" fillId="0" borderId="74" xfId="11" applyFont="1" applyBorder="1" applyAlignment="1">
      <alignment horizontal="center" vertical="center"/>
    </xf>
    <xf numFmtId="0" fontId="43" fillId="0" borderId="59" xfId="11" applyFont="1" applyBorder="1" applyAlignment="1">
      <alignment horizontal="center" vertical="center"/>
    </xf>
    <xf numFmtId="0" fontId="43" fillId="0" borderId="69" xfId="11" applyFont="1" applyBorder="1" applyAlignment="1">
      <alignment horizontal="center" vertical="center" wrapText="1"/>
    </xf>
    <xf numFmtId="0" fontId="43" fillId="0" borderId="81" xfId="11" applyFont="1" applyBorder="1" applyAlignment="1">
      <alignment horizontal="center" vertical="center" wrapText="1"/>
    </xf>
    <xf numFmtId="0" fontId="43" fillId="0" borderId="30" xfId="11" applyFont="1" applyBorder="1" applyAlignment="1">
      <alignment horizontal="center" vertical="center" wrapText="1"/>
    </xf>
    <xf numFmtId="0" fontId="43" fillId="0" borderId="84" xfId="11" applyFont="1" applyBorder="1" applyAlignment="1">
      <alignment horizontal="center" vertical="center" wrapText="1"/>
    </xf>
    <xf numFmtId="0" fontId="43" fillId="0" borderId="73" xfId="11" applyFont="1" applyBorder="1" applyAlignment="1">
      <alignment horizontal="center" vertical="center" wrapText="1"/>
    </xf>
    <xf numFmtId="0" fontId="45" fillId="0" borderId="68" xfId="11" applyFont="1" applyBorder="1" applyAlignment="1">
      <alignment horizontal="center" vertical="center" wrapText="1"/>
    </xf>
    <xf numFmtId="0" fontId="45" fillId="0" borderId="69" xfId="11" applyFont="1" applyBorder="1" applyAlignment="1">
      <alignment horizontal="center" vertical="center" wrapText="1"/>
    </xf>
    <xf numFmtId="0" fontId="45" fillId="0" borderId="17" xfId="11" applyFont="1" applyBorder="1" applyAlignment="1">
      <alignment horizontal="center" vertical="center" wrapText="1"/>
    </xf>
    <xf numFmtId="0" fontId="45" fillId="0" borderId="30" xfId="11" applyFont="1" applyBorder="1" applyAlignment="1">
      <alignment horizontal="center" vertical="center" wrapText="1"/>
    </xf>
    <xf numFmtId="0" fontId="45" fillId="0" borderId="72" xfId="11" applyFont="1" applyBorder="1" applyAlignment="1">
      <alignment horizontal="center" vertical="center" wrapText="1"/>
    </xf>
    <xf numFmtId="0" fontId="45" fillId="0" borderId="73" xfId="11" applyFont="1" applyBorder="1" applyAlignment="1">
      <alignment horizontal="center" vertical="center" wrapText="1"/>
    </xf>
    <xf numFmtId="0" fontId="43" fillId="0" borderId="68" xfId="11" applyFont="1" applyBorder="1" applyAlignment="1">
      <alignment horizontal="center" vertical="center" wrapText="1"/>
    </xf>
    <xf numFmtId="0" fontId="43" fillId="0" borderId="70" xfId="11" applyFont="1" applyBorder="1" applyAlignment="1">
      <alignment horizontal="center" vertical="center" wrapText="1"/>
    </xf>
    <xf numFmtId="0" fontId="43" fillId="0" borderId="17" xfId="11" applyFont="1" applyBorder="1" applyAlignment="1">
      <alignment horizontal="center" vertical="center" wrapText="1"/>
    </xf>
    <xf numFmtId="0" fontId="43" fillId="0" borderId="0" xfId="11" applyFont="1" applyAlignment="1">
      <alignment horizontal="center" vertical="center" wrapText="1"/>
    </xf>
    <xf numFmtId="0" fontId="43" fillId="0" borderId="72" xfId="11" applyFont="1" applyBorder="1" applyAlignment="1">
      <alignment horizontal="center" vertical="center" wrapText="1"/>
    </xf>
    <xf numFmtId="0" fontId="43" fillId="0" borderId="74" xfId="11" applyFont="1" applyBorder="1" applyAlignment="1">
      <alignment horizontal="center" vertical="center" wrapText="1"/>
    </xf>
    <xf numFmtId="0" fontId="43" fillId="0" borderId="70" xfId="11" quotePrefix="1" applyFont="1" applyBorder="1" applyAlignment="1">
      <alignment horizontal="center" vertical="center"/>
    </xf>
    <xf numFmtId="0" fontId="12" fillId="0" borderId="158" xfId="11" applyFont="1" applyBorder="1" applyAlignment="1">
      <alignment horizontal="center" vertical="center" wrapText="1"/>
    </xf>
    <xf numFmtId="0" fontId="12" fillId="0" borderId="79" xfId="11" applyFont="1" applyBorder="1" applyAlignment="1">
      <alignment horizontal="center" vertical="center" wrapText="1"/>
    </xf>
    <xf numFmtId="0" fontId="12" fillId="0" borderId="159" xfId="11" applyFont="1" applyBorder="1" applyAlignment="1">
      <alignment horizontal="center" vertical="center" wrapText="1"/>
    </xf>
    <xf numFmtId="0" fontId="12" fillId="0" borderId="80" xfId="11" applyFont="1" applyBorder="1" applyAlignment="1">
      <alignment horizontal="center" vertical="center" wrapText="1"/>
    </xf>
    <xf numFmtId="0" fontId="12" fillId="0" borderId="160" xfId="11" applyFont="1" applyBorder="1" applyAlignment="1">
      <alignment horizontal="center" vertical="center" wrapText="1"/>
    </xf>
    <xf numFmtId="0" fontId="12" fillId="0" borderId="59" xfId="11" applyFont="1" applyBorder="1" applyAlignment="1">
      <alignment horizontal="center" vertical="center" wrapText="1"/>
    </xf>
    <xf numFmtId="0" fontId="12" fillId="0" borderId="95" xfId="11" applyFont="1" applyBorder="1" applyAlignment="1">
      <alignment horizontal="center" vertical="center" wrapText="1"/>
    </xf>
    <xf numFmtId="0" fontId="12" fillId="0" borderId="81" xfId="11" applyFont="1" applyBorder="1" applyAlignment="1">
      <alignment horizontal="center" vertical="center" wrapText="1"/>
    </xf>
    <xf numFmtId="0" fontId="12" fillId="0" borderId="84" xfId="11" applyFont="1" applyBorder="1" applyAlignment="1">
      <alignment horizontal="center" vertical="center" wrapText="1"/>
    </xf>
    <xf numFmtId="0" fontId="43" fillId="0" borderId="79" xfId="11" applyFont="1" applyBorder="1" applyAlignment="1">
      <alignment horizontal="center" vertical="center" wrapText="1"/>
    </xf>
    <xf numFmtId="0" fontId="43" fillId="0" borderId="80" xfId="11" applyFont="1" applyBorder="1" applyAlignment="1">
      <alignment horizontal="center" vertical="center" wrapText="1"/>
    </xf>
    <xf numFmtId="0" fontId="43" fillId="0" borderId="59" xfId="11" applyFont="1" applyBorder="1" applyAlignment="1">
      <alignment horizontal="center" vertical="center" wrapText="1"/>
    </xf>
    <xf numFmtId="0" fontId="43" fillId="0" borderId="7" xfId="11" applyFont="1" applyBorder="1" applyAlignment="1">
      <alignment horizontal="center" vertical="center"/>
    </xf>
    <xf numFmtId="0" fontId="43" fillId="0" borderId="77" xfId="11" applyFont="1" applyBorder="1" applyAlignment="1">
      <alignment horizontal="center" vertical="center"/>
    </xf>
    <xf numFmtId="0" fontId="43" fillId="0" borderId="161" xfId="11" applyFont="1" applyBorder="1" applyAlignment="1">
      <alignment horizontal="center" vertical="center"/>
    </xf>
    <xf numFmtId="0" fontId="44" fillId="2" borderId="0" xfId="11" applyFont="1" applyFill="1" applyAlignment="1" applyProtection="1">
      <alignment horizontal="center" vertical="center" shrinkToFit="1"/>
      <protection locked="0"/>
    </xf>
    <xf numFmtId="0" fontId="44" fillId="11" borderId="0" xfId="11" applyFont="1" applyFill="1" applyAlignment="1" applyProtection="1">
      <alignment horizontal="center" vertical="center"/>
      <protection locked="0"/>
    </xf>
    <xf numFmtId="0" fontId="44" fillId="0" borderId="0" xfId="11" applyFont="1" applyAlignment="1">
      <alignment horizontal="center" vertical="center"/>
    </xf>
    <xf numFmtId="0" fontId="44" fillId="2" borderId="0" xfId="11" applyFont="1" applyFill="1" applyAlignment="1" applyProtection="1">
      <alignment horizontal="center" vertical="center"/>
      <protection locked="0"/>
    </xf>
    <xf numFmtId="0" fontId="43" fillId="10" borderId="6" xfId="11" applyFont="1" applyFill="1" applyBorder="1" applyAlignment="1" applyProtection="1">
      <alignment horizontal="center" vertical="center"/>
      <protection locked="0"/>
    </xf>
    <xf numFmtId="0" fontId="43" fillId="14" borderId="7" xfId="11" applyFont="1" applyFill="1" applyBorder="1" applyAlignment="1" applyProtection="1">
      <alignment horizontal="center" vertical="center"/>
      <protection locked="0"/>
    </xf>
    <xf numFmtId="0" fontId="43" fillId="14" borderId="8" xfId="11" applyFont="1" applyFill="1" applyBorder="1" applyAlignment="1" applyProtection="1">
      <alignment horizontal="center" vertical="center"/>
      <protection locked="0"/>
    </xf>
    <xf numFmtId="0" fontId="79" fillId="2" borderId="2" xfId="11" applyFont="1" applyFill="1" applyBorder="1" applyAlignment="1">
      <alignment horizontal="center" vertical="center"/>
    </xf>
    <xf numFmtId="0" fontId="78" fillId="2" borderId="81" xfId="0" applyFont="1" applyFill="1" applyBorder="1" applyAlignment="1">
      <alignment horizontal="left" vertical="center" wrapText="1"/>
    </xf>
    <xf numFmtId="0" fontId="78" fillId="2" borderId="80" xfId="0" applyFont="1" applyFill="1" applyBorder="1" applyAlignment="1">
      <alignment horizontal="left" vertical="center" wrapText="1"/>
    </xf>
    <xf numFmtId="0" fontId="78" fillId="2" borderId="81" xfId="0" applyFont="1" applyFill="1" applyBorder="1" applyAlignment="1">
      <alignment horizontal="left" vertical="top" wrapText="1"/>
    </xf>
    <xf numFmtId="0" fontId="78" fillId="2" borderId="80" xfId="0" applyFont="1" applyFill="1" applyBorder="1" applyAlignment="1">
      <alignment horizontal="left" vertical="top" wrapText="1"/>
    </xf>
    <xf numFmtId="0" fontId="78" fillId="2" borderId="84" xfId="0" applyFont="1" applyFill="1" applyBorder="1" applyAlignment="1">
      <alignment horizontal="left" vertical="top" wrapText="1"/>
    </xf>
    <xf numFmtId="0" fontId="78" fillId="2" borderId="59" xfId="0" applyFont="1" applyFill="1" applyBorder="1" applyAlignment="1">
      <alignment horizontal="left" vertical="top" wrapText="1"/>
    </xf>
    <xf numFmtId="0" fontId="72" fillId="2" borderId="0" xfId="0" applyFont="1" applyFill="1" applyAlignment="1">
      <alignment horizontal="center" vertical="center"/>
    </xf>
    <xf numFmtId="0" fontId="78" fillId="2" borderId="182" xfId="0" applyFont="1" applyFill="1" applyBorder="1" applyAlignment="1">
      <alignment horizontal="center" vertical="center" wrapText="1"/>
    </xf>
    <xf numFmtId="0" fontId="78" fillId="2" borderId="53" xfId="0" applyFont="1" applyFill="1" applyBorder="1" applyAlignment="1">
      <alignment horizontal="center" vertical="center" wrapText="1"/>
    </xf>
    <xf numFmtId="0" fontId="78" fillId="2" borderId="169" xfId="0" applyFont="1" applyFill="1" applyBorder="1" applyAlignment="1">
      <alignment horizontal="left" vertical="center" wrapText="1"/>
    </xf>
    <xf numFmtId="0" fontId="78" fillId="2" borderId="78" xfId="0" applyFont="1" applyFill="1" applyBorder="1" applyAlignment="1">
      <alignment horizontal="left" vertical="center" wrapText="1"/>
    </xf>
    <xf numFmtId="0" fontId="71" fillId="2" borderId="4" xfId="3" applyFont="1" applyFill="1" applyBorder="1" applyAlignment="1">
      <alignment horizontal="left"/>
    </xf>
    <xf numFmtId="0" fontId="71" fillId="2" borderId="4" xfId="3" applyFont="1" applyFill="1" applyBorder="1" applyAlignment="1">
      <alignment horizontal="center" vertical="center"/>
    </xf>
    <xf numFmtId="0" fontId="71" fillId="2" borderId="5" xfId="3" applyFont="1" applyFill="1" applyBorder="1" applyAlignment="1">
      <alignment horizontal="center" vertical="center"/>
    </xf>
    <xf numFmtId="0" fontId="68" fillId="2" borderId="5" xfId="3" applyFont="1" applyFill="1" applyBorder="1" applyAlignment="1">
      <alignment horizontal="center"/>
    </xf>
    <xf numFmtId="0" fontId="68" fillId="2" borderId="0" xfId="3" applyFont="1" applyFill="1" applyAlignment="1">
      <alignment horizontal="left" vertical="top"/>
    </xf>
    <xf numFmtId="0" fontId="72" fillId="2" borderId="0" xfId="3" applyFont="1" applyFill="1" applyAlignment="1">
      <alignment horizontal="center" vertical="center"/>
    </xf>
    <xf numFmtId="0" fontId="70" fillId="2" borderId="0" xfId="3" applyFont="1" applyFill="1" applyAlignment="1">
      <alignment horizontal="right" vertical="center"/>
    </xf>
    <xf numFmtId="0" fontId="72" fillId="2" borderId="0" xfId="3" applyFont="1" applyFill="1" applyAlignment="1">
      <alignment horizontal="right"/>
    </xf>
    <xf numFmtId="0" fontId="71" fillId="2" borderId="0" xfId="3" applyFont="1" applyFill="1" applyAlignment="1">
      <alignment horizontal="left" vertical="center"/>
    </xf>
    <xf numFmtId="0" fontId="71" fillId="2" borderId="5" xfId="3" applyFont="1" applyFill="1" applyBorder="1" applyAlignment="1">
      <alignment horizontal="left" vertical="center"/>
    </xf>
    <xf numFmtId="0" fontId="96" fillId="2" borderId="0" xfId="3" applyFont="1" applyFill="1" applyBorder="1" applyAlignment="1">
      <alignment horizontal="left" vertical="center" wrapText="1"/>
    </xf>
    <xf numFmtId="0" fontId="70" fillId="2" borderId="0" xfId="3" applyFont="1" applyFill="1" applyAlignment="1">
      <alignment horizontal="center" vertical="top"/>
    </xf>
    <xf numFmtId="0" fontId="73" fillId="2" borderId="0" xfId="3" applyFont="1" applyFill="1" applyAlignment="1">
      <alignment horizontal="left" vertical="top" wrapText="1"/>
    </xf>
    <xf numFmtId="0" fontId="96" fillId="2" borderId="0" xfId="3" applyFont="1" applyFill="1" applyBorder="1" applyAlignment="1">
      <alignment horizontal="left" vertical="top"/>
    </xf>
    <xf numFmtId="0" fontId="96" fillId="2" borderId="0" xfId="3" applyFont="1" applyFill="1" applyBorder="1" applyAlignment="1">
      <alignment horizontal="left" vertical="top" wrapText="1"/>
    </xf>
    <xf numFmtId="0" fontId="75" fillId="0" borderId="0" xfId="9" applyFont="1" applyBorder="1" applyAlignment="1">
      <alignment horizontal="left" vertical="top" wrapText="1"/>
    </xf>
    <xf numFmtId="0" fontId="96" fillId="2" borderId="0" xfId="3" applyFont="1" applyFill="1" applyAlignment="1">
      <alignment horizontal="center" vertical="top"/>
    </xf>
    <xf numFmtId="0" fontId="68" fillId="2" borderId="0" xfId="3" applyFont="1" applyFill="1" applyAlignment="1">
      <alignment horizontal="center" vertical="top"/>
    </xf>
    <xf numFmtId="0" fontId="75" fillId="0" borderId="0" xfId="9" applyFont="1" applyBorder="1" applyAlignment="1">
      <alignment horizontal="left" vertical="center" wrapText="1"/>
    </xf>
    <xf numFmtId="0" fontId="42" fillId="2" borderId="25" xfId="0" applyFont="1" applyFill="1" applyBorder="1" applyAlignment="1">
      <alignment horizontal="left" vertical="center"/>
    </xf>
    <xf numFmtId="0" fontId="42" fillId="2" borderId="61" xfId="0" applyFont="1" applyFill="1" applyBorder="1" applyAlignment="1">
      <alignment horizontal="left" vertical="center"/>
    </xf>
    <xf numFmtId="0" fontId="0" fillId="0" borderId="0" xfId="0" applyAlignment="1">
      <alignment vertical="center"/>
    </xf>
    <xf numFmtId="0" fontId="48" fillId="2" borderId="0" xfId="0" applyFont="1" applyFill="1" applyAlignment="1">
      <alignment horizontal="center" vertical="center"/>
    </xf>
    <xf numFmtId="0" fontId="47" fillId="2" borderId="25" xfId="0" applyFont="1" applyFill="1" applyBorder="1" applyAlignment="1">
      <alignment horizontal="center" vertical="center"/>
    </xf>
    <xf numFmtId="0" fontId="47" fillId="2" borderId="61" xfId="0" applyFont="1" applyFill="1" applyBorder="1" applyAlignment="1">
      <alignment horizontal="center" vertical="center"/>
    </xf>
    <xf numFmtId="0" fontId="14" fillId="2" borderId="0" xfId="0" applyFont="1" applyFill="1" applyAlignment="1">
      <alignment horizontal="center" vertical="center"/>
    </xf>
    <xf numFmtId="0" fontId="13" fillId="2" borderId="97" xfId="0" applyFont="1" applyFill="1" applyBorder="1" applyAlignment="1">
      <alignment horizontal="distributed" vertical="center"/>
    </xf>
    <xf numFmtId="0" fontId="13" fillId="2" borderId="98" xfId="0" applyFont="1" applyFill="1" applyBorder="1" applyAlignment="1">
      <alignment horizontal="distributed" vertical="center"/>
    </xf>
    <xf numFmtId="0" fontId="13" fillId="3" borderId="97" xfId="0" applyFont="1" applyFill="1" applyBorder="1" applyAlignment="1">
      <alignment vertical="center" wrapText="1"/>
    </xf>
    <xf numFmtId="0" fontId="13" fillId="3" borderId="98" xfId="0" applyFont="1" applyFill="1" applyBorder="1" applyAlignment="1">
      <alignment vertical="center" wrapText="1"/>
    </xf>
    <xf numFmtId="0" fontId="13" fillId="3" borderId="39" xfId="0" applyFont="1" applyFill="1" applyBorder="1" applyAlignment="1">
      <alignment vertical="center" wrapText="1"/>
    </xf>
    <xf numFmtId="0" fontId="13" fillId="3" borderId="41" xfId="0" applyFont="1" applyFill="1" applyBorder="1" applyAlignment="1">
      <alignment vertical="center" wrapText="1"/>
    </xf>
    <xf numFmtId="0" fontId="13" fillId="3" borderId="40" xfId="0" applyFont="1" applyFill="1" applyBorder="1" applyAlignment="1">
      <alignment vertical="center" wrapText="1"/>
    </xf>
    <xf numFmtId="0" fontId="13" fillId="3" borderId="43" xfId="0" applyFont="1" applyFill="1" applyBorder="1" applyAlignment="1">
      <alignment vertical="center" wrapText="1"/>
    </xf>
    <xf numFmtId="0" fontId="13" fillId="3" borderId="44" xfId="0" applyFont="1" applyFill="1" applyBorder="1" applyAlignment="1">
      <alignment vertical="center" wrapText="1"/>
    </xf>
    <xf numFmtId="0" fontId="13" fillId="3" borderId="42" xfId="0" applyFont="1" applyFill="1" applyBorder="1" applyAlignment="1">
      <alignment vertical="center" wrapText="1"/>
    </xf>
    <xf numFmtId="0" fontId="13" fillId="2" borderId="99" xfId="0" applyFont="1" applyFill="1" applyBorder="1" applyAlignment="1">
      <alignment horizontal="distributed" vertical="center"/>
    </xf>
    <xf numFmtId="0" fontId="13" fillId="3" borderId="99" xfId="0" applyFont="1" applyFill="1" applyBorder="1" applyAlignment="1">
      <alignment vertical="center" wrapText="1"/>
    </xf>
    <xf numFmtId="0" fontId="13" fillId="3" borderId="45" xfId="0" applyFont="1" applyFill="1" applyBorder="1" applyAlignment="1">
      <alignment vertical="center" wrapText="1"/>
    </xf>
    <xf numFmtId="0" fontId="13" fillId="3" borderId="47" xfId="0" applyFont="1" applyFill="1" applyBorder="1" applyAlignment="1">
      <alignment vertical="center" wrapText="1"/>
    </xf>
    <xf numFmtId="0" fontId="13" fillId="3" borderId="46" xfId="0" applyFont="1" applyFill="1" applyBorder="1" applyAlignment="1">
      <alignment vertical="center" wrapText="1"/>
    </xf>
    <xf numFmtId="0" fontId="53" fillId="6" borderId="3" xfId="0" applyFont="1" applyFill="1" applyBorder="1" applyAlignment="1">
      <alignment horizontal="center" vertical="center" shrinkToFit="1"/>
    </xf>
    <xf numFmtId="0" fontId="53" fillId="6" borderId="4" xfId="0" applyFont="1" applyFill="1" applyBorder="1" applyAlignment="1">
      <alignment horizontal="center" vertical="center" shrinkToFit="1"/>
    </xf>
    <xf numFmtId="0" fontId="53" fillId="6" borderId="1" xfId="0" applyFont="1" applyFill="1" applyBorder="1" applyAlignment="1">
      <alignment horizontal="center" vertical="center" shrinkToFit="1"/>
    </xf>
    <xf numFmtId="0" fontId="53" fillId="6" borderId="25" xfId="0" applyFont="1" applyFill="1" applyBorder="1" applyAlignment="1">
      <alignment horizontal="center" vertical="center" shrinkToFit="1"/>
    </xf>
    <xf numFmtId="0" fontId="53" fillId="6" borderId="61" xfId="0" applyFont="1" applyFill="1" applyBorder="1" applyAlignment="1">
      <alignment horizontal="center" vertical="center" shrinkToFit="1"/>
    </xf>
    <xf numFmtId="0" fontId="53" fillId="6" borderId="4" xfId="0" applyFont="1" applyFill="1" applyBorder="1" applyAlignment="1">
      <alignment horizontal="center" vertical="center" wrapText="1" shrinkToFit="1"/>
    </xf>
    <xf numFmtId="0" fontId="53" fillId="6" borderId="1" xfId="0" applyFont="1" applyFill="1" applyBorder="1" applyAlignment="1">
      <alignment horizontal="center" vertical="center" wrapText="1" shrinkToFit="1"/>
    </xf>
    <xf numFmtId="0" fontId="57" fillId="6" borderId="25" xfId="0" applyFont="1" applyFill="1" applyBorder="1" applyAlignment="1">
      <alignment horizontal="center" vertical="center" wrapText="1" shrinkToFit="1"/>
    </xf>
    <xf numFmtId="0" fontId="57" fillId="6" borderId="15" xfId="0" applyFont="1" applyFill="1" applyBorder="1" applyAlignment="1">
      <alignment horizontal="center" vertical="center" shrinkToFit="1"/>
    </xf>
    <xf numFmtId="0" fontId="13" fillId="3" borderId="6" xfId="0" applyFont="1" applyFill="1" applyBorder="1" applyAlignment="1">
      <alignment vertical="center"/>
    </xf>
    <xf numFmtId="0" fontId="13" fillId="3" borderId="7" xfId="0" applyFont="1" applyFill="1" applyBorder="1" applyAlignment="1">
      <alignment vertical="center"/>
    </xf>
    <xf numFmtId="0" fontId="13" fillId="3" borderId="8" xfId="0" applyFont="1" applyFill="1" applyBorder="1" applyAlignment="1">
      <alignment vertical="center"/>
    </xf>
    <xf numFmtId="0" fontId="88" fillId="2" borderId="16" xfId="0" applyFont="1" applyFill="1" applyBorder="1" applyAlignment="1">
      <alignment horizontal="right" vertical="top" shrinkToFit="1"/>
    </xf>
    <xf numFmtId="0" fontId="23" fillId="2" borderId="5" xfId="0" applyFont="1" applyFill="1" applyBorder="1" applyAlignment="1">
      <alignment horizontal="right" vertical="top" shrinkToFit="1"/>
    </xf>
    <xf numFmtId="0" fontId="21" fillId="2" borderId="3" xfId="0" applyFont="1" applyFill="1" applyBorder="1" applyAlignment="1">
      <alignment vertical="center"/>
    </xf>
    <xf numFmtId="0" fontId="21" fillId="2" borderId="4" xfId="0" applyFont="1" applyFill="1" applyBorder="1" applyAlignment="1">
      <alignment vertical="center"/>
    </xf>
    <xf numFmtId="0" fontId="21" fillId="2" borderId="1" xfId="0" applyFont="1" applyFill="1" applyBorder="1" applyAlignment="1">
      <alignment vertical="center"/>
    </xf>
    <xf numFmtId="177" fontId="21" fillId="3" borderId="17" xfId="0" applyNumberFormat="1" applyFont="1" applyFill="1" applyBorder="1" applyAlignment="1">
      <alignment horizontal="right" vertical="center"/>
    </xf>
    <xf numFmtId="177" fontId="21" fillId="3" borderId="0" xfId="0" applyNumberFormat="1" applyFont="1" applyFill="1" applyBorder="1" applyAlignment="1">
      <alignment horizontal="right" vertical="center"/>
    </xf>
    <xf numFmtId="177" fontId="21" fillId="3" borderId="16" xfId="0" applyNumberFormat="1" applyFont="1" applyFill="1" applyBorder="1" applyAlignment="1">
      <alignment horizontal="right" vertical="center"/>
    </xf>
    <xf numFmtId="177" fontId="21" fillId="3" borderId="5" xfId="0" applyNumberFormat="1" applyFont="1" applyFill="1" applyBorder="1" applyAlignment="1">
      <alignment horizontal="right" vertical="center"/>
    </xf>
    <xf numFmtId="0" fontId="21" fillId="2" borderId="0" xfId="0" applyFont="1" applyFill="1" applyBorder="1" applyAlignment="1">
      <alignment vertical="center"/>
    </xf>
    <xf numFmtId="0" fontId="21" fillId="2" borderId="5" xfId="0" applyFont="1" applyFill="1" applyBorder="1" applyAlignment="1">
      <alignment vertical="center"/>
    </xf>
    <xf numFmtId="177" fontId="21" fillId="3" borderId="3" xfId="0" applyNumberFormat="1" applyFont="1" applyFill="1" applyBorder="1" applyAlignment="1">
      <alignment horizontal="right" vertical="center"/>
    </xf>
    <xf numFmtId="0" fontId="23" fillId="2" borderId="3" xfId="0" applyFont="1" applyFill="1" applyBorder="1" applyAlignment="1">
      <alignment vertical="top" wrapText="1"/>
    </xf>
    <xf numFmtId="0" fontId="23" fillId="2" borderId="4" xfId="0" applyFont="1" applyFill="1" applyBorder="1" applyAlignment="1">
      <alignment vertical="top" wrapText="1"/>
    </xf>
    <xf numFmtId="0" fontId="23" fillId="2" borderId="1" xfId="0" applyFont="1" applyFill="1" applyBorder="1" applyAlignment="1">
      <alignment vertical="top" wrapText="1"/>
    </xf>
    <xf numFmtId="0" fontId="23" fillId="2" borderId="17" xfId="0" applyFont="1" applyFill="1" applyBorder="1" applyAlignment="1">
      <alignment vertical="top" wrapText="1"/>
    </xf>
    <xf numFmtId="0" fontId="23" fillId="2" borderId="0" xfId="0" applyFont="1" applyFill="1" applyBorder="1" applyAlignment="1">
      <alignment vertical="top" wrapText="1"/>
    </xf>
    <xf numFmtId="0" fontId="23" fillId="2" borderId="30" xfId="0" applyFont="1" applyFill="1" applyBorder="1" applyAlignment="1">
      <alignment vertical="top" wrapText="1"/>
    </xf>
    <xf numFmtId="0" fontId="23" fillId="5" borderId="98" xfId="0" applyFont="1" applyFill="1" applyBorder="1" applyAlignment="1">
      <alignment horizontal="center" vertical="center"/>
    </xf>
    <xf numFmtId="0" fontId="23" fillId="2" borderId="43" xfId="0" applyFont="1" applyFill="1" applyBorder="1" applyAlignment="1">
      <alignment vertical="top" wrapText="1"/>
    </xf>
    <xf numFmtId="0" fontId="23" fillId="2" borderId="44" xfId="0" applyFont="1" applyFill="1" applyBorder="1" applyAlignment="1">
      <alignment vertical="top" wrapText="1"/>
    </xf>
    <xf numFmtId="0" fontId="23" fillId="2" borderId="42" xfId="0" applyFont="1" applyFill="1" applyBorder="1" applyAlignment="1">
      <alignment vertical="top" wrapText="1"/>
    </xf>
    <xf numFmtId="0" fontId="21" fillId="5" borderId="98" xfId="0" applyFont="1" applyFill="1" applyBorder="1" applyAlignment="1">
      <alignment horizontal="center" vertical="center" wrapText="1"/>
    </xf>
    <xf numFmtId="0" fontId="21" fillId="5" borderId="98" xfId="0" applyFont="1" applyFill="1" applyBorder="1" applyAlignment="1">
      <alignment horizontal="center" vertical="center"/>
    </xf>
    <xf numFmtId="0" fontId="21" fillId="5" borderId="99" xfId="0" applyFont="1" applyFill="1" applyBorder="1" applyAlignment="1">
      <alignment horizontal="center" vertical="center"/>
    </xf>
    <xf numFmtId="0" fontId="23" fillId="2" borderId="45" xfId="0" applyFont="1" applyFill="1" applyBorder="1" applyAlignment="1">
      <alignment vertical="top" wrapText="1"/>
    </xf>
    <xf numFmtId="0" fontId="23" fillId="2" borderId="47" xfId="0" applyFont="1" applyFill="1" applyBorder="1" applyAlignment="1">
      <alignment vertical="top" wrapText="1"/>
    </xf>
    <xf numFmtId="0" fontId="23" fillId="2" borderId="46" xfId="0" applyFont="1" applyFill="1" applyBorder="1" applyAlignment="1">
      <alignment vertical="top" wrapText="1"/>
    </xf>
    <xf numFmtId="0" fontId="23" fillId="5" borderId="97" xfId="0" applyFont="1" applyFill="1" applyBorder="1" applyAlignment="1">
      <alignment horizontal="center" vertical="center"/>
    </xf>
    <xf numFmtId="0" fontId="23" fillId="2" borderId="39" xfId="0" applyFont="1" applyFill="1" applyBorder="1" applyAlignment="1">
      <alignment vertical="top" wrapText="1"/>
    </xf>
    <xf numFmtId="0" fontId="23" fillId="2" borderId="41" xfId="0" applyFont="1" applyFill="1" applyBorder="1" applyAlignment="1">
      <alignment vertical="top" wrapText="1"/>
    </xf>
    <xf numFmtId="0" fontId="23" fillId="2" borderId="40" xfId="0" applyFont="1" applyFill="1" applyBorder="1" applyAlignment="1">
      <alignment vertical="top" wrapText="1"/>
    </xf>
    <xf numFmtId="0" fontId="21" fillId="5" borderId="97" xfId="0" applyFont="1" applyFill="1" applyBorder="1" applyAlignment="1">
      <alignment horizontal="center" vertical="center" wrapText="1"/>
    </xf>
    <xf numFmtId="0" fontId="21" fillId="3" borderId="3" xfId="0" applyFont="1" applyFill="1" applyBorder="1" applyAlignment="1">
      <alignment vertical="center"/>
    </xf>
    <xf numFmtId="0" fontId="21" fillId="3" borderId="4" xfId="0" applyFont="1" applyFill="1" applyBorder="1" applyAlignment="1">
      <alignment vertical="center"/>
    </xf>
    <xf numFmtId="0" fontId="21" fillId="3" borderId="17" xfId="0" applyFont="1" applyFill="1" applyBorder="1" applyAlignment="1">
      <alignment vertical="center"/>
    </xf>
    <xf numFmtId="0" fontId="21" fillId="3" borderId="0" xfId="0" applyFont="1" applyFill="1" applyBorder="1" applyAlignment="1">
      <alignment vertical="center"/>
    </xf>
    <xf numFmtId="0" fontId="21" fillId="2" borderId="30" xfId="0" applyFont="1" applyFill="1" applyBorder="1" applyAlignment="1">
      <alignment vertical="center"/>
    </xf>
    <xf numFmtId="0" fontId="88" fillId="5" borderId="98" xfId="0" applyFont="1" applyFill="1" applyBorder="1" applyAlignment="1">
      <alignment horizontal="center" vertical="center" wrapText="1"/>
    </xf>
    <xf numFmtId="0" fontId="88" fillId="5" borderId="99" xfId="0" applyFont="1" applyFill="1" applyBorder="1" applyAlignment="1">
      <alignment horizontal="center" vertical="center" wrapText="1"/>
    </xf>
    <xf numFmtId="0" fontId="23" fillId="2" borderId="3"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17"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30" xfId="0" applyFont="1" applyFill="1" applyBorder="1" applyAlignment="1">
      <alignment horizontal="left" vertical="top" wrapText="1"/>
    </xf>
    <xf numFmtId="177" fontId="21" fillId="5" borderId="3" xfId="0" applyNumberFormat="1" applyFont="1" applyFill="1" applyBorder="1" applyAlignment="1">
      <alignment horizontal="right" vertical="center"/>
    </xf>
    <xf numFmtId="177" fontId="21" fillId="5" borderId="4" xfId="0" applyNumberFormat="1" applyFont="1" applyFill="1" applyBorder="1" applyAlignment="1">
      <alignment horizontal="right" vertical="center"/>
    </xf>
    <xf numFmtId="177" fontId="21" fillId="5" borderId="17" xfId="0" applyNumberFormat="1" applyFont="1" applyFill="1" applyBorder="1" applyAlignment="1">
      <alignment horizontal="right" vertical="center"/>
    </xf>
    <xf numFmtId="177" fontId="21" fillId="5" borderId="0" xfId="0" applyNumberFormat="1" applyFont="1" applyFill="1" applyBorder="1" applyAlignment="1">
      <alignment horizontal="right" vertical="center"/>
    </xf>
    <xf numFmtId="0" fontId="23" fillId="2" borderId="2" xfId="0" applyFont="1" applyFill="1" applyBorder="1" applyAlignment="1">
      <alignment vertical="top" wrapText="1"/>
    </xf>
    <xf numFmtId="0" fontId="23" fillId="2" borderId="25" xfId="0" applyFont="1" applyFill="1" applyBorder="1" applyAlignment="1">
      <alignment vertical="top" wrapText="1"/>
    </xf>
    <xf numFmtId="0" fontId="23" fillId="2" borderId="35" xfId="0" applyFont="1" applyFill="1" applyBorder="1" applyAlignment="1">
      <alignment vertical="center" wrapText="1"/>
    </xf>
    <xf numFmtId="0" fontId="23" fillId="2" borderId="31" xfId="0" applyFont="1" applyFill="1" applyBorder="1" applyAlignment="1">
      <alignment vertical="center" wrapText="1"/>
    </xf>
    <xf numFmtId="0" fontId="23" fillId="2" borderId="144" xfId="0" applyFont="1" applyFill="1" applyBorder="1" applyAlignment="1">
      <alignment vertical="center" wrapText="1"/>
    </xf>
    <xf numFmtId="0" fontId="23" fillId="2" borderId="33" xfId="0" applyFont="1" applyFill="1" applyBorder="1" applyAlignment="1">
      <alignment vertical="center" wrapText="1"/>
    </xf>
    <xf numFmtId="0" fontId="23" fillId="2" borderId="0" xfId="0" applyFont="1" applyFill="1" applyBorder="1" applyAlignment="1">
      <alignment vertical="center" wrapText="1"/>
    </xf>
    <xf numFmtId="0" fontId="23" fillId="2" borderId="96" xfId="0" applyFont="1" applyFill="1" applyBorder="1" applyAlignment="1">
      <alignment vertical="center" wrapText="1"/>
    </xf>
    <xf numFmtId="0" fontId="23" fillId="2" borderId="36" xfId="0" applyFont="1" applyFill="1" applyBorder="1" applyAlignment="1">
      <alignment vertical="center" wrapText="1"/>
    </xf>
    <xf numFmtId="0" fontId="23" fillId="2" borderId="49" xfId="0" applyFont="1" applyFill="1" applyBorder="1" applyAlignment="1">
      <alignment vertical="center" wrapText="1"/>
    </xf>
    <xf numFmtId="0" fontId="23" fillId="2" borderId="145" xfId="0" applyFont="1" applyFill="1" applyBorder="1" applyAlignment="1">
      <alignment vertical="center" wrapText="1"/>
    </xf>
    <xf numFmtId="0" fontId="23" fillId="2" borderId="15" xfId="0" applyFont="1" applyFill="1" applyBorder="1" applyAlignment="1">
      <alignment horizontal="right" vertical="top" shrinkToFit="1"/>
    </xf>
    <xf numFmtId="177" fontId="21" fillId="2" borderId="4" xfId="0" applyNumberFormat="1" applyFont="1" applyFill="1" applyBorder="1" applyAlignment="1">
      <alignment horizontal="right" vertical="center"/>
    </xf>
    <xf numFmtId="177" fontId="21" fillId="2" borderId="0" xfId="0" applyNumberFormat="1" applyFont="1" applyFill="1" applyBorder="1" applyAlignment="1">
      <alignment horizontal="right" vertical="center"/>
    </xf>
    <xf numFmtId="177" fontId="21" fillId="2" borderId="5" xfId="0" applyNumberFormat="1" applyFont="1" applyFill="1" applyBorder="1" applyAlignment="1">
      <alignment horizontal="right" vertical="center"/>
    </xf>
    <xf numFmtId="0" fontId="21" fillId="2" borderId="15" xfId="0" applyFont="1" applyFill="1" applyBorder="1" applyAlignment="1">
      <alignment vertical="center"/>
    </xf>
    <xf numFmtId="0" fontId="23" fillId="2" borderId="183" xfId="0" applyFont="1" applyFill="1" applyBorder="1" applyAlignment="1">
      <alignment vertical="center"/>
    </xf>
    <xf numFmtId="0" fontId="23" fillId="2" borderId="44" xfId="0" applyFont="1" applyFill="1" applyBorder="1" applyAlignment="1">
      <alignment vertical="center"/>
    </xf>
    <xf numFmtId="0" fontId="23" fillId="2" borderId="184" xfId="0" applyFont="1" applyFill="1" applyBorder="1" applyAlignment="1">
      <alignment vertical="center"/>
    </xf>
    <xf numFmtId="0" fontId="21" fillId="2" borderId="35" xfId="0" applyFont="1" applyFill="1" applyBorder="1" applyAlignment="1">
      <alignment vertical="center" wrapText="1"/>
    </xf>
    <xf numFmtId="0" fontId="0" fillId="0" borderId="37" xfId="0" applyBorder="1" applyAlignment="1">
      <alignment vertical="center" wrapText="1"/>
    </xf>
    <xf numFmtId="0" fontId="0" fillId="0" borderId="33" xfId="0" applyBorder="1" applyAlignment="1">
      <alignment vertical="center" wrapText="1"/>
    </xf>
    <xf numFmtId="0" fontId="0" fillId="0" borderId="30" xfId="0" applyBorder="1" applyAlignment="1">
      <alignment vertical="center" wrapText="1"/>
    </xf>
    <xf numFmtId="0" fontId="0" fillId="0" borderId="34" xfId="0" applyBorder="1" applyAlignment="1">
      <alignment vertical="center" wrapText="1"/>
    </xf>
    <xf numFmtId="0" fontId="0" fillId="0" borderId="15" xfId="0" applyBorder="1" applyAlignment="1">
      <alignment vertical="center" wrapText="1"/>
    </xf>
    <xf numFmtId="177" fontId="21" fillId="3" borderId="32" xfId="0" applyNumberFormat="1" applyFont="1" applyFill="1" applyBorder="1" applyAlignment="1">
      <alignment horizontal="right" vertical="center"/>
    </xf>
    <xf numFmtId="177" fontId="21" fillId="3" borderId="31" xfId="0" applyNumberFormat="1" applyFont="1" applyFill="1" applyBorder="1" applyAlignment="1">
      <alignment horizontal="right" vertical="center"/>
    </xf>
    <xf numFmtId="0" fontId="21" fillId="2" borderId="37" xfId="0" applyFont="1" applyFill="1" applyBorder="1" applyAlignment="1">
      <alignment vertical="center"/>
    </xf>
    <xf numFmtId="0" fontId="23" fillId="2" borderId="99" xfId="0" applyFont="1" applyFill="1" applyBorder="1" applyAlignment="1">
      <alignment vertical="top" wrapText="1"/>
    </xf>
    <xf numFmtId="0" fontId="88" fillId="2" borderId="16" xfId="0" applyFont="1" applyFill="1" applyBorder="1" applyAlignment="1">
      <alignment horizontal="right" vertical="top" wrapText="1"/>
    </xf>
    <xf numFmtId="0" fontId="88" fillId="2" borderId="5" xfId="0" applyFont="1" applyFill="1" applyBorder="1" applyAlignment="1">
      <alignment horizontal="right" vertical="top" wrapText="1"/>
    </xf>
    <xf numFmtId="177" fontId="21" fillId="2" borderId="17" xfId="0" applyNumberFormat="1" applyFont="1" applyFill="1" applyBorder="1" applyAlignment="1">
      <alignment horizontal="right" vertical="center"/>
    </xf>
    <xf numFmtId="0" fontId="21" fillId="2" borderId="61" xfId="0" applyFont="1" applyFill="1" applyBorder="1" applyAlignment="1">
      <alignment vertical="center"/>
    </xf>
    <xf numFmtId="0" fontId="21" fillId="2" borderId="2" xfId="0" applyFont="1" applyFill="1" applyBorder="1" applyAlignment="1">
      <alignment vertical="center"/>
    </xf>
    <xf numFmtId="0" fontId="21" fillId="2" borderId="25" xfId="0" applyFont="1" applyFill="1" applyBorder="1" applyAlignment="1">
      <alignment vertical="center"/>
    </xf>
    <xf numFmtId="0" fontId="88" fillId="2" borderId="17" xfId="0" applyFont="1" applyFill="1" applyBorder="1" applyAlignment="1">
      <alignment horizontal="right" vertical="top" shrinkToFit="1"/>
    </xf>
    <xf numFmtId="0" fontId="23" fillId="2" borderId="0" xfId="0" applyFont="1" applyFill="1" applyBorder="1" applyAlignment="1">
      <alignment horizontal="right" vertical="top" shrinkToFit="1"/>
    </xf>
    <xf numFmtId="0" fontId="23" fillId="2" borderId="30" xfId="0" applyFont="1" applyFill="1" applyBorder="1" applyAlignment="1">
      <alignment horizontal="right" vertical="top" shrinkToFit="1"/>
    </xf>
    <xf numFmtId="0" fontId="21" fillId="2" borderId="35" xfId="0" applyFont="1" applyFill="1" applyBorder="1" applyAlignment="1">
      <alignment vertical="top" wrapText="1"/>
    </xf>
    <xf numFmtId="0" fontId="21" fillId="2" borderId="37" xfId="0" applyFont="1" applyFill="1" applyBorder="1" applyAlignment="1">
      <alignment vertical="top" wrapText="1"/>
    </xf>
    <xf numFmtId="0" fontId="23" fillId="2" borderId="32" xfId="0" applyFont="1" applyFill="1" applyBorder="1" applyAlignment="1">
      <alignment horizontal="left" vertical="top" shrinkToFit="1"/>
    </xf>
    <xf numFmtId="0" fontId="0" fillId="0" borderId="31" xfId="0" applyBorder="1" applyAlignment="1">
      <alignment horizontal="left" vertical="top" shrinkToFit="1"/>
    </xf>
    <xf numFmtId="0" fontId="0" fillId="0" borderId="37" xfId="0" applyBorder="1" applyAlignment="1">
      <alignment horizontal="left" vertical="top" shrinkToFit="1"/>
    </xf>
    <xf numFmtId="0" fontId="23" fillId="2" borderId="32" xfId="0" applyFont="1" applyFill="1" applyBorder="1" applyAlignment="1">
      <alignment vertical="top" wrapText="1"/>
    </xf>
    <xf numFmtId="0" fontId="23" fillId="2" borderId="31" xfId="0" applyFont="1" applyFill="1" applyBorder="1" applyAlignment="1">
      <alignment vertical="top" wrapText="1"/>
    </xf>
    <xf numFmtId="0" fontId="23" fillId="2" borderId="37" xfId="0" applyFont="1" applyFill="1" applyBorder="1" applyAlignment="1">
      <alignment vertical="top" wrapText="1"/>
    </xf>
    <xf numFmtId="0" fontId="21" fillId="3" borderId="17" xfId="0" applyFont="1" applyFill="1" applyBorder="1" applyAlignment="1">
      <alignment horizontal="right" vertical="center"/>
    </xf>
    <xf numFmtId="0" fontId="23" fillId="5" borderId="43" xfId="0" applyFont="1" applyFill="1" applyBorder="1" applyAlignment="1">
      <alignment horizontal="center" vertical="center"/>
    </xf>
    <xf numFmtId="0" fontId="23" fillId="5" borderId="45" xfId="0" applyFont="1" applyFill="1" applyBorder="1" applyAlignment="1">
      <alignment horizontal="center" vertical="center"/>
    </xf>
    <xf numFmtId="177" fontId="21" fillId="2" borderId="17" xfId="0" applyNumberFormat="1" applyFont="1" applyFill="1" applyBorder="1" applyAlignment="1">
      <alignment horizontal="center" vertical="center"/>
    </xf>
    <xf numFmtId="177" fontId="21" fillId="2" borderId="0" xfId="0" applyNumberFormat="1" applyFont="1" applyFill="1" applyBorder="1" applyAlignment="1">
      <alignment horizontal="center" vertical="center"/>
    </xf>
    <xf numFmtId="0" fontId="23" fillId="2" borderId="31" xfId="0" applyFont="1" applyFill="1" applyBorder="1" applyAlignment="1">
      <alignment vertical="center"/>
    </xf>
    <xf numFmtId="0" fontId="23" fillId="2" borderId="144" xfId="0" applyFont="1" applyFill="1" applyBorder="1" applyAlignment="1">
      <alignment vertical="center"/>
    </xf>
    <xf numFmtId="0" fontId="23" fillId="2" borderId="49" xfId="0" applyFont="1" applyFill="1" applyBorder="1" applyAlignment="1">
      <alignment vertical="center"/>
    </xf>
    <xf numFmtId="0" fontId="23" fillId="2" borderId="145" xfId="0" applyFont="1" applyFill="1" applyBorder="1" applyAlignment="1">
      <alignment vertical="center"/>
    </xf>
    <xf numFmtId="0" fontId="88" fillId="2" borderId="17" xfId="0" applyFont="1" applyFill="1" applyBorder="1" applyAlignment="1">
      <alignment horizontal="right" vertical="top" wrapText="1"/>
    </xf>
    <xf numFmtId="0" fontId="88" fillId="2" borderId="0" xfId="0" applyFont="1" applyFill="1" applyBorder="1" applyAlignment="1">
      <alignment horizontal="right" vertical="top" wrapText="1"/>
    </xf>
    <xf numFmtId="0" fontId="88" fillId="2" borderId="30" xfId="0" applyFont="1" applyFill="1" applyBorder="1" applyAlignment="1">
      <alignment horizontal="right" vertical="top" wrapText="1"/>
    </xf>
    <xf numFmtId="177" fontId="21" fillId="5" borderId="16" xfId="0" applyNumberFormat="1" applyFont="1" applyFill="1" applyBorder="1" applyAlignment="1">
      <alignment horizontal="right" vertical="center"/>
    </xf>
    <xf numFmtId="177" fontId="21" fillId="5" borderId="5" xfId="0" applyNumberFormat="1" applyFont="1" applyFill="1" applyBorder="1" applyAlignment="1">
      <alignment horizontal="right" vertical="center"/>
    </xf>
    <xf numFmtId="0" fontId="89" fillId="2" borderId="35" xfId="0" applyFont="1" applyFill="1" applyBorder="1" applyAlignment="1">
      <alignment vertical="top" wrapText="1"/>
    </xf>
    <xf numFmtId="0" fontId="89" fillId="2" borderId="31" xfId="0" applyFont="1" applyFill="1" applyBorder="1" applyAlignment="1">
      <alignment vertical="top" wrapText="1"/>
    </xf>
    <xf numFmtId="0" fontId="89" fillId="2" borderId="144" xfId="0" applyFont="1" applyFill="1" applyBorder="1" applyAlignment="1">
      <alignment vertical="top" wrapText="1"/>
    </xf>
    <xf numFmtId="0" fontId="89" fillId="2" borderId="33" xfId="0" applyFont="1" applyFill="1" applyBorder="1" applyAlignment="1">
      <alignment vertical="top" wrapText="1"/>
    </xf>
    <xf numFmtId="0" fontId="89" fillId="2" borderId="0" xfId="0" applyFont="1" applyFill="1" applyBorder="1" applyAlignment="1">
      <alignment vertical="top" wrapText="1"/>
    </xf>
    <xf numFmtId="0" fontId="89" fillId="2" borderId="96" xfId="0" applyFont="1" applyFill="1" applyBorder="1" applyAlignment="1">
      <alignment vertical="top" wrapText="1"/>
    </xf>
    <xf numFmtId="0" fontId="89" fillId="2" borderId="36" xfId="0" applyFont="1" applyFill="1" applyBorder="1" applyAlignment="1">
      <alignment vertical="top" wrapText="1"/>
    </xf>
    <xf numFmtId="0" fontId="89" fillId="2" borderId="49" xfId="0" applyFont="1" applyFill="1" applyBorder="1" applyAlignment="1">
      <alignment vertical="top" wrapText="1"/>
    </xf>
    <xf numFmtId="0" fontId="89" fillId="2" borderId="145" xfId="0" applyFont="1" applyFill="1" applyBorder="1" applyAlignment="1">
      <alignment vertical="top" wrapText="1"/>
    </xf>
    <xf numFmtId="0" fontId="23" fillId="2" borderId="8" xfId="0" applyFont="1" applyFill="1" applyBorder="1" applyAlignment="1">
      <alignment vertical="top" wrapText="1"/>
    </xf>
    <xf numFmtId="177" fontId="21" fillId="3" borderId="4" xfId="0" applyNumberFormat="1" applyFont="1" applyFill="1" applyBorder="1" applyAlignment="1">
      <alignment horizontal="right" vertical="center"/>
    </xf>
    <xf numFmtId="0" fontId="21" fillId="2" borderId="83" xfId="0" applyFont="1" applyFill="1" applyBorder="1" applyAlignment="1">
      <alignment horizontal="center" vertical="center"/>
    </xf>
    <xf numFmtId="0" fontId="21" fillId="2" borderId="66" xfId="0" applyFont="1" applyFill="1" applyBorder="1" applyAlignment="1">
      <alignment horizontal="center" vertical="center"/>
    </xf>
    <xf numFmtId="0" fontId="21" fillId="2" borderId="7" xfId="0" applyFont="1" applyFill="1" applyBorder="1" applyAlignment="1">
      <alignment horizontal="center" vertical="center"/>
    </xf>
    <xf numFmtId="0" fontId="90" fillId="2" borderId="0" xfId="0" applyFont="1" applyFill="1" applyAlignment="1">
      <alignment vertical="center" wrapText="1"/>
    </xf>
    <xf numFmtId="0" fontId="90" fillId="2" borderId="5" xfId="0" applyFont="1" applyFill="1" applyBorder="1" applyAlignment="1">
      <alignment vertical="center" wrapText="1"/>
    </xf>
    <xf numFmtId="0" fontId="21" fillId="6" borderId="3" xfId="0" applyFont="1" applyFill="1" applyBorder="1" applyAlignment="1">
      <alignment horizontal="center" vertical="center" shrinkToFit="1"/>
    </xf>
    <xf numFmtId="0" fontId="21" fillId="6" borderId="4" xfId="0" applyFont="1" applyFill="1" applyBorder="1" applyAlignment="1">
      <alignment horizontal="center" vertical="center" shrinkToFit="1"/>
    </xf>
    <xf numFmtId="0" fontId="21" fillId="6" borderId="1" xfId="0" applyFont="1" applyFill="1" applyBorder="1" applyAlignment="1">
      <alignment horizontal="center" vertical="center" shrinkToFit="1"/>
    </xf>
    <xf numFmtId="0" fontId="21" fillId="6" borderId="17" xfId="0" applyFont="1" applyFill="1" applyBorder="1" applyAlignment="1">
      <alignment horizontal="center" vertical="center" shrinkToFit="1"/>
    </xf>
    <xf numFmtId="0" fontId="21" fillId="6" borderId="0" xfId="0" applyFont="1" applyFill="1" applyBorder="1" applyAlignment="1">
      <alignment horizontal="center" vertical="center" shrinkToFit="1"/>
    </xf>
    <xf numFmtId="0" fontId="21" fillId="6" borderId="30" xfId="0" applyFont="1" applyFill="1" applyBorder="1" applyAlignment="1">
      <alignment horizontal="center" vertical="center" shrinkToFit="1"/>
    </xf>
    <xf numFmtId="0" fontId="21" fillId="6" borderId="16" xfId="0" applyFont="1" applyFill="1" applyBorder="1" applyAlignment="1">
      <alignment horizontal="center" vertical="center" shrinkToFit="1"/>
    </xf>
    <xf numFmtId="0" fontId="21" fillId="6" borderId="5" xfId="0" applyFont="1" applyFill="1" applyBorder="1" applyAlignment="1">
      <alignment horizontal="center" vertical="center" shrinkToFit="1"/>
    </xf>
    <xf numFmtId="0" fontId="21" fillId="6" borderId="15"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6" xfId="0" applyFont="1" applyFill="1" applyBorder="1" applyAlignment="1">
      <alignment horizontal="left" vertical="center" shrinkToFit="1"/>
    </xf>
    <xf numFmtId="0" fontId="21" fillId="6" borderId="15" xfId="0" applyFont="1" applyFill="1" applyBorder="1" applyAlignment="1">
      <alignment horizontal="left" vertical="center" shrinkToFit="1"/>
    </xf>
    <xf numFmtId="0" fontId="21" fillId="2" borderId="2"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left" vertical="center"/>
    </xf>
    <xf numFmtId="0" fontId="21" fillId="2" borderId="8" xfId="0" applyFont="1" applyFill="1" applyBorder="1" applyAlignment="1">
      <alignment horizontal="left"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22" fillId="2" borderId="0" xfId="0" applyFont="1" applyFill="1" applyAlignment="1">
      <alignment horizontal="center" vertical="center"/>
    </xf>
    <xf numFmtId="0" fontId="91" fillId="2" borderId="3" xfId="0" applyFont="1" applyFill="1" applyBorder="1" applyAlignment="1">
      <alignment horizontal="center" vertical="center" shrinkToFit="1"/>
    </xf>
    <xf numFmtId="0" fontId="91" fillId="2" borderId="1" xfId="0" applyFont="1" applyFill="1" applyBorder="1" applyAlignment="1">
      <alignment horizontal="center" vertical="center" shrinkToFit="1"/>
    </xf>
    <xf numFmtId="0" fontId="91" fillId="2" borderId="16" xfId="0" applyFont="1" applyFill="1" applyBorder="1" applyAlignment="1">
      <alignment horizontal="center" vertical="center" shrinkToFit="1"/>
    </xf>
    <xf numFmtId="0" fontId="91" fillId="2" borderId="15" xfId="0" applyFont="1" applyFill="1" applyBorder="1" applyAlignment="1">
      <alignment horizontal="center" vertical="center" shrinkToFit="1"/>
    </xf>
    <xf numFmtId="0" fontId="92" fillId="3" borderId="3" xfId="0" applyFont="1" applyFill="1" applyBorder="1" applyAlignment="1">
      <alignment horizontal="left" vertical="center" wrapText="1"/>
    </xf>
    <xf numFmtId="0" fontId="92" fillId="3" borderId="4" xfId="0" applyFont="1" applyFill="1" applyBorder="1" applyAlignment="1">
      <alignment horizontal="left" vertical="center" wrapText="1"/>
    </xf>
    <xf numFmtId="0" fontId="92" fillId="3" borderId="1" xfId="0" applyFont="1" applyFill="1" applyBorder="1" applyAlignment="1">
      <alignment horizontal="left" vertical="center" wrapText="1"/>
    </xf>
    <xf numFmtId="0" fontId="92" fillId="3" borderId="16" xfId="0" applyFont="1" applyFill="1" applyBorder="1" applyAlignment="1">
      <alignment horizontal="left" vertical="center" wrapText="1"/>
    </xf>
    <xf numFmtId="0" fontId="92" fillId="3" borderId="5" xfId="0" applyFont="1" applyFill="1" applyBorder="1" applyAlignment="1">
      <alignment horizontal="left" vertical="center" wrapText="1"/>
    </xf>
    <xf numFmtId="0" fontId="92" fillId="3" borderId="15" xfId="0" applyFont="1" applyFill="1" applyBorder="1" applyAlignment="1">
      <alignment horizontal="left" vertical="center" wrapText="1"/>
    </xf>
    <xf numFmtId="0" fontId="91" fillId="2" borderId="3" xfId="0" applyFont="1" applyFill="1" applyBorder="1" applyAlignment="1">
      <alignment vertical="center" shrinkToFit="1"/>
    </xf>
    <xf numFmtId="0" fontId="91" fillId="2" borderId="4" xfId="0" applyFont="1" applyFill="1" applyBorder="1" applyAlignment="1">
      <alignment vertical="center" shrinkToFit="1"/>
    </xf>
    <xf numFmtId="0" fontId="91" fillId="2" borderId="4" xfId="0" applyFont="1" applyFill="1" applyBorder="1" applyAlignment="1">
      <alignment horizontal="left" vertical="center" shrinkToFit="1"/>
    </xf>
    <xf numFmtId="0" fontId="91" fillId="2" borderId="1" xfId="0" applyFont="1" applyFill="1" applyBorder="1" applyAlignment="1">
      <alignment horizontal="left" vertical="center" shrinkToFit="1"/>
    </xf>
    <xf numFmtId="0" fontId="91" fillId="2" borderId="16" xfId="0" applyFont="1" applyFill="1" applyBorder="1" applyAlignment="1">
      <alignment vertical="center" shrinkToFit="1"/>
    </xf>
    <xf numFmtId="0" fontId="91" fillId="2" borderId="5" xfId="0" applyFont="1" applyFill="1" applyBorder="1" applyAlignment="1">
      <alignment vertical="center" shrinkToFit="1"/>
    </xf>
    <xf numFmtId="0" fontId="91" fillId="3" borderId="5" xfId="0" applyFont="1" applyFill="1" applyBorder="1" applyAlignment="1">
      <alignment horizontal="left" vertical="center" shrinkToFit="1"/>
    </xf>
    <xf numFmtId="0" fontId="91" fillId="3" borderId="15" xfId="0" applyFont="1" applyFill="1" applyBorder="1" applyAlignment="1">
      <alignment horizontal="left" vertical="center" shrinkToFit="1"/>
    </xf>
    <xf numFmtId="0" fontId="14" fillId="2" borderId="0" xfId="0" applyFont="1" applyFill="1" applyAlignment="1">
      <alignment vertical="center" shrinkToFit="1"/>
    </xf>
    <xf numFmtId="0" fontId="14" fillId="2" borderId="49" xfId="0" applyFont="1" applyFill="1" applyBorder="1" applyAlignment="1">
      <alignment vertical="center" shrinkToFit="1"/>
    </xf>
    <xf numFmtId="0" fontId="14" fillId="2" borderId="145" xfId="0" applyFont="1" applyFill="1" applyBorder="1" applyAlignment="1">
      <alignment vertical="center" shrinkToFit="1"/>
    </xf>
    <xf numFmtId="0" fontId="14" fillId="2" borderId="0" xfId="0" applyFont="1" applyFill="1" applyBorder="1" applyAlignment="1">
      <alignment vertical="center" shrinkToFit="1"/>
    </xf>
    <xf numFmtId="0" fontId="14" fillId="2" borderId="96" xfId="0" applyFont="1" applyFill="1" applyBorder="1" applyAlignment="1">
      <alignment vertical="center" shrinkToFit="1"/>
    </xf>
    <xf numFmtId="0" fontId="30" fillId="2" borderId="0" xfId="0" applyFont="1" applyFill="1" applyAlignment="1">
      <alignment horizontal="center" vertical="center" shrinkToFit="1"/>
    </xf>
    <xf numFmtId="0" fontId="14" fillId="2" borderId="35" xfId="0" applyFont="1" applyFill="1" applyBorder="1" applyAlignment="1">
      <alignment vertical="center" wrapText="1" shrinkToFit="1"/>
    </xf>
    <xf numFmtId="0" fontId="14" fillId="2" borderId="31" xfId="0" applyFont="1" applyFill="1" applyBorder="1" applyAlignment="1">
      <alignment vertical="center" wrapText="1" shrinkToFit="1"/>
    </xf>
    <xf numFmtId="0" fontId="14" fillId="2" borderId="144" xfId="0" applyFont="1" applyFill="1" applyBorder="1" applyAlignment="1">
      <alignment vertical="center" wrapText="1" shrinkToFit="1"/>
    </xf>
    <xf numFmtId="0" fontId="14" fillId="2" borderId="33" xfId="0" applyFont="1" applyFill="1" applyBorder="1" applyAlignment="1">
      <alignment vertical="center" wrapText="1" shrinkToFit="1"/>
    </xf>
    <xf numFmtId="0" fontId="14" fillId="2" borderId="0" xfId="0" applyFont="1" applyFill="1" applyBorder="1" applyAlignment="1">
      <alignment vertical="center" wrapText="1" shrinkToFit="1"/>
    </xf>
    <xf numFmtId="0" fontId="14" fillId="2" borderId="96" xfId="0" applyFont="1" applyFill="1" applyBorder="1" applyAlignment="1">
      <alignment vertical="center" wrapText="1" shrinkToFit="1"/>
    </xf>
    <xf numFmtId="0" fontId="14" fillId="2" borderId="33" xfId="0" applyFont="1" applyFill="1" applyBorder="1" applyAlignment="1">
      <alignment vertical="center" shrinkToFit="1"/>
    </xf>
    <xf numFmtId="0" fontId="19" fillId="2" borderId="3" xfId="0" applyFont="1" applyFill="1" applyBorder="1" applyAlignment="1">
      <alignment vertical="center" shrinkToFit="1"/>
    </xf>
    <xf numFmtId="0" fontId="19" fillId="2" borderId="4" xfId="0" applyFont="1" applyFill="1" applyBorder="1" applyAlignment="1">
      <alignment vertical="center" shrinkToFit="1"/>
    </xf>
    <xf numFmtId="0" fontId="14" fillId="2" borderId="27" xfId="0" applyFont="1" applyFill="1" applyBorder="1" applyAlignment="1">
      <alignment horizontal="right" vertical="center" shrinkToFit="1"/>
    </xf>
    <xf numFmtId="0" fontId="14" fillId="2" borderId="28" xfId="0" applyFont="1" applyFill="1" applyBorder="1" applyAlignment="1">
      <alignment horizontal="right" vertical="center" shrinkToFit="1"/>
    </xf>
    <xf numFmtId="0" fontId="30" fillId="2" borderId="47" xfId="0" applyFont="1" applyFill="1" applyBorder="1" applyAlignment="1">
      <alignment vertical="center" shrinkToFit="1"/>
    </xf>
    <xf numFmtId="0" fontId="30" fillId="2" borderId="5" xfId="0" applyFont="1" applyFill="1" applyBorder="1" applyAlignment="1">
      <alignment vertical="center" shrinkToFit="1"/>
    </xf>
    <xf numFmtId="0" fontId="14" fillId="2" borderId="0" xfId="0" applyFont="1" applyFill="1" applyBorder="1" applyAlignment="1">
      <alignment horizontal="right" vertical="center" shrinkToFit="1"/>
    </xf>
    <xf numFmtId="0" fontId="19" fillId="2" borderId="17" xfId="0" applyFont="1" applyFill="1" applyBorder="1" applyAlignment="1">
      <alignment vertical="center" shrinkToFit="1"/>
    </xf>
    <xf numFmtId="0" fontId="19" fillId="2" borderId="0" xfId="0" applyFont="1" applyFill="1" applyBorder="1" applyAlignment="1">
      <alignment vertical="center" shrinkToFit="1"/>
    </xf>
    <xf numFmtId="0" fontId="15" fillId="2" borderId="151" xfId="0" applyFont="1" applyFill="1" applyBorder="1" applyAlignment="1">
      <alignment vertical="center" shrinkToFit="1"/>
    </xf>
    <xf numFmtId="0" fontId="15" fillId="2" borderId="185" xfId="0" applyFont="1" applyFill="1" applyBorder="1" applyAlignment="1">
      <alignment vertical="center" shrinkToFit="1"/>
    </xf>
    <xf numFmtId="0" fontId="15" fillId="2" borderId="68" xfId="0" applyFont="1" applyFill="1" applyBorder="1" applyAlignment="1">
      <alignment vertical="center" shrinkToFit="1"/>
    </xf>
    <xf numFmtId="0" fontId="15" fillId="2" borderId="186" xfId="0" applyFont="1" applyFill="1" applyBorder="1" applyAlignment="1">
      <alignment vertical="center" shrinkToFit="1"/>
    </xf>
    <xf numFmtId="0" fontId="15" fillId="2" borderId="6" xfId="0" applyFont="1" applyFill="1" applyBorder="1" applyAlignment="1">
      <alignment vertical="center" shrinkToFit="1"/>
    </xf>
    <xf numFmtId="0" fontId="15" fillId="2" borderId="187" xfId="0" applyFont="1" applyFill="1" applyBorder="1" applyAlignment="1">
      <alignment vertical="center" shrinkToFit="1"/>
    </xf>
    <xf numFmtId="0" fontId="15" fillId="2" borderId="3" xfId="0" applyFont="1" applyFill="1" applyBorder="1" applyAlignment="1">
      <alignment vertical="center" shrinkToFit="1"/>
    </xf>
    <xf numFmtId="0" fontId="15" fillId="2" borderId="189" xfId="0" applyFont="1" applyFill="1" applyBorder="1" applyAlignment="1">
      <alignment vertical="center" shrinkToFit="1"/>
    </xf>
    <xf numFmtId="0" fontId="15" fillId="2" borderId="57" xfId="0" applyFont="1" applyFill="1" applyBorder="1" applyAlignment="1">
      <alignment vertical="center" shrinkToFit="1"/>
    </xf>
    <xf numFmtId="0" fontId="15" fillId="2" borderId="188" xfId="0" applyFont="1" applyFill="1" applyBorder="1" applyAlignment="1">
      <alignment vertical="center" shrinkToFit="1"/>
    </xf>
    <xf numFmtId="0" fontId="32" fillId="2" borderId="0" xfId="0" applyFont="1" applyFill="1" applyAlignment="1">
      <alignment horizontal="center" vertical="center" shrinkToFit="1"/>
    </xf>
    <xf numFmtId="0" fontId="32" fillId="2" borderId="0" xfId="0" applyFont="1" applyFill="1" applyAlignment="1">
      <alignment vertical="center" shrinkToFit="1"/>
    </xf>
    <xf numFmtId="0" fontId="32" fillId="2" borderId="74" xfId="0" applyFont="1" applyFill="1" applyBorder="1" applyAlignment="1">
      <alignment vertical="center" shrinkToFit="1"/>
    </xf>
    <xf numFmtId="0" fontId="15" fillId="6" borderId="65" xfId="0" applyFont="1" applyFill="1" applyBorder="1" applyAlignment="1">
      <alignment horizontal="center" vertical="center" shrinkToFit="1"/>
    </xf>
    <xf numFmtId="0" fontId="15" fillId="2" borderId="83"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190" xfId="0" applyFont="1" applyFill="1" applyBorder="1" applyAlignment="1">
      <alignment horizontal="center" vertical="center" shrinkToFit="1"/>
    </xf>
    <xf numFmtId="0" fontId="18" fillId="2" borderId="95" xfId="0" applyFont="1" applyFill="1" applyBorder="1" applyAlignment="1">
      <alignment horizontal="center" vertical="center" shrinkToFit="1"/>
    </xf>
    <xf numFmtId="0" fontId="18" fillId="2" borderId="70" xfId="0" applyFont="1" applyFill="1" applyBorder="1" applyAlignment="1">
      <alignment horizontal="center" vertical="center" shrinkToFit="1"/>
    </xf>
    <xf numFmtId="0" fontId="18" fillId="2" borderId="69" xfId="0" applyFont="1" applyFill="1" applyBorder="1" applyAlignment="1">
      <alignment horizontal="center" vertical="center" shrinkToFit="1"/>
    </xf>
    <xf numFmtId="0" fontId="18" fillId="2" borderId="84" xfId="0" applyFont="1" applyFill="1" applyBorder="1" applyAlignment="1">
      <alignment horizontal="center" vertical="center" shrinkToFit="1"/>
    </xf>
    <xf numFmtId="0" fontId="18" fillId="2" borderId="74" xfId="0" applyFont="1" applyFill="1" applyBorder="1" applyAlignment="1">
      <alignment horizontal="center" vertical="center" shrinkToFit="1"/>
    </xf>
    <xf numFmtId="0" fontId="18" fillId="2" borderId="73"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3" borderId="6" xfId="0" applyFont="1" applyFill="1" applyBorder="1" applyAlignment="1">
      <alignment horizontal="left" vertical="center" shrinkToFit="1"/>
    </xf>
    <xf numFmtId="0" fontId="15" fillId="3" borderId="7" xfId="0" applyFont="1" applyFill="1" applyBorder="1" applyAlignment="1">
      <alignment horizontal="left" vertical="center" shrinkToFit="1"/>
    </xf>
    <xf numFmtId="0" fontId="15" fillId="3" borderId="8" xfId="0" applyFont="1" applyFill="1" applyBorder="1" applyAlignment="1">
      <alignment horizontal="left" vertical="center" shrinkToFit="1"/>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5" fillId="2" borderId="30" xfId="0" applyFont="1" applyFill="1" applyBorder="1" applyAlignment="1">
      <alignment horizontal="center" vertical="center" shrinkToFit="1"/>
    </xf>
    <xf numFmtId="0" fontId="18" fillId="2" borderId="81"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2" borderId="30" xfId="0" applyFont="1" applyFill="1" applyBorder="1" applyAlignment="1">
      <alignment horizontal="center" vertical="center" shrinkToFit="1"/>
    </xf>
    <xf numFmtId="0" fontId="15" fillId="5" borderId="6" xfId="0" applyFont="1" applyFill="1" applyBorder="1" applyAlignment="1">
      <alignment horizontal="left" vertical="center" shrinkToFit="1"/>
    </xf>
    <xf numFmtId="0" fontId="15" fillId="5" borderId="7" xfId="0" applyFont="1" applyFill="1" applyBorder="1" applyAlignment="1">
      <alignment horizontal="left" vertical="center" shrinkToFit="1"/>
    </xf>
    <xf numFmtId="0" fontId="15" fillId="5" borderId="8" xfId="0" applyFont="1" applyFill="1" applyBorder="1" applyAlignment="1">
      <alignment horizontal="left" vertical="center" shrinkToFit="1"/>
    </xf>
    <xf numFmtId="179" fontId="15" fillId="6" borderId="182" xfId="0" applyNumberFormat="1" applyFont="1" applyFill="1" applyBorder="1" applyAlignment="1">
      <alignment horizontal="center" vertical="center" shrinkToFit="1"/>
    </xf>
    <xf numFmtId="179" fontId="15" fillId="6" borderId="65" xfId="0" applyNumberFormat="1" applyFont="1" applyFill="1" applyBorder="1" applyAlignment="1">
      <alignment horizontal="center" vertical="center" shrinkToFi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textRotation="255" wrapText="1"/>
    </xf>
    <xf numFmtId="0" fontId="8" fillId="0" borderId="114" xfId="0" applyFont="1" applyBorder="1" applyAlignment="1">
      <alignment horizontal="center" vertical="center" textRotation="255" wrapText="1"/>
    </xf>
    <xf numFmtId="0" fontId="8" fillId="0" borderId="61" xfId="0" applyFont="1" applyBorder="1" applyAlignment="1">
      <alignment horizontal="center" vertical="center" textRotation="255"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1" fillId="0" borderId="4"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30"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30" xfId="0" applyFont="1" applyBorder="1" applyAlignment="1">
      <alignment horizontal="justify" vertical="center" wrapText="1"/>
    </xf>
    <xf numFmtId="0" fontId="8" fillId="0" borderId="191" xfId="0" applyFont="1" applyBorder="1" applyAlignment="1">
      <alignment horizontal="justify" vertical="center" wrapText="1"/>
    </xf>
    <xf numFmtId="0" fontId="8" fillId="0" borderId="192" xfId="0" applyFont="1" applyBorder="1" applyAlignment="1">
      <alignment horizontal="justify" vertical="center" wrapText="1"/>
    </xf>
    <xf numFmtId="0" fontId="8" fillId="0" borderId="193"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left" shrinkToFit="1"/>
    </xf>
    <xf numFmtId="0" fontId="8" fillId="0" borderId="7" xfId="0" applyFont="1" applyBorder="1" applyAlignment="1">
      <alignment horizontal="left" shrinkToFit="1"/>
    </xf>
    <xf numFmtId="0" fontId="8" fillId="0" borderId="8" xfId="0" applyFont="1" applyBorder="1" applyAlignment="1">
      <alignment horizontal="left" shrinkToFit="1"/>
    </xf>
    <xf numFmtId="0" fontId="8" fillId="0" borderId="7" xfId="0" applyFont="1" applyBorder="1" applyAlignment="1">
      <alignment horizontal="justify" wrapText="1"/>
    </xf>
    <xf numFmtId="0" fontId="8" fillId="0" borderId="2" xfId="0" applyFont="1" applyBorder="1" applyAlignment="1">
      <alignment horizontal="left" wrapText="1"/>
    </xf>
    <xf numFmtId="0" fontId="11" fillId="0" borderId="2" xfId="0" applyFont="1" applyBorder="1" applyAlignment="1">
      <alignment horizontal="left" wrapText="1"/>
    </xf>
    <xf numFmtId="0" fontId="11" fillId="0" borderId="6" xfId="0" applyFont="1" applyBorder="1" applyAlignment="1">
      <alignment horizontal="left"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2" xfId="0" applyFont="1" applyBorder="1" applyAlignment="1">
      <alignment horizontal="left" vertical="center" wrapText="1"/>
    </xf>
    <xf numFmtId="0" fontId="11" fillId="0" borderId="2" xfId="0" applyFont="1" applyBorder="1" applyAlignment="1">
      <alignment horizontal="left" vertical="center" wrapText="1"/>
    </xf>
    <xf numFmtId="0" fontId="8" fillId="0" borderId="25" xfId="0" applyFont="1" applyBorder="1" applyAlignment="1">
      <alignment horizontal="left" vertical="center" wrapText="1"/>
    </xf>
    <xf numFmtId="0" fontId="11" fillId="0" borderId="25" xfId="0" applyFont="1" applyBorder="1" applyAlignment="1">
      <alignment horizontal="left"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25" xfId="0" applyFont="1" applyBorder="1" applyAlignment="1">
      <alignment horizontal="center" vertical="center" textRotation="255" shrinkToFit="1"/>
    </xf>
    <xf numFmtId="0" fontId="8" fillId="0" borderId="114" xfId="0" applyFont="1" applyBorder="1" applyAlignment="1">
      <alignment horizontal="center" vertical="center" textRotation="255" shrinkToFit="1"/>
    </xf>
    <xf numFmtId="0" fontId="8" fillId="0" borderId="61" xfId="0" applyFont="1" applyBorder="1" applyAlignment="1">
      <alignment horizontal="center" vertical="center" textRotation="255" shrinkToFit="1"/>
    </xf>
    <xf numFmtId="0" fontId="9"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1" xfId="0" applyFont="1" applyBorder="1" applyAlignment="1">
      <alignment horizontal="center" shrinkToFit="1"/>
    </xf>
    <xf numFmtId="0" fontId="8" fillId="0" borderId="16" xfId="0" applyFont="1" applyBorder="1" applyAlignment="1">
      <alignment horizontal="center"/>
    </xf>
    <xf numFmtId="0" fontId="8" fillId="0" borderId="5"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shrinkToFit="1"/>
    </xf>
    <xf numFmtId="0" fontId="8" fillId="0" borderId="5" xfId="0" applyFont="1" applyBorder="1" applyAlignment="1">
      <alignment horizontal="center" shrinkToFit="1"/>
    </xf>
    <xf numFmtId="0" fontId="8" fillId="0" borderId="15" xfId="0" applyFont="1" applyBorder="1" applyAlignment="1">
      <alignment horizontal="center" shrinkToFit="1"/>
    </xf>
    <xf numFmtId="0" fontId="8" fillId="0" borderId="7" xfId="0" applyFont="1" applyBorder="1" applyAlignment="1">
      <alignment horizontal="left" vertical="top"/>
    </xf>
    <xf numFmtId="0" fontId="8" fillId="0" borderId="196" xfId="0" applyFont="1" applyBorder="1" applyAlignment="1">
      <alignment horizontal="left" vertical="top"/>
    </xf>
    <xf numFmtId="0" fontId="11" fillId="0" borderId="7" xfId="0" applyFont="1" applyBorder="1" applyAlignment="1">
      <alignment horizontal="left" vertical="top"/>
    </xf>
    <xf numFmtId="0" fontId="11" fillId="0" borderId="196" xfId="0" applyFont="1" applyBorder="1" applyAlignment="1">
      <alignment horizontal="left" vertical="top"/>
    </xf>
    <xf numFmtId="0" fontId="8" fillId="0" borderId="4" xfId="0" applyFont="1" applyBorder="1" applyAlignment="1">
      <alignment horizontal="left" vertical="top"/>
    </xf>
    <xf numFmtId="0" fontId="11" fillId="0" borderId="4" xfId="0" applyFont="1" applyBorder="1" applyAlignment="1">
      <alignment horizontal="left" vertical="top"/>
    </xf>
    <xf numFmtId="0" fontId="11" fillId="0" borderId="197" xfId="0" applyFont="1" applyBorder="1" applyAlignment="1">
      <alignment horizontal="left" vertical="top"/>
    </xf>
    <xf numFmtId="0" fontId="8" fillId="0" borderId="20" xfId="0" applyFont="1" applyBorder="1" applyAlignment="1">
      <alignment horizontal="center" wrapText="1"/>
    </xf>
    <xf numFmtId="0" fontId="8" fillId="0" borderId="1" xfId="0" applyFont="1" applyBorder="1" applyAlignment="1">
      <alignment horizontal="center" wrapText="1"/>
    </xf>
    <xf numFmtId="0" fontId="8" fillId="0" borderId="194" xfId="0" applyFont="1" applyBorder="1" applyAlignment="1">
      <alignment horizontal="center" wrapText="1"/>
    </xf>
    <xf numFmtId="0" fontId="8" fillId="0" borderId="30" xfId="0" applyFont="1" applyBorder="1" applyAlignment="1">
      <alignment horizont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xf>
    <xf numFmtId="0" fontId="8" fillId="0" borderId="195" xfId="0" applyFont="1" applyBorder="1" applyAlignment="1">
      <alignment horizontal="left" vertical="top"/>
    </xf>
    <xf numFmtId="0" fontId="8" fillId="0" borderId="2" xfId="0" applyFont="1" applyBorder="1" applyAlignment="1">
      <alignment horizontal="left" shrinkToFit="1"/>
    </xf>
    <xf numFmtId="0" fontId="8" fillId="0" borderId="6" xfId="0" applyFont="1" applyBorder="1" applyAlignment="1">
      <alignment horizontal="left"/>
    </xf>
    <xf numFmtId="0" fontId="8" fillId="0" borderId="7" xfId="0" applyFont="1" applyBorder="1" applyAlignment="1">
      <alignment horizontal="left"/>
    </xf>
    <xf numFmtId="0" fontId="8" fillId="0" borderId="6" xfId="0" applyFont="1" applyBorder="1" applyAlignment="1">
      <alignment horizontal="center" wrapText="1"/>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7" xfId="0" applyFont="1" applyBorder="1" applyAlignment="1">
      <alignment horizontal="center" wrapText="1"/>
    </xf>
    <xf numFmtId="0" fontId="8" fillId="0" borderId="0" xfId="0" applyFont="1" applyBorder="1" applyAlignment="1">
      <alignment horizontal="center" wrapText="1"/>
    </xf>
    <xf numFmtId="0" fontId="8" fillId="0" borderId="16" xfId="0" applyFont="1" applyBorder="1" applyAlignment="1">
      <alignment horizontal="center" wrapText="1"/>
    </xf>
  </cellXfs>
  <cellStyles count="15">
    <cellStyle name="桁区切り" xfId="1" builtinId="6"/>
    <cellStyle name="桁区切り 2" xfId="10" xr:uid="{4D31D4C4-532A-47F6-8DFB-41145147AC72}"/>
    <cellStyle name="標準" xfId="0" builtinId="0"/>
    <cellStyle name="標準 2" xfId="2" xr:uid="{00000000-0005-0000-0000-000002000000}"/>
    <cellStyle name="標準 2 2" xfId="9" xr:uid="{F228327E-644B-4035-B409-A658EDB12FBA}"/>
    <cellStyle name="標準 2 3" xfId="3" xr:uid="{00000000-0005-0000-0000-000003000000}"/>
    <cellStyle name="標準 3" xfId="11" xr:uid="{F420FE16-68B6-4551-B521-7342FD61BA6F}"/>
    <cellStyle name="標準 4" xfId="4" xr:uid="{00000000-0005-0000-0000-000004000000}"/>
    <cellStyle name="標準 4 2" xfId="7" xr:uid="{A7AAB681-2C58-4A6E-9BFA-5F90A2D877C7}"/>
    <cellStyle name="標準 4 3" xfId="13" xr:uid="{F37B7BD3-E1A0-4C1B-B985-048D15333EBC}"/>
    <cellStyle name="標準 4 4" xfId="14" xr:uid="{CE7ABF44-85B3-4663-9611-9F4DEA37897D}"/>
    <cellStyle name="標準 5" xfId="12" xr:uid="{20B9C804-4A59-4B6E-88B0-270E938D7E41}"/>
    <cellStyle name="標準_kyotaku_shinnsei" xfId="5" xr:uid="{00000000-0005-0000-0000-000005000000}"/>
    <cellStyle name="標準_第１号様式・付表" xfId="6" xr:uid="{00000000-0005-0000-0000-000006000000}"/>
    <cellStyle name="標準_付表　訪問介護　修正版_第一号様式 2 2" xfId="8" xr:uid="{8CCE1573-5147-46F2-8AB8-99D7653672E1}"/>
  </cellStyles>
  <dxfs count="6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47</xdr:row>
          <xdr:rowOff>0</xdr:rowOff>
        </xdr:from>
        <xdr:to>
          <xdr:col>17</xdr:col>
          <xdr:colOff>68580</xdr:colOff>
          <xdr:row>47</xdr:row>
          <xdr:rowOff>175260</xdr:rowOff>
        </xdr:to>
        <xdr:sp macro="" textlink="">
          <xdr:nvSpPr>
            <xdr:cNvPr id="645121" name="Check Box 1" hidden="1">
              <a:extLst>
                <a:ext uri="{63B3BB69-23CF-44E3-9099-C40C66FF867C}">
                  <a14:compatExt spid="_x0000_s645121"/>
                </a:ext>
                <a:ext uri="{FF2B5EF4-FFF2-40B4-BE49-F238E27FC236}">
                  <a16:creationId xmlns:a16="http://schemas.microsoft.com/office/drawing/2014/main" id="{00000000-0008-0000-0200-000001D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52</xdr:row>
          <xdr:rowOff>0</xdr:rowOff>
        </xdr:from>
        <xdr:to>
          <xdr:col>17</xdr:col>
          <xdr:colOff>76200</xdr:colOff>
          <xdr:row>52</xdr:row>
          <xdr:rowOff>175260</xdr:rowOff>
        </xdr:to>
        <xdr:sp macro="" textlink="">
          <xdr:nvSpPr>
            <xdr:cNvPr id="645122" name="Check Box 2" hidden="1">
              <a:extLst>
                <a:ext uri="{63B3BB69-23CF-44E3-9099-C40C66FF867C}">
                  <a14:compatExt spid="_x0000_s645122"/>
                </a:ext>
                <a:ext uri="{FF2B5EF4-FFF2-40B4-BE49-F238E27FC236}">
                  <a16:creationId xmlns:a16="http://schemas.microsoft.com/office/drawing/2014/main" id="{00000000-0008-0000-0200-000002D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54</xdr:row>
          <xdr:rowOff>0</xdr:rowOff>
        </xdr:from>
        <xdr:to>
          <xdr:col>17</xdr:col>
          <xdr:colOff>68580</xdr:colOff>
          <xdr:row>54</xdr:row>
          <xdr:rowOff>175260</xdr:rowOff>
        </xdr:to>
        <xdr:sp macro="" textlink="">
          <xdr:nvSpPr>
            <xdr:cNvPr id="645123" name="Check Box 3" hidden="1">
              <a:extLst>
                <a:ext uri="{63B3BB69-23CF-44E3-9099-C40C66FF867C}">
                  <a14:compatExt spid="_x0000_s645123"/>
                </a:ext>
                <a:ext uri="{FF2B5EF4-FFF2-40B4-BE49-F238E27FC236}">
                  <a16:creationId xmlns:a16="http://schemas.microsoft.com/office/drawing/2014/main" id="{00000000-0008-0000-0200-000003D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67</xdr:row>
          <xdr:rowOff>0</xdr:rowOff>
        </xdr:from>
        <xdr:to>
          <xdr:col>17</xdr:col>
          <xdr:colOff>76200</xdr:colOff>
          <xdr:row>67</xdr:row>
          <xdr:rowOff>175260</xdr:rowOff>
        </xdr:to>
        <xdr:sp macro="" textlink="">
          <xdr:nvSpPr>
            <xdr:cNvPr id="645124" name="Check Box 4" hidden="1">
              <a:extLst>
                <a:ext uri="{63B3BB69-23CF-44E3-9099-C40C66FF867C}">
                  <a14:compatExt spid="_x0000_s645124"/>
                </a:ext>
                <a:ext uri="{FF2B5EF4-FFF2-40B4-BE49-F238E27FC236}">
                  <a16:creationId xmlns:a16="http://schemas.microsoft.com/office/drawing/2014/main" id="{00000000-0008-0000-0200-000004D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42</xdr:row>
          <xdr:rowOff>7620</xdr:rowOff>
        </xdr:from>
        <xdr:to>
          <xdr:col>31</xdr:col>
          <xdr:colOff>144780</xdr:colOff>
          <xdr:row>43</xdr:row>
          <xdr:rowOff>0</xdr:rowOff>
        </xdr:to>
        <xdr:sp macro="" textlink="">
          <xdr:nvSpPr>
            <xdr:cNvPr id="645125" name="Check Box 5" hidden="1">
              <a:extLst>
                <a:ext uri="{63B3BB69-23CF-44E3-9099-C40C66FF867C}">
                  <a14:compatExt spid="_x0000_s645125"/>
                </a:ext>
                <a:ext uri="{FF2B5EF4-FFF2-40B4-BE49-F238E27FC236}">
                  <a16:creationId xmlns:a16="http://schemas.microsoft.com/office/drawing/2014/main" id="{00000000-0008-0000-0200-000005D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83819</xdr:colOff>
      <xdr:row>0</xdr:row>
      <xdr:rowOff>0</xdr:rowOff>
    </xdr:from>
    <xdr:to>
      <xdr:col>13</xdr:col>
      <xdr:colOff>167196</xdr:colOff>
      <xdr:row>6</xdr:row>
      <xdr:rowOff>150495</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19" y="0"/>
          <a:ext cx="2460817" cy="1247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300-000002000000}"/>
            </a:ext>
          </a:extLst>
        </xdr:cNvPr>
        <xdr:cNvSpPr>
          <a:spLocks/>
        </xdr:cNvSpPr>
      </xdr:nvSpPr>
      <xdr:spPr bwMode="auto">
        <a:xfrm flipH="1" flipV="1">
          <a:off x="16754475"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300-000003000000}"/>
            </a:ext>
          </a:extLst>
        </xdr:cNvPr>
        <xdr:cNvSpPr>
          <a:spLocks noChangeShapeType="1"/>
        </xdr:cNvSpPr>
      </xdr:nvSpPr>
      <xdr:spPr bwMode="auto">
        <a:xfrm>
          <a:off x="16859250" y="464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60960</xdr:colOff>
          <xdr:row>17</xdr:row>
          <xdr:rowOff>22860</xdr:rowOff>
        </xdr:to>
        <xdr:sp macro="" textlink="">
          <xdr:nvSpPr>
            <xdr:cNvPr id="638977" name="Check Box 1" hidden="1">
              <a:extLst>
                <a:ext uri="{63B3BB69-23CF-44E3-9099-C40C66FF867C}">
                  <a14:compatExt spid="_x0000_s638977"/>
                </a:ext>
                <a:ext uri="{FF2B5EF4-FFF2-40B4-BE49-F238E27FC236}">
                  <a16:creationId xmlns:a16="http://schemas.microsoft.com/office/drawing/2014/main" id="{00000000-0008-0000-0400-000001C0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22860</xdr:rowOff>
        </xdr:to>
        <xdr:sp macro="" textlink="">
          <xdr:nvSpPr>
            <xdr:cNvPr id="638978" name="Check Box 2" hidden="1">
              <a:extLst>
                <a:ext uri="{63B3BB69-23CF-44E3-9099-C40C66FF867C}">
                  <a14:compatExt spid="_x0000_s638978"/>
                </a:ext>
                <a:ext uri="{FF2B5EF4-FFF2-40B4-BE49-F238E27FC236}">
                  <a16:creationId xmlns:a16="http://schemas.microsoft.com/office/drawing/2014/main" id="{00000000-0008-0000-0400-000002C0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16</xdr:row>
          <xdr:rowOff>0</xdr:rowOff>
        </xdr:from>
        <xdr:to>
          <xdr:col>23</xdr:col>
          <xdr:colOff>68580</xdr:colOff>
          <xdr:row>17</xdr:row>
          <xdr:rowOff>38100</xdr:rowOff>
        </xdr:to>
        <xdr:sp macro="" textlink="">
          <xdr:nvSpPr>
            <xdr:cNvPr id="638979" name="Check Box 3" hidden="1">
              <a:extLst>
                <a:ext uri="{63B3BB69-23CF-44E3-9099-C40C66FF867C}">
                  <a14:compatExt spid="_x0000_s638979"/>
                </a:ext>
                <a:ext uri="{FF2B5EF4-FFF2-40B4-BE49-F238E27FC236}">
                  <a16:creationId xmlns:a16="http://schemas.microsoft.com/office/drawing/2014/main" id="{00000000-0008-0000-0400-000003C0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16</xdr:row>
          <xdr:rowOff>0</xdr:rowOff>
        </xdr:from>
        <xdr:to>
          <xdr:col>26</xdr:col>
          <xdr:colOff>251460</xdr:colOff>
          <xdr:row>17</xdr:row>
          <xdr:rowOff>38100</xdr:rowOff>
        </xdr:to>
        <xdr:sp macro="" textlink="">
          <xdr:nvSpPr>
            <xdr:cNvPr id="638980" name="Check Box 4" hidden="1">
              <a:extLst>
                <a:ext uri="{63B3BB69-23CF-44E3-9099-C40C66FF867C}">
                  <a14:compatExt spid="_x0000_s638980"/>
                </a:ext>
                <a:ext uri="{FF2B5EF4-FFF2-40B4-BE49-F238E27FC236}">
                  <a16:creationId xmlns:a16="http://schemas.microsoft.com/office/drawing/2014/main" id="{00000000-0008-0000-0400-000004C0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20</xdr:row>
          <xdr:rowOff>251460</xdr:rowOff>
        </xdr:from>
        <xdr:to>
          <xdr:col>17</xdr:col>
          <xdr:colOff>83820</xdr:colOff>
          <xdr:row>22</xdr:row>
          <xdr:rowOff>30480</xdr:rowOff>
        </xdr:to>
        <xdr:sp macro="" textlink="">
          <xdr:nvSpPr>
            <xdr:cNvPr id="638981" name="Check Box 5" hidden="1">
              <a:extLst>
                <a:ext uri="{63B3BB69-23CF-44E3-9099-C40C66FF867C}">
                  <a14:compatExt spid="_x0000_s638981"/>
                </a:ext>
                <a:ext uri="{FF2B5EF4-FFF2-40B4-BE49-F238E27FC236}">
                  <a16:creationId xmlns:a16="http://schemas.microsoft.com/office/drawing/2014/main" id="{00000000-0008-0000-0400-000005C0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20</xdr:row>
          <xdr:rowOff>251460</xdr:rowOff>
        </xdr:from>
        <xdr:to>
          <xdr:col>24</xdr:col>
          <xdr:colOff>30480</xdr:colOff>
          <xdr:row>22</xdr:row>
          <xdr:rowOff>30480</xdr:rowOff>
        </xdr:to>
        <xdr:sp macro="" textlink="">
          <xdr:nvSpPr>
            <xdr:cNvPr id="638982" name="Check Box 6" hidden="1">
              <a:extLst>
                <a:ext uri="{63B3BB69-23CF-44E3-9099-C40C66FF867C}">
                  <a14:compatExt spid="_x0000_s638982"/>
                </a:ext>
                <a:ext uri="{FF2B5EF4-FFF2-40B4-BE49-F238E27FC236}">
                  <a16:creationId xmlns:a16="http://schemas.microsoft.com/office/drawing/2014/main" id="{00000000-0008-0000-0400-000006C0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42</xdr:row>
          <xdr:rowOff>152400</xdr:rowOff>
        </xdr:from>
        <xdr:to>
          <xdr:col>17</xdr:col>
          <xdr:colOff>83820</xdr:colOff>
          <xdr:row>44</xdr:row>
          <xdr:rowOff>30480</xdr:rowOff>
        </xdr:to>
        <xdr:sp macro="" textlink="">
          <xdr:nvSpPr>
            <xdr:cNvPr id="638983" name="Check Box 7" hidden="1">
              <a:extLst>
                <a:ext uri="{63B3BB69-23CF-44E3-9099-C40C66FF867C}">
                  <a14:compatExt spid="_x0000_s638983"/>
                </a:ext>
                <a:ext uri="{FF2B5EF4-FFF2-40B4-BE49-F238E27FC236}">
                  <a16:creationId xmlns:a16="http://schemas.microsoft.com/office/drawing/2014/main" id="{00000000-0008-0000-0400-000007C0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42</xdr:row>
          <xdr:rowOff>152400</xdr:rowOff>
        </xdr:from>
        <xdr:to>
          <xdr:col>24</xdr:col>
          <xdr:colOff>30480</xdr:colOff>
          <xdr:row>44</xdr:row>
          <xdr:rowOff>30480</xdr:rowOff>
        </xdr:to>
        <xdr:sp macro="" textlink="">
          <xdr:nvSpPr>
            <xdr:cNvPr id="638984" name="Check Box 8" hidden="1">
              <a:extLst>
                <a:ext uri="{63B3BB69-23CF-44E3-9099-C40C66FF867C}">
                  <a14:compatExt spid="_x0000_s638984"/>
                </a:ext>
                <a:ext uri="{FF2B5EF4-FFF2-40B4-BE49-F238E27FC236}">
                  <a16:creationId xmlns:a16="http://schemas.microsoft.com/office/drawing/2014/main" id="{00000000-0008-0000-0400-000008C0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196850</xdr:rowOff>
    </xdr:from>
    <xdr:to>
      <xdr:col>4</xdr:col>
      <xdr:colOff>44450</xdr:colOff>
      <xdr:row>4</xdr:row>
      <xdr:rowOff>139700</xdr:rowOff>
    </xdr:to>
    <xdr:sp macro="" textlink="">
      <xdr:nvSpPr>
        <xdr:cNvPr id="2" name="楕円 1">
          <a:extLst>
            <a:ext uri="{FF2B5EF4-FFF2-40B4-BE49-F238E27FC236}">
              <a16:creationId xmlns:a16="http://schemas.microsoft.com/office/drawing/2014/main" id="{00000000-0008-0000-0600-000002000000}"/>
            </a:ext>
          </a:extLst>
        </xdr:cNvPr>
        <xdr:cNvSpPr/>
      </xdr:nvSpPr>
      <xdr:spPr bwMode="auto">
        <a:xfrm>
          <a:off x="1987550" y="546100"/>
          <a:ext cx="958850" cy="4000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527685</xdr:colOff>
      <xdr:row>36</xdr:row>
      <xdr:rowOff>11430</xdr:rowOff>
    </xdr:from>
    <xdr:to>
      <xdr:col>7</xdr:col>
      <xdr:colOff>175009</xdr:colOff>
      <xdr:row>38</xdr:row>
      <xdr:rowOff>57150</xdr:rowOff>
    </xdr:to>
    <xdr:sp macro="" textlink="">
      <xdr:nvSpPr>
        <xdr:cNvPr id="584750" name="AutoShape 1">
          <a:extLst>
            <a:ext uri="{FF2B5EF4-FFF2-40B4-BE49-F238E27FC236}">
              <a16:creationId xmlns:a16="http://schemas.microsoft.com/office/drawing/2014/main" id="{00000000-0008-0000-1000-00002EEC0800}"/>
            </a:ext>
          </a:extLst>
        </xdr:cNvPr>
        <xdr:cNvSpPr>
          <a:spLocks noChangeArrowheads="1"/>
        </xdr:cNvSpPr>
      </xdr:nvSpPr>
      <xdr:spPr bwMode="auto">
        <a:xfrm>
          <a:off x="4257675" y="1276350"/>
          <a:ext cx="495300" cy="571500"/>
        </a:xfrm>
        <a:prstGeom prst="rightArrow">
          <a:avLst>
            <a:gd name="adj1" fmla="val 50000"/>
            <a:gd name="adj2" fmla="val 25000"/>
          </a:avLst>
        </a:prstGeom>
        <a:ln>
          <a:headEnd/>
          <a:tailEnd/>
        </a:ln>
      </xdr:spPr>
      <xdr:style>
        <a:lnRef idx="0">
          <a:schemeClr val="accent2"/>
        </a:lnRef>
        <a:fillRef idx="3">
          <a:schemeClr val="accent2"/>
        </a:fillRef>
        <a:effectRef idx="3">
          <a:schemeClr val="accent2"/>
        </a:effectRef>
        <a:fontRef idx="minor">
          <a:schemeClr val="lt1"/>
        </a:fontRef>
      </xdr:style>
      <xdr:txBody>
        <a:bodyPr/>
        <a:lstStyle/>
        <a:p>
          <a:endParaRPr lang="ja-JP" altLang="en-US"/>
        </a:p>
      </xdr:txBody>
    </xdr:sp>
    <xdr:clientData/>
  </xdr:twoCellAnchor>
  <xdr:twoCellAnchor>
    <xdr:from>
      <xdr:col>6</xdr:col>
      <xdr:colOff>518160</xdr:colOff>
      <xdr:row>45</xdr:row>
      <xdr:rowOff>0</xdr:rowOff>
    </xdr:from>
    <xdr:to>
      <xdr:col>7</xdr:col>
      <xdr:colOff>157914</xdr:colOff>
      <xdr:row>47</xdr:row>
      <xdr:rowOff>38100</xdr:rowOff>
    </xdr:to>
    <xdr:sp macro="" textlink="">
      <xdr:nvSpPr>
        <xdr:cNvPr id="584751" name="AutoShape 2">
          <a:extLst>
            <a:ext uri="{FF2B5EF4-FFF2-40B4-BE49-F238E27FC236}">
              <a16:creationId xmlns:a16="http://schemas.microsoft.com/office/drawing/2014/main" id="{00000000-0008-0000-1000-00002FEC0800}"/>
            </a:ext>
          </a:extLst>
        </xdr:cNvPr>
        <xdr:cNvSpPr>
          <a:spLocks noChangeArrowheads="1"/>
        </xdr:cNvSpPr>
      </xdr:nvSpPr>
      <xdr:spPr bwMode="auto">
        <a:xfrm>
          <a:off x="4248150" y="3228975"/>
          <a:ext cx="495300" cy="571500"/>
        </a:xfrm>
        <a:prstGeom prst="rightArrow">
          <a:avLst>
            <a:gd name="adj1" fmla="val 50000"/>
            <a:gd name="adj2" fmla="val 25000"/>
          </a:avLst>
        </a:prstGeom>
        <a:ln>
          <a:headEnd/>
          <a:tailEnd/>
        </a:ln>
      </xdr:spPr>
      <xdr:style>
        <a:lnRef idx="0">
          <a:schemeClr val="accent2"/>
        </a:lnRef>
        <a:fillRef idx="3">
          <a:schemeClr val="accent2"/>
        </a:fillRef>
        <a:effectRef idx="3">
          <a:schemeClr val="accent2"/>
        </a:effectRef>
        <a:fontRef idx="minor">
          <a:schemeClr val="lt1"/>
        </a:fontRef>
      </xdr:style>
      <xdr:txBody>
        <a:bodyPr/>
        <a:lstStyle/>
        <a:p>
          <a:endParaRPr lang="ja-JP" altLang="en-US"/>
        </a:p>
      </xdr:txBody>
    </xdr:sp>
    <xdr:clientData/>
  </xdr:twoCellAnchor>
  <xdr:twoCellAnchor>
    <xdr:from>
      <xdr:col>6</xdr:col>
      <xdr:colOff>527685</xdr:colOff>
      <xdr:row>53</xdr:row>
      <xdr:rowOff>186690</xdr:rowOff>
    </xdr:from>
    <xdr:to>
      <xdr:col>7</xdr:col>
      <xdr:colOff>175009</xdr:colOff>
      <xdr:row>56</xdr:row>
      <xdr:rowOff>19050</xdr:rowOff>
    </xdr:to>
    <xdr:sp macro="" textlink="">
      <xdr:nvSpPr>
        <xdr:cNvPr id="584752" name="AutoShape 3">
          <a:extLst>
            <a:ext uri="{FF2B5EF4-FFF2-40B4-BE49-F238E27FC236}">
              <a16:creationId xmlns:a16="http://schemas.microsoft.com/office/drawing/2014/main" id="{00000000-0008-0000-1000-000030EC0800}"/>
            </a:ext>
          </a:extLst>
        </xdr:cNvPr>
        <xdr:cNvSpPr>
          <a:spLocks noChangeArrowheads="1"/>
        </xdr:cNvSpPr>
      </xdr:nvSpPr>
      <xdr:spPr bwMode="auto">
        <a:xfrm>
          <a:off x="4257675" y="5181600"/>
          <a:ext cx="495300" cy="571500"/>
        </a:xfrm>
        <a:prstGeom prst="rightArrow">
          <a:avLst>
            <a:gd name="adj1" fmla="val 50000"/>
            <a:gd name="adj2" fmla="val 25000"/>
          </a:avLst>
        </a:prstGeom>
        <a:ln>
          <a:headEnd/>
          <a:tailEnd/>
        </a:ln>
      </xdr:spPr>
      <xdr:style>
        <a:lnRef idx="0">
          <a:schemeClr val="accent2"/>
        </a:lnRef>
        <a:fillRef idx="3">
          <a:schemeClr val="accent2"/>
        </a:fillRef>
        <a:effectRef idx="3">
          <a:schemeClr val="accent2"/>
        </a:effectRef>
        <a:fontRef idx="minor">
          <a:schemeClr val="lt1"/>
        </a:fontRef>
      </xdr:style>
      <xdr:txBody>
        <a:bodyPr/>
        <a:lstStyle/>
        <a:p>
          <a:endParaRPr lang="ja-JP" altLang="en-US"/>
        </a:p>
      </xdr:txBody>
    </xdr:sp>
    <xdr:clientData/>
  </xdr:twoCellAnchor>
  <xdr:twoCellAnchor>
    <xdr:from>
      <xdr:col>6</xdr:col>
      <xdr:colOff>527685</xdr:colOff>
      <xdr:row>64</xdr:row>
      <xdr:rowOff>11430</xdr:rowOff>
    </xdr:from>
    <xdr:to>
      <xdr:col>7</xdr:col>
      <xdr:colOff>175009</xdr:colOff>
      <xdr:row>66</xdr:row>
      <xdr:rowOff>57150</xdr:rowOff>
    </xdr:to>
    <xdr:sp macro="" textlink="">
      <xdr:nvSpPr>
        <xdr:cNvPr id="584753" name="AutoShape 4">
          <a:extLst>
            <a:ext uri="{FF2B5EF4-FFF2-40B4-BE49-F238E27FC236}">
              <a16:creationId xmlns:a16="http://schemas.microsoft.com/office/drawing/2014/main" id="{00000000-0008-0000-1000-000031EC0800}"/>
            </a:ext>
          </a:extLst>
        </xdr:cNvPr>
        <xdr:cNvSpPr>
          <a:spLocks noChangeArrowheads="1"/>
        </xdr:cNvSpPr>
      </xdr:nvSpPr>
      <xdr:spPr bwMode="auto">
        <a:xfrm>
          <a:off x="4257675" y="7467600"/>
          <a:ext cx="495300" cy="571500"/>
        </a:xfrm>
        <a:prstGeom prst="rightArrow">
          <a:avLst>
            <a:gd name="adj1" fmla="val 50000"/>
            <a:gd name="adj2" fmla="val 25000"/>
          </a:avLst>
        </a:prstGeom>
        <a:ln>
          <a:headEnd/>
          <a:tailEnd/>
        </a:ln>
      </xdr:spPr>
      <xdr:style>
        <a:lnRef idx="0">
          <a:schemeClr val="accent2"/>
        </a:lnRef>
        <a:fillRef idx="3">
          <a:schemeClr val="accent2"/>
        </a:fillRef>
        <a:effectRef idx="3">
          <a:schemeClr val="accent2"/>
        </a:effectRef>
        <a:fontRef idx="minor">
          <a:schemeClr val="lt1"/>
        </a:fontRef>
      </xdr:style>
      <xdr:txBody>
        <a:bodyPr/>
        <a:lstStyle/>
        <a:p>
          <a:endParaRPr lang="ja-JP" altLang="en-US"/>
        </a:p>
      </xdr:txBody>
    </xdr:sp>
    <xdr:clientData/>
  </xdr:twoCellAnchor>
  <xdr:twoCellAnchor>
    <xdr:from>
      <xdr:col>6</xdr:col>
      <xdr:colOff>527685</xdr:colOff>
      <xdr:row>78</xdr:row>
      <xdr:rowOff>672</xdr:rowOff>
    </xdr:from>
    <xdr:to>
      <xdr:col>7</xdr:col>
      <xdr:colOff>175009</xdr:colOff>
      <xdr:row>79</xdr:row>
      <xdr:rowOff>181310</xdr:rowOff>
    </xdr:to>
    <xdr:sp macro="" textlink="">
      <xdr:nvSpPr>
        <xdr:cNvPr id="584754" name="AutoShape 5">
          <a:extLst>
            <a:ext uri="{FF2B5EF4-FFF2-40B4-BE49-F238E27FC236}">
              <a16:creationId xmlns:a16="http://schemas.microsoft.com/office/drawing/2014/main" id="{00000000-0008-0000-1000-000032EC0800}"/>
            </a:ext>
          </a:extLst>
        </xdr:cNvPr>
        <xdr:cNvSpPr>
          <a:spLocks noChangeArrowheads="1"/>
        </xdr:cNvSpPr>
      </xdr:nvSpPr>
      <xdr:spPr bwMode="auto">
        <a:xfrm>
          <a:off x="4435849" y="9167532"/>
          <a:ext cx="494739" cy="679076"/>
        </a:xfrm>
        <a:prstGeom prst="rightArrow">
          <a:avLst>
            <a:gd name="adj1" fmla="val 50000"/>
            <a:gd name="adj2" fmla="val 25000"/>
          </a:avLst>
        </a:prstGeom>
        <a:ln>
          <a:headEnd/>
          <a:tailEnd/>
        </a:ln>
      </xdr:spPr>
      <xdr:style>
        <a:lnRef idx="0">
          <a:schemeClr val="accent2"/>
        </a:lnRef>
        <a:fillRef idx="3">
          <a:schemeClr val="accent2"/>
        </a:fillRef>
        <a:effectRef idx="3">
          <a:schemeClr val="accent2"/>
        </a:effectRef>
        <a:fontRef idx="minor">
          <a:schemeClr val="lt1"/>
        </a:fontRef>
      </xdr:style>
      <xdr:txBody>
        <a:bodyPr/>
        <a:lstStyle/>
        <a:p>
          <a:endParaRPr lang="ja-JP" altLang="en-US"/>
        </a:p>
      </xdr:txBody>
    </xdr:sp>
    <xdr:clientData/>
  </xdr:twoCellAnchor>
  <xdr:twoCellAnchor>
    <xdr:from>
      <xdr:col>1</xdr:col>
      <xdr:colOff>11205</xdr:colOff>
      <xdr:row>0</xdr:row>
      <xdr:rowOff>100852</xdr:rowOff>
    </xdr:from>
    <xdr:to>
      <xdr:col>3</xdr:col>
      <xdr:colOff>86480</xdr:colOff>
      <xdr:row>3</xdr:row>
      <xdr:rowOff>37755</xdr:rowOff>
    </xdr:to>
    <xdr:sp macro="" textlink="">
      <xdr:nvSpPr>
        <xdr:cNvPr id="7" name="角丸四角形 6">
          <a:extLst>
            <a:ext uri="{FF2B5EF4-FFF2-40B4-BE49-F238E27FC236}">
              <a16:creationId xmlns:a16="http://schemas.microsoft.com/office/drawing/2014/main" id="{00000000-0008-0000-1000-000007000000}"/>
            </a:ext>
          </a:extLst>
        </xdr:cNvPr>
        <xdr:cNvSpPr/>
      </xdr:nvSpPr>
      <xdr:spPr>
        <a:xfrm>
          <a:off x="145676" y="100852"/>
          <a:ext cx="975632" cy="47478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kumimoji="1" lang="ja-JP" altLang="en-US" sz="1600">
              <a:latin typeface="HGPｺﾞｼｯｸM" panose="020B0600000000000000" pitchFamily="50" charset="-128"/>
              <a:ea typeface="HGPｺﾞｼｯｸM" panose="020B0600000000000000" pitchFamily="50" charset="-128"/>
            </a:rPr>
            <a:t>参　考</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xdr:colOff>
      <xdr:row>0</xdr:row>
      <xdr:rowOff>58615</xdr:rowOff>
    </xdr:from>
    <xdr:to>
      <xdr:col>3</xdr:col>
      <xdr:colOff>386274</xdr:colOff>
      <xdr:row>2</xdr:row>
      <xdr:rowOff>142875</xdr:rowOff>
    </xdr:to>
    <xdr:sp macro="" textlink="">
      <xdr:nvSpPr>
        <xdr:cNvPr id="2" name="角丸四角形 1">
          <a:extLst>
            <a:ext uri="{FF2B5EF4-FFF2-40B4-BE49-F238E27FC236}">
              <a16:creationId xmlns:a16="http://schemas.microsoft.com/office/drawing/2014/main" id="{00000000-0008-0000-1100-000002000000}"/>
            </a:ext>
          </a:extLst>
        </xdr:cNvPr>
        <xdr:cNvSpPr/>
      </xdr:nvSpPr>
      <xdr:spPr>
        <a:xfrm>
          <a:off x="96297" y="58615"/>
          <a:ext cx="975632" cy="47478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kumimoji="1" lang="ja-JP" altLang="en-US" sz="1600">
              <a:latin typeface="HGPｺﾞｼｯｸM" panose="020B0600000000000000" pitchFamily="50" charset="-128"/>
              <a:ea typeface="HGPｺﾞｼｯｸM" panose="020B0600000000000000" pitchFamily="50" charset="-128"/>
            </a:rPr>
            <a:t>参　考</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60%20&#26045;&#35373;&#25351;&#23566;G/&#9632;&#26045;&#35373;&#25351;&#23566;G&#65288;R0201&#65374;&#65289;/00%20&#25351;&#23566;&#12464;&#12523;&#12540;&#12503;&#20849;&#36890;/02%20&#26465;&#20363;&#12539;&#35215;&#21063;&#25913;&#27491;/R6.4.1&#26045;&#34892;&#65288;&#26045;&#35373;&#22522;&#28310;&#26465;&#20363;&#12539;&#35215;&#21063;&#25913;&#27491;&#65289;/&#35215;&#21063;&#25913;&#27491;/&#27096;&#24335;&#22793;&#26356;_&#38651;&#23376;&#21270;&#38306;&#36899;/&#38651;&#23376;&#21270;&#26360;&#39006;&#65288;&#26908;&#35342;&#20013;&#65289;/&#65288;&#65297;&#65289;&#21402;&#29983;&#21172;&#20685;&#22823;&#33251;&#12364;&#23450;&#12417;&#12427;&#27096;&#24335;&#31561;&#65288;&#20196;&#21644;&#65302;&#24180;&#65300;&#26376;&#65297;&#26085;&#20197;&#38477;&#12395;&#20351;&#29992;&#65289;/&#65298;&#65294;&#27161;&#28310;&#27096;&#24335;/1-3_&#27161;&#28310;&#27096;&#24335;1_08_&#21220;&#21209;&#34920;_&#20171;&#35703;&#32769;&#20154;&#31119;&#31049;&#26045;&#35373;&#12539;&#30701;&#26399;&#20837;&#25152;&#29983;&#27963;&#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G62"/>
  <sheetViews>
    <sheetView tabSelected="1" view="pageBreakPreview" zoomScaleNormal="100" zoomScaleSheetLayoutView="100" workbookViewId="0">
      <selection activeCell="B57" sqref="B57:G60"/>
    </sheetView>
  </sheetViews>
  <sheetFormatPr defaultColWidth="9" defaultRowHeight="13.2"/>
  <cols>
    <col min="1" max="1" width="2" style="87" customWidth="1"/>
    <col min="2" max="3" width="3.33203125" style="87" customWidth="1"/>
    <col min="4" max="7" width="20.6640625" style="87" customWidth="1"/>
    <col min="8" max="8" width="1.44140625" style="87" customWidth="1"/>
    <col min="9" max="16384" width="9" style="87"/>
  </cols>
  <sheetData>
    <row r="1" spans="2:7">
      <c r="G1" s="442" t="s">
        <v>1026</v>
      </c>
    </row>
    <row r="2" spans="2:7" ht="16.2">
      <c r="B2" s="822" t="s">
        <v>214</v>
      </c>
      <c r="C2" s="822"/>
      <c r="D2" s="822"/>
      <c r="E2" s="822"/>
      <c r="F2" s="822"/>
      <c r="G2" s="822"/>
    </row>
    <row r="3" spans="2:7" s="430" customFormat="1" ht="16.2">
      <c r="B3" s="818" t="s">
        <v>608</v>
      </c>
      <c r="C3" s="818"/>
      <c r="D3" s="818"/>
      <c r="E3" s="818"/>
      <c r="F3" s="818"/>
      <c r="G3" s="818"/>
    </row>
    <row r="4" spans="2:7" ht="16.2">
      <c r="B4" s="88" t="s">
        <v>217</v>
      </c>
      <c r="C4" s="88"/>
    </row>
    <row r="5" spans="2:7">
      <c r="B5" s="806" t="s">
        <v>354</v>
      </c>
      <c r="C5" s="806"/>
      <c r="D5" s="806"/>
      <c r="E5" s="806"/>
      <c r="F5" s="806"/>
      <c r="G5" s="806"/>
    </row>
    <row r="6" spans="2:7">
      <c r="B6" s="806"/>
      <c r="C6" s="806"/>
      <c r="D6" s="806"/>
      <c r="E6" s="806"/>
      <c r="F6" s="806"/>
      <c r="G6" s="806"/>
    </row>
    <row r="7" spans="2:7">
      <c r="B7" s="806"/>
      <c r="C7" s="806"/>
      <c r="D7" s="806"/>
      <c r="E7" s="806"/>
      <c r="F7" s="806"/>
      <c r="G7" s="806"/>
    </row>
    <row r="8" spans="2:7">
      <c r="B8" s="806"/>
      <c r="C8" s="806"/>
      <c r="D8" s="806"/>
      <c r="E8" s="806"/>
      <c r="F8" s="806"/>
      <c r="G8" s="806"/>
    </row>
    <row r="9" spans="2:7">
      <c r="B9" s="806"/>
      <c r="C9" s="806"/>
      <c r="D9" s="806"/>
      <c r="E9" s="806"/>
      <c r="F9" s="806"/>
      <c r="G9" s="806"/>
    </row>
    <row r="10" spans="2:7">
      <c r="B10" s="806"/>
      <c r="C10" s="806"/>
      <c r="D10" s="806"/>
      <c r="E10" s="806"/>
      <c r="F10" s="806"/>
      <c r="G10" s="806"/>
    </row>
    <row r="12" spans="2:7">
      <c r="B12" s="803" t="s">
        <v>215</v>
      </c>
      <c r="C12" s="803"/>
      <c r="D12" s="803"/>
      <c r="E12" s="803"/>
      <c r="F12" s="803"/>
      <c r="G12" s="803"/>
    </row>
    <row r="13" spans="2:7">
      <c r="B13" s="823" t="s">
        <v>216</v>
      </c>
      <c r="C13" s="824"/>
      <c r="D13" s="824"/>
      <c r="E13" s="824"/>
      <c r="F13" s="824"/>
      <c r="G13" s="825"/>
    </row>
    <row r="14" spans="2:7">
      <c r="B14" s="826"/>
      <c r="C14" s="827"/>
      <c r="D14" s="827"/>
      <c r="E14" s="827"/>
      <c r="F14" s="827"/>
      <c r="G14" s="828"/>
    </row>
    <row r="15" spans="2:7">
      <c r="B15" s="826"/>
      <c r="C15" s="827"/>
      <c r="D15" s="827"/>
      <c r="E15" s="827"/>
      <c r="F15" s="827"/>
      <c r="G15" s="828"/>
    </row>
    <row r="16" spans="2:7">
      <c r="B16" s="829"/>
      <c r="C16" s="830"/>
      <c r="D16" s="830"/>
      <c r="E16" s="830"/>
      <c r="F16" s="830"/>
      <c r="G16" s="831"/>
    </row>
    <row r="18" spans="2:7" ht="16.2">
      <c r="B18" s="88" t="s">
        <v>218</v>
      </c>
      <c r="C18" s="88"/>
    </row>
    <row r="19" spans="2:7">
      <c r="B19" s="122" t="s">
        <v>201</v>
      </c>
      <c r="C19" s="121"/>
      <c r="D19" s="121"/>
      <c r="E19" s="121"/>
      <c r="F19" s="121"/>
      <c r="G19" s="121"/>
    </row>
    <row r="20" spans="2:7">
      <c r="B20" s="122"/>
      <c r="C20" s="123"/>
      <c r="D20" s="123"/>
      <c r="E20" s="123"/>
      <c r="F20" s="123"/>
      <c r="G20" s="123"/>
    </row>
    <row r="21" spans="2:7">
      <c r="B21" s="121"/>
      <c r="C21" s="121" t="s">
        <v>202</v>
      </c>
      <c r="D21" s="121"/>
      <c r="E21" s="121"/>
      <c r="F21" s="121"/>
      <c r="G21" s="121"/>
    </row>
    <row r="22" spans="2:7">
      <c r="B22" s="121"/>
      <c r="C22" s="819" t="s">
        <v>196</v>
      </c>
      <c r="D22" s="820"/>
      <c r="E22" s="820"/>
      <c r="F22" s="820"/>
      <c r="G22" s="820"/>
    </row>
    <row r="23" spans="2:7" ht="13.5" customHeight="1">
      <c r="B23" s="121"/>
      <c r="C23" s="804" t="s">
        <v>199</v>
      </c>
      <c r="D23" s="805"/>
      <c r="E23" s="805"/>
      <c r="F23" s="805"/>
      <c r="G23" s="805"/>
    </row>
    <row r="24" spans="2:7">
      <c r="B24" s="121"/>
      <c r="C24" s="121"/>
      <c r="D24" s="121"/>
      <c r="E24" s="121"/>
      <c r="F24" s="121"/>
      <c r="G24" s="121"/>
    </row>
    <row r="25" spans="2:7">
      <c r="B25" s="122" t="s">
        <v>203</v>
      </c>
      <c r="C25" s="121"/>
      <c r="D25" s="121"/>
      <c r="E25" s="121"/>
      <c r="F25" s="121"/>
      <c r="G25" s="121"/>
    </row>
    <row r="26" spans="2:7">
      <c r="B26" s="121"/>
      <c r="C26" s="832" t="s">
        <v>200</v>
      </c>
      <c r="D26" s="833"/>
      <c r="E26" s="833"/>
      <c r="F26" s="833"/>
      <c r="G26" s="833"/>
    </row>
    <row r="27" spans="2:7">
      <c r="B27" s="121"/>
      <c r="C27" s="833"/>
      <c r="D27" s="833"/>
      <c r="E27" s="833"/>
      <c r="F27" s="833"/>
      <c r="G27" s="833"/>
    </row>
    <row r="28" spans="2:7">
      <c r="B28" s="121"/>
      <c r="C28" s="121" t="s">
        <v>204</v>
      </c>
      <c r="D28" s="121"/>
      <c r="E28" s="121"/>
      <c r="F28" s="121"/>
      <c r="G28" s="121"/>
    </row>
    <row r="29" spans="2:7">
      <c r="B29" s="121"/>
      <c r="C29" s="819" t="s">
        <v>197</v>
      </c>
      <c r="D29" s="820"/>
      <c r="E29" s="820"/>
      <c r="F29" s="820"/>
      <c r="G29" s="820"/>
    </row>
    <row r="30" spans="2:7">
      <c r="B30" s="121"/>
      <c r="C30" s="820"/>
      <c r="D30" s="820"/>
      <c r="E30" s="820"/>
      <c r="F30" s="820"/>
      <c r="G30" s="820"/>
    </row>
    <row r="31" spans="2:7">
      <c r="B31" s="121"/>
      <c r="C31" s="806" t="s">
        <v>198</v>
      </c>
      <c r="D31" s="807"/>
      <c r="E31" s="807"/>
      <c r="F31" s="807"/>
      <c r="G31" s="807"/>
    </row>
    <row r="32" spans="2:7">
      <c r="B32" s="121"/>
      <c r="C32" s="807"/>
      <c r="D32" s="807"/>
      <c r="E32" s="807"/>
      <c r="F32" s="807"/>
      <c r="G32" s="807"/>
    </row>
    <row r="34" spans="2:7" ht="16.2">
      <c r="B34" s="88" t="s">
        <v>355</v>
      </c>
    </row>
    <row r="35" spans="2:7">
      <c r="B35" s="806" t="s">
        <v>357</v>
      </c>
      <c r="C35" s="807"/>
      <c r="D35" s="807"/>
      <c r="E35" s="807"/>
      <c r="F35" s="807"/>
      <c r="G35" s="807"/>
    </row>
    <row r="36" spans="2:7">
      <c r="B36" s="806"/>
      <c r="C36" s="807"/>
      <c r="D36" s="807"/>
      <c r="E36" s="807"/>
      <c r="F36" s="807"/>
      <c r="G36" s="807"/>
    </row>
    <row r="37" spans="2:7">
      <c r="B37" s="806"/>
      <c r="C37" s="807"/>
      <c r="D37" s="807"/>
      <c r="E37" s="807"/>
      <c r="F37" s="807"/>
      <c r="G37" s="807"/>
    </row>
    <row r="38" spans="2:7">
      <c r="B38" s="807"/>
      <c r="C38" s="807"/>
      <c r="D38" s="807"/>
      <c r="E38" s="807"/>
      <c r="F38" s="807"/>
      <c r="G38" s="807"/>
    </row>
    <row r="39" spans="2:7">
      <c r="C39" s="87" t="s">
        <v>356</v>
      </c>
    </row>
    <row r="40" spans="2:7">
      <c r="D40" s="87" t="s">
        <v>358</v>
      </c>
    </row>
    <row r="41" spans="2:7">
      <c r="D41" s="87" t="s">
        <v>359</v>
      </c>
    </row>
    <row r="42" spans="2:7">
      <c r="D42" s="87" t="s">
        <v>360</v>
      </c>
    </row>
    <row r="43" spans="2:7">
      <c r="D43" s="87" t="s">
        <v>361</v>
      </c>
    </row>
    <row r="44" spans="2:7">
      <c r="D44" s="87" t="s">
        <v>362</v>
      </c>
    </row>
    <row r="45" spans="2:7">
      <c r="D45" s="87" t="s">
        <v>363</v>
      </c>
    </row>
    <row r="46" spans="2:7">
      <c r="D46" s="87" t="s">
        <v>364</v>
      </c>
    </row>
    <row r="48" spans="2:7">
      <c r="B48" s="821" t="s">
        <v>432</v>
      </c>
      <c r="C48" s="821"/>
      <c r="D48" s="821"/>
      <c r="E48" s="821"/>
      <c r="F48" s="821"/>
      <c r="G48" s="821"/>
    </row>
    <row r="49" spans="2:7">
      <c r="B49" s="821"/>
      <c r="C49" s="821"/>
      <c r="D49" s="821"/>
      <c r="E49" s="821"/>
      <c r="F49" s="821"/>
      <c r="G49" s="821"/>
    </row>
    <row r="50" spans="2:7">
      <c r="B50" s="821"/>
      <c r="C50" s="821"/>
      <c r="D50" s="821"/>
      <c r="E50" s="821"/>
      <c r="F50" s="821"/>
      <c r="G50" s="821"/>
    </row>
    <row r="51" spans="2:7">
      <c r="B51" s="821"/>
      <c r="C51" s="821"/>
      <c r="D51" s="821"/>
      <c r="E51" s="821"/>
      <c r="F51" s="821"/>
      <c r="G51" s="821"/>
    </row>
    <row r="52" spans="2:7">
      <c r="B52" s="821"/>
      <c r="C52" s="821"/>
      <c r="D52" s="821"/>
      <c r="E52" s="821"/>
      <c r="F52" s="821"/>
      <c r="G52" s="821"/>
    </row>
    <row r="53" spans="2:7">
      <c r="B53" s="821"/>
      <c r="C53" s="821"/>
      <c r="D53" s="821"/>
      <c r="E53" s="821"/>
      <c r="F53" s="821"/>
      <c r="G53" s="821"/>
    </row>
    <row r="54" spans="2:7">
      <c r="B54" s="821"/>
      <c r="C54" s="821"/>
      <c r="D54" s="821"/>
      <c r="E54" s="821"/>
      <c r="F54" s="821"/>
      <c r="G54" s="821"/>
    </row>
    <row r="56" spans="2:7" ht="16.2">
      <c r="B56" s="88" t="s">
        <v>219</v>
      </c>
    </row>
    <row r="57" spans="2:7" ht="13.2" customHeight="1">
      <c r="B57" s="808" t="s">
        <v>1030</v>
      </c>
      <c r="C57" s="809"/>
      <c r="D57" s="809"/>
      <c r="E57" s="809"/>
      <c r="F57" s="809"/>
      <c r="G57" s="810"/>
    </row>
    <row r="58" spans="2:7">
      <c r="B58" s="811"/>
      <c r="C58" s="812"/>
      <c r="D58" s="812"/>
      <c r="E58" s="812"/>
      <c r="F58" s="812"/>
      <c r="G58" s="813"/>
    </row>
    <row r="59" spans="2:7">
      <c r="B59" s="814"/>
      <c r="C59" s="812"/>
      <c r="D59" s="812"/>
      <c r="E59" s="812"/>
      <c r="F59" s="812"/>
      <c r="G59" s="813"/>
    </row>
    <row r="60" spans="2:7">
      <c r="B60" s="815"/>
      <c r="C60" s="816"/>
      <c r="D60" s="816"/>
      <c r="E60" s="816"/>
      <c r="F60" s="816"/>
      <c r="G60" s="817"/>
    </row>
    <row r="61" spans="2:7">
      <c r="B61" s="801" t="s">
        <v>486</v>
      </c>
      <c r="C61" s="802"/>
      <c r="D61" s="802"/>
      <c r="E61" s="802"/>
      <c r="F61" s="802"/>
      <c r="G61" s="802"/>
    </row>
    <row r="62" spans="2:7">
      <c r="B62" s="802"/>
      <c r="C62" s="802"/>
      <c r="D62" s="802"/>
      <c r="E62" s="802"/>
      <c r="F62" s="802"/>
      <c r="G62" s="802"/>
    </row>
  </sheetData>
  <mergeCells count="14">
    <mergeCell ref="B3:G3"/>
    <mergeCell ref="C29:G30"/>
    <mergeCell ref="C31:G32"/>
    <mergeCell ref="B48:G54"/>
    <mergeCell ref="B2:G2"/>
    <mergeCell ref="B5:G10"/>
    <mergeCell ref="B13:G16"/>
    <mergeCell ref="C22:G22"/>
    <mergeCell ref="C26:G27"/>
    <mergeCell ref="B61:G62"/>
    <mergeCell ref="B12:G12"/>
    <mergeCell ref="C23:G23"/>
    <mergeCell ref="B35:G38"/>
    <mergeCell ref="B57:G60"/>
  </mergeCells>
  <phoneticPr fontId="7"/>
  <printOptions horizontalCentered="1"/>
  <pageMargins left="0.59055118110236227" right="0.19685039370078741" top="0.19685039370078741" bottom="0.19685039370078741"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C16"/>
  <sheetViews>
    <sheetView view="pageBreakPreview" zoomScaleNormal="100" zoomScaleSheetLayoutView="100" workbookViewId="0">
      <selection activeCell="G4" sqref="G4"/>
    </sheetView>
  </sheetViews>
  <sheetFormatPr defaultColWidth="8.77734375" defaultRowHeight="12"/>
  <cols>
    <col min="1" max="1" width="2.88671875" style="538" customWidth="1"/>
    <col min="2" max="2" width="30.77734375" style="538" customWidth="1"/>
    <col min="3" max="3" width="70.77734375" style="538" customWidth="1"/>
    <col min="4" max="4" width="3" style="538" customWidth="1"/>
    <col min="5" max="16384" width="8.77734375" style="538"/>
  </cols>
  <sheetData>
    <row r="1" spans="2:3" ht="16.95" customHeight="1">
      <c r="B1" s="537" t="s">
        <v>775</v>
      </c>
    </row>
    <row r="2" spans="2:3" ht="32.4" customHeight="1" thickBot="1">
      <c r="B2" s="1517" t="s">
        <v>776</v>
      </c>
      <c r="C2" s="1517"/>
    </row>
    <row r="3" spans="2:3" s="514" customFormat="1" ht="24.9" customHeight="1">
      <c r="B3" s="539" t="s">
        <v>777</v>
      </c>
      <c r="C3" s="540"/>
    </row>
    <row r="4" spans="2:3" s="514" customFormat="1" ht="24.9" customHeight="1" thickBot="1">
      <c r="B4" s="541" t="s">
        <v>778</v>
      </c>
      <c r="C4" s="542"/>
    </row>
    <row r="5" spans="2:3" s="514" customFormat="1" ht="20.100000000000001" customHeight="1" thickBot="1">
      <c r="B5" s="543"/>
      <c r="C5" s="544"/>
    </row>
    <row r="6" spans="2:3" s="514" customFormat="1" ht="33.75" customHeight="1">
      <c r="B6" s="1518" t="s">
        <v>779</v>
      </c>
      <c r="C6" s="1519"/>
    </row>
    <row r="7" spans="2:3" s="514" customFormat="1" ht="24.9" customHeight="1">
      <c r="B7" s="1520" t="s">
        <v>780</v>
      </c>
      <c r="C7" s="1521"/>
    </row>
    <row r="8" spans="2:3" s="514" customFormat="1" ht="99.9" customHeight="1">
      <c r="B8" s="1513"/>
      <c r="C8" s="1514"/>
    </row>
    <row r="9" spans="2:3" s="514" customFormat="1" ht="24.9" customHeight="1">
      <c r="B9" s="1511" t="s">
        <v>781</v>
      </c>
      <c r="C9" s="1512"/>
    </row>
    <row r="10" spans="2:3" s="514" customFormat="1" ht="99.9" customHeight="1">
      <c r="B10" s="1513"/>
      <c r="C10" s="1514"/>
    </row>
    <row r="11" spans="2:3" s="514" customFormat="1" ht="24.9" customHeight="1">
      <c r="B11" s="1511" t="s">
        <v>782</v>
      </c>
      <c r="C11" s="1512"/>
    </row>
    <row r="12" spans="2:3" s="514" customFormat="1" ht="99.9" customHeight="1">
      <c r="B12" s="1513"/>
      <c r="C12" s="1514"/>
    </row>
    <row r="13" spans="2:3" s="514" customFormat="1" ht="24.9" customHeight="1">
      <c r="B13" s="1511" t="s">
        <v>783</v>
      </c>
      <c r="C13" s="1512"/>
    </row>
    <row r="14" spans="2:3" s="514" customFormat="1" ht="99.9" customHeight="1" thickBot="1">
      <c r="B14" s="1515"/>
      <c r="C14" s="1516"/>
    </row>
    <row r="15" spans="2:3" s="514" customFormat="1" ht="13.2">
      <c r="B15" s="545"/>
      <c r="C15" s="545"/>
    </row>
    <row r="16" spans="2:3" ht="16.95" customHeight="1">
      <c r="B16" s="537" t="s">
        <v>784</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59055118110236227" right="0.19685039370078741" top="0.19685039370078741" bottom="0.19685039370078741" header="0.31496062992125984" footer="0.31496062992125984"/>
  <pageSetup paperSize="9" scale="96" orientation="portrait" blackAndWhite="1" r:id="rId1"/>
  <colBreaks count="1" manualBreakCount="1">
    <brk id="3" max="1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B437-CFC5-48E0-AC45-E6DA7B87F50D}">
  <sheetPr>
    <pageSetUpPr fitToPage="1"/>
  </sheetPr>
  <dimension ref="A1:N68"/>
  <sheetViews>
    <sheetView view="pageBreakPreview" zoomScaleNormal="100" zoomScaleSheetLayoutView="100" workbookViewId="0">
      <selection activeCell="D7" sqref="D7"/>
    </sheetView>
  </sheetViews>
  <sheetFormatPr defaultColWidth="8.77734375" defaultRowHeight="13.2"/>
  <cols>
    <col min="1" max="1" width="2.77734375" style="627" customWidth="1"/>
    <col min="2" max="2" width="6.33203125" style="608" customWidth="1"/>
    <col min="3" max="4" width="14.77734375" style="608" customWidth="1"/>
    <col min="5" max="6" width="12.77734375" style="608" customWidth="1"/>
    <col min="7" max="7" width="17.77734375" style="608" customWidth="1"/>
    <col min="8" max="13" width="5.33203125" style="608" customWidth="1"/>
    <col min="14" max="14" width="2.77734375" style="608" customWidth="1"/>
    <col min="15" max="16384" width="8.77734375" style="608"/>
  </cols>
  <sheetData>
    <row r="1" spans="2:13">
      <c r="B1" s="1526" t="s">
        <v>695</v>
      </c>
      <c r="C1" s="1526"/>
      <c r="D1" s="1526"/>
      <c r="E1" s="1526"/>
      <c r="F1" s="1526"/>
      <c r="G1" s="1526"/>
      <c r="H1" s="1526"/>
      <c r="I1" s="1526"/>
      <c r="J1" s="1526"/>
      <c r="K1" s="1526"/>
      <c r="L1" s="1526"/>
      <c r="M1" s="1526"/>
    </row>
    <row r="3" spans="2:13" ht="16.95" customHeight="1">
      <c r="B3" s="1527" t="s">
        <v>696</v>
      </c>
      <c r="C3" s="1527"/>
      <c r="D3" s="1527"/>
      <c r="E3" s="1527"/>
      <c r="F3" s="1527"/>
      <c r="G3" s="1527"/>
      <c r="H3" s="1527"/>
      <c r="I3" s="1527"/>
      <c r="J3" s="1527"/>
      <c r="K3" s="1527"/>
      <c r="L3" s="1527"/>
      <c r="M3" s="1527"/>
    </row>
    <row r="4" spans="2:13" ht="16.95" customHeight="1">
      <c r="B4" s="609"/>
      <c r="C4" s="609"/>
      <c r="D4" s="609"/>
      <c r="E4" s="609"/>
      <c r="F4" s="609"/>
      <c r="G4" s="609"/>
      <c r="H4" s="609"/>
      <c r="I4" s="609"/>
      <c r="J4" s="609"/>
      <c r="K4" s="609"/>
      <c r="L4" s="609"/>
      <c r="M4" s="609"/>
    </row>
    <row r="5" spans="2:13" ht="24" customHeight="1">
      <c r="B5" s="610"/>
      <c r="C5" s="610"/>
      <c r="D5" s="610"/>
      <c r="E5" s="610"/>
      <c r="F5" s="610"/>
      <c r="G5" s="610"/>
      <c r="H5" s="611"/>
      <c r="I5" s="612" t="s">
        <v>33</v>
      </c>
      <c r="J5" s="612"/>
      <c r="K5" s="612" t="s">
        <v>139</v>
      </c>
      <c r="L5" s="612"/>
      <c r="M5" s="612" t="s">
        <v>697</v>
      </c>
    </row>
    <row r="6" spans="2:13" ht="16.95" customHeight="1">
      <c r="B6" s="1528" t="s">
        <v>1028</v>
      </c>
      <c r="C6" s="1528"/>
      <c r="D6" s="610" t="s">
        <v>1029</v>
      </c>
      <c r="E6" s="610"/>
      <c r="F6" s="610"/>
      <c r="G6" s="610"/>
      <c r="H6" s="610"/>
      <c r="I6" s="610"/>
      <c r="J6" s="610"/>
      <c r="K6" s="610"/>
      <c r="L6" s="610"/>
      <c r="M6" s="610"/>
    </row>
    <row r="7" spans="2:13" ht="16.95" customHeight="1">
      <c r="B7" s="613"/>
      <c r="C7" s="613"/>
      <c r="D7" s="613"/>
      <c r="E7" s="613"/>
      <c r="F7" s="613"/>
      <c r="G7" s="613"/>
      <c r="H7" s="613"/>
      <c r="I7" s="613"/>
      <c r="J7" s="613"/>
      <c r="K7" s="613"/>
      <c r="L7" s="613"/>
      <c r="M7" s="613"/>
    </row>
    <row r="8" spans="2:13" s="615" customFormat="1" ht="21" customHeight="1">
      <c r="B8" s="1529" t="s">
        <v>698</v>
      </c>
      <c r="C8" s="1529"/>
      <c r="D8" s="1529"/>
      <c r="E8" s="614" t="s">
        <v>699</v>
      </c>
      <c r="F8" s="1530"/>
      <c r="G8" s="1530"/>
      <c r="H8" s="1530"/>
      <c r="I8" s="1530"/>
      <c r="J8" s="1530"/>
      <c r="K8" s="1530"/>
      <c r="L8" s="1530"/>
      <c r="M8" s="1530"/>
    </row>
    <row r="9" spans="2:13" ht="21" customHeight="1">
      <c r="B9" s="616"/>
      <c r="C9" s="616"/>
      <c r="D9" s="616"/>
      <c r="E9" s="617"/>
      <c r="F9" s="1531"/>
      <c r="G9" s="1531"/>
      <c r="H9" s="1531"/>
      <c r="I9" s="1531"/>
      <c r="J9" s="1531"/>
      <c r="K9" s="1531"/>
      <c r="L9" s="1531"/>
      <c r="M9" s="1531"/>
    </row>
    <row r="10" spans="2:13" ht="21" customHeight="1">
      <c r="B10" s="616"/>
      <c r="C10" s="616"/>
      <c r="D10" s="616"/>
      <c r="E10" s="1522" t="s">
        <v>700</v>
      </c>
      <c r="F10" s="1522"/>
      <c r="G10" s="1523"/>
      <c r="H10" s="1523"/>
      <c r="I10" s="1523"/>
      <c r="J10" s="1523"/>
      <c r="K10" s="1523"/>
      <c r="L10" s="1523"/>
      <c r="M10" s="1523"/>
    </row>
    <row r="11" spans="2:13" ht="21" customHeight="1">
      <c r="E11" s="1525"/>
      <c r="F11" s="1525"/>
      <c r="G11" s="1524"/>
      <c r="H11" s="1524"/>
      <c r="I11" s="1524"/>
      <c r="J11" s="1524"/>
      <c r="K11" s="1524"/>
      <c r="L11" s="1524"/>
      <c r="M11" s="1524"/>
    </row>
    <row r="12" spans="2:13" ht="27.75" customHeight="1">
      <c r="B12" s="1533"/>
      <c r="C12" s="1533"/>
      <c r="D12" s="1533"/>
      <c r="E12" s="1533"/>
      <c r="F12" s="1533"/>
      <c r="G12" s="1533"/>
      <c r="H12" s="1533"/>
      <c r="I12" s="1533"/>
      <c r="J12" s="1533"/>
      <c r="K12" s="1533"/>
      <c r="L12" s="1533"/>
      <c r="M12" s="1533"/>
    </row>
    <row r="13" spans="2:13" ht="27.75" customHeight="1">
      <c r="B13" s="618"/>
      <c r="C13" s="618"/>
      <c r="D13" s="618"/>
      <c r="E13" s="618"/>
      <c r="F13" s="618"/>
      <c r="G13" s="618"/>
      <c r="H13" s="618"/>
      <c r="I13" s="618"/>
      <c r="J13" s="618"/>
      <c r="K13" s="618"/>
      <c r="L13" s="618"/>
      <c r="M13" s="618"/>
    </row>
    <row r="14" spans="2:13" s="619" customFormat="1" ht="16.95" customHeight="1">
      <c r="B14" s="1534" t="s">
        <v>844</v>
      </c>
      <c r="C14" s="1534"/>
      <c r="D14" s="1534"/>
      <c r="E14" s="1534"/>
      <c r="F14" s="1534"/>
      <c r="G14" s="1534"/>
      <c r="H14" s="1534"/>
      <c r="I14" s="1534"/>
      <c r="J14" s="1534"/>
      <c r="K14" s="1534"/>
      <c r="L14" s="1534"/>
      <c r="M14" s="1534"/>
    </row>
    <row r="15" spans="2:13" s="619" customFormat="1" ht="16.95" customHeight="1">
      <c r="B15" s="626"/>
      <c r="C15" s="626"/>
      <c r="D15" s="626"/>
      <c r="E15" s="626"/>
      <c r="F15" s="626"/>
      <c r="G15" s="626"/>
      <c r="H15" s="626"/>
      <c r="I15" s="626"/>
      <c r="J15" s="626"/>
      <c r="K15" s="626"/>
      <c r="L15" s="626"/>
      <c r="M15" s="626"/>
    </row>
    <row r="16" spans="2:13">
      <c r="C16" s="634" t="s">
        <v>954</v>
      </c>
    </row>
    <row r="17" spans="1:14" s="627" customFormat="1">
      <c r="C17" s="634"/>
    </row>
    <row r="18" spans="1:14">
      <c r="A18" s="637"/>
      <c r="B18" s="638"/>
      <c r="C18" s="638"/>
      <c r="D18" s="638"/>
      <c r="E18" s="638"/>
      <c r="F18" s="638"/>
      <c r="G18" s="638"/>
      <c r="H18" s="638"/>
      <c r="I18" s="638"/>
      <c r="J18" s="638"/>
      <c r="K18" s="638"/>
      <c r="L18" s="638"/>
      <c r="M18" s="638"/>
      <c r="N18" s="639"/>
    </row>
    <row r="19" spans="1:14">
      <c r="A19" s="640"/>
      <c r="B19" s="624" t="s">
        <v>701</v>
      </c>
      <c r="C19" s="1535" t="s">
        <v>845</v>
      </c>
      <c r="D19" s="1535"/>
      <c r="E19" s="1535"/>
      <c r="F19" s="1535"/>
      <c r="G19" s="1535"/>
      <c r="H19" s="1535"/>
      <c r="I19" s="1535"/>
      <c r="J19" s="1535"/>
      <c r="K19" s="1535"/>
      <c r="L19" s="1535"/>
      <c r="M19" s="1535"/>
      <c r="N19" s="641"/>
    </row>
    <row r="20" spans="1:14">
      <c r="A20" s="640"/>
      <c r="B20" s="624"/>
      <c r="C20" s="1535"/>
      <c r="D20" s="1535"/>
      <c r="E20" s="1535"/>
      <c r="F20" s="1535"/>
      <c r="G20" s="1535"/>
      <c r="H20" s="1535"/>
      <c r="I20" s="1535"/>
      <c r="J20" s="1535"/>
      <c r="K20" s="1535"/>
      <c r="L20" s="1535"/>
      <c r="M20" s="1535"/>
      <c r="N20" s="641"/>
    </row>
    <row r="21" spans="1:14" ht="13.2" customHeight="1">
      <c r="A21" s="640"/>
      <c r="B21" s="624" t="s">
        <v>702</v>
      </c>
      <c r="C21" s="1536" t="s">
        <v>846</v>
      </c>
      <c r="D21" s="1536"/>
      <c r="E21" s="1536"/>
      <c r="F21" s="1536"/>
      <c r="G21" s="1536"/>
      <c r="H21" s="1536"/>
      <c r="I21" s="1536"/>
      <c r="J21" s="1536"/>
      <c r="K21" s="1536"/>
      <c r="L21" s="1536"/>
      <c r="M21" s="1536"/>
      <c r="N21" s="641"/>
    </row>
    <row r="22" spans="1:14" ht="13.2" customHeight="1">
      <c r="A22" s="640"/>
      <c r="B22" s="624"/>
      <c r="C22" s="1536"/>
      <c r="D22" s="1536"/>
      <c r="E22" s="1536"/>
      <c r="F22" s="1536"/>
      <c r="G22" s="1536"/>
      <c r="H22" s="1536"/>
      <c r="I22" s="1536"/>
      <c r="J22" s="1536"/>
      <c r="K22" s="1536"/>
      <c r="L22" s="1536"/>
      <c r="M22" s="1536"/>
      <c r="N22" s="641"/>
    </row>
    <row r="23" spans="1:14" ht="13.2" customHeight="1">
      <c r="A23" s="640"/>
      <c r="B23" s="624" t="s">
        <v>703</v>
      </c>
      <c r="C23" s="1537" t="s">
        <v>704</v>
      </c>
      <c r="D23" s="1537"/>
      <c r="E23" s="1537"/>
      <c r="F23" s="1537"/>
      <c r="G23" s="1537"/>
      <c r="H23" s="1537"/>
      <c r="I23" s="1537"/>
      <c r="J23" s="1537"/>
      <c r="K23" s="1537"/>
      <c r="L23" s="1537"/>
      <c r="M23" s="1537"/>
      <c r="N23" s="641"/>
    </row>
    <row r="24" spans="1:14">
      <c r="A24" s="640"/>
      <c r="B24" s="635"/>
      <c r="C24" s="1537"/>
      <c r="D24" s="1537"/>
      <c r="E24" s="1537"/>
      <c r="F24" s="1537"/>
      <c r="G24" s="1537"/>
      <c r="H24" s="1537"/>
      <c r="I24" s="1537"/>
      <c r="J24" s="1537"/>
      <c r="K24" s="1537"/>
      <c r="L24" s="1537"/>
      <c r="M24" s="1537"/>
      <c r="N24" s="641"/>
    </row>
    <row r="25" spans="1:14">
      <c r="A25" s="640"/>
      <c r="B25" s="635"/>
      <c r="C25" s="1537"/>
      <c r="D25" s="1537"/>
      <c r="E25" s="1537"/>
      <c r="F25" s="1537"/>
      <c r="G25" s="1537"/>
      <c r="H25" s="1537"/>
      <c r="I25" s="1537"/>
      <c r="J25" s="1537"/>
      <c r="K25" s="1537"/>
      <c r="L25" s="1537"/>
      <c r="M25" s="1537"/>
      <c r="N25" s="641"/>
    </row>
    <row r="26" spans="1:14">
      <c r="A26" s="640"/>
      <c r="B26" s="635" t="s">
        <v>705</v>
      </c>
      <c r="C26" s="1536" t="s">
        <v>847</v>
      </c>
      <c r="D26" s="1536"/>
      <c r="E26" s="1536"/>
      <c r="F26" s="1536"/>
      <c r="G26" s="1536"/>
      <c r="H26" s="1536"/>
      <c r="I26" s="1536"/>
      <c r="J26" s="1536"/>
      <c r="K26" s="1536"/>
      <c r="L26" s="1536"/>
      <c r="M26" s="1536"/>
      <c r="N26" s="641"/>
    </row>
    <row r="27" spans="1:14">
      <c r="A27" s="640"/>
      <c r="B27" s="635"/>
      <c r="C27" s="1536"/>
      <c r="D27" s="1536"/>
      <c r="E27" s="1536"/>
      <c r="F27" s="1536"/>
      <c r="G27" s="1536"/>
      <c r="H27" s="1536"/>
      <c r="I27" s="1536"/>
      <c r="J27" s="1536"/>
      <c r="K27" s="1536"/>
      <c r="L27" s="1536"/>
      <c r="M27" s="1536"/>
      <c r="N27" s="641"/>
    </row>
    <row r="28" spans="1:14" ht="13.2" customHeight="1">
      <c r="A28" s="640"/>
      <c r="B28" s="635" t="s">
        <v>706</v>
      </c>
      <c r="C28" s="1536" t="s">
        <v>848</v>
      </c>
      <c r="D28" s="1536"/>
      <c r="E28" s="1536"/>
      <c r="F28" s="1536"/>
      <c r="G28" s="1536"/>
      <c r="H28" s="1536"/>
      <c r="I28" s="1536"/>
      <c r="J28" s="1536"/>
      <c r="K28" s="1536"/>
      <c r="L28" s="1536"/>
      <c r="M28" s="1536"/>
      <c r="N28" s="641"/>
    </row>
    <row r="29" spans="1:14">
      <c r="A29" s="640"/>
      <c r="B29" s="635"/>
      <c r="C29" s="1536"/>
      <c r="D29" s="1536"/>
      <c r="E29" s="1536"/>
      <c r="F29" s="1536"/>
      <c r="G29" s="1536"/>
      <c r="H29" s="1536"/>
      <c r="I29" s="1536"/>
      <c r="J29" s="1536"/>
      <c r="K29" s="1536"/>
      <c r="L29" s="1536"/>
      <c r="M29" s="1536"/>
      <c r="N29" s="641"/>
    </row>
    <row r="30" spans="1:14">
      <c r="A30" s="640"/>
      <c r="B30" s="635"/>
      <c r="C30" s="1536"/>
      <c r="D30" s="1536"/>
      <c r="E30" s="1536"/>
      <c r="F30" s="1536"/>
      <c r="G30" s="1536"/>
      <c r="H30" s="1536"/>
      <c r="I30" s="1536"/>
      <c r="J30" s="1536"/>
      <c r="K30" s="1536"/>
      <c r="L30" s="1536"/>
      <c r="M30" s="1536"/>
      <c r="N30" s="641"/>
    </row>
    <row r="31" spans="1:14">
      <c r="A31" s="640"/>
      <c r="B31" s="635"/>
      <c r="C31" s="1536"/>
      <c r="D31" s="1536"/>
      <c r="E31" s="1536"/>
      <c r="F31" s="1536"/>
      <c r="G31" s="1536"/>
      <c r="H31" s="1536"/>
      <c r="I31" s="1536"/>
      <c r="J31" s="1536"/>
      <c r="K31" s="1536"/>
      <c r="L31" s="1536"/>
      <c r="M31" s="1536"/>
      <c r="N31" s="641"/>
    </row>
    <row r="32" spans="1:14" ht="13.2" customHeight="1">
      <c r="A32" s="640"/>
      <c r="B32" s="635" t="s">
        <v>707</v>
      </c>
      <c r="C32" s="1536" t="s">
        <v>849</v>
      </c>
      <c r="D32" s="1536"/>
      <c r="E32" s="1536"/>
      <c r="F32" s="1536"/>
      <c r="G32" s="1536"/>
      <c r="H32" s="1536"/>
      <c r="I32" s="1536"/>
      <c r="J32" s="1536"/>
      <c r="K32" s="1536"/>
      <c r="L32" s="1536"/>
      <c r="M32" s="1536"/>
      <c r="N32" s="641"/>
    </row>
    <row r="33" spans="1:14">
      <c r="A33" s="640"/>
      <c r="B33" s="623"/>
      <c r="C33" s="1536"/>
      <c r="D33" s="1536"/>
      <c r="E33" s="1536"/>
      <c r="F33" s="1536"/>
      <c r="G33" s="1536"/>
      <c r="H33" s="1536"/>
      <c r="I33" s="1536"/>
      <c r="J33" s="1536"/>
      <c r="K33" s="1536"/>
      <c r="L33" s="1536"/>
      <c r="M33" s="1536"/>
      <c r="N33" s="641"/>
    </row>
    <row r="34" spans="1:14">
      <c r="A34" s="640"/>
      <c r="B34" s="623"/>
      <c r="C34" s="1536"/>
      <c r="D34" s="1536"/>
      <c r="E34" s="1536"/>
      <c r="F34" s="1536"/>
      <c r="G34" s="1536"/>
      <c r="H34" s="1536"/>
      <c r="I34" s="1536"/>
      <c r="J34" s="1536"/>
      <c r="K34" s="1536"/>
      <c r="L34" s="1536"/>
      <c r="M34" s="1536"/>
      <c r="N34" s="641"/>
    </row>
    <row r="35" spans="1:14">
      <c r="A35" s="640"/>
      <c r="B35" s="623"/>
      <c r="C35" s="1536"/>
      <c r="D35" s="1536"/>
      <c r="E35" s="1536"/>
      <c r="F35" s="1536"/>
      <c r="G35" s="1536"/>
      <c r="H35" s="1536"/>
      <c r="I35" s="1536"/>
      <c r="J35" s="1536"/>
      <c r="K35" s="1536"/>
      <c r="L35" s="1536"/>
      <c r="M35" s="1536"/>
      <c r="N35" s="641"/>
    </row>
    <row r="36" spans="1:14">
      <c r="A36" s="640"/>
      <c r="B36" s="623"/>
      <c r="C36" s="1536"/>
      <c r="D36" s="1536"/>
      <c r="E36" s="1536"/>
      <c r="F36" s="1536"/>
      <c r="G36" s="1536"/>
      <c r="H36" s="1536"/>
      <c r="I36" s="1536"/>
      <c r="J36" s="1536"/>
      <c r="K36" s="1536"/>
      <c r="L36" s="1536"/>
      <c r="M36" s="1536"/>
      <c r="N36" s="641"/>
    </row>
    <row r="37" spans="1:14" ht="13.2" customHeight="1">
      <c r="A37" s="640"/>
      <c r="B37" s="623" t="s">
        <v>708</v>
      </c>
      <c r="C37" s="1536" t="s">
        <v>850</v>
      </c>
      <c r="D37" s="1536"/>
      <c r="E37" s="1536"/>
      <c r="F37" s="1536"/>
      <c r="G37" s="1536"/>
      <c r="H37" s="1536"/>
      <c r="I37" s="1536"/>
      <c r="J37" s="1536"/>
      <c r="K37" s="1536"/>
      <c r="L37" s="1536"/>
      <c r="M37" s="1536"/>
      <c r="N37" s="641"/>
    </row>
    <row r="38" spans="1:14">
      <c r="A38" s="640"/>
      <c r="B38" s="623"/>
      <c r="C38" s="1536"/>
      <c r="D38" s="1536"/>
      <c r="E38" s="1536"/>
      <c r="F38" s="1536"/>
      <c r="G38" s="1536"/>
      <c r="H38" s="1536"/>
      <c r="I38" s="1536"/>
      <c r="J38" s="1536"/>
      <c r="K38" s="1536"/>
      <c r="L38" s="1536"/>
      <c r="M38" s="1536"/>
      <c r="N38" s="641"/>
    </row>
    <row r="39" spans="1:14">
      <c r="A39" s="640"/>
      <c r="B39" s="623"/>
      <c r="C39" s="1536"/>
      <c r="D39" s="1536"/>
      <c r="E39" s="1536"/>
      <c r="F39" s="1536"/>
      <c r="G39" s="1536"/>
      <c r="H39" s="1536"/>
      <c r="I39" s="1536"/>
      <c r="J39" s="1536"/>
      <c r="K39" s="1536"/>
      <c r="L39" s="1536"/>
      <c r="M39" s="1536"/>
      <c r="N39" s="641"/>
    </row>
    <row r="40" spans="1:14">
      <c r="A40" s="640"/>
      <c r="B40" s="623"/>
      <c r="C40" s="1536"/>
      <c r="D40" s="1536"/>
      <c r="E40" s="1536"/>
      <c r="F40" s="1536"/>
      <c r="G40" s="1536"/>
      <c r="H40" s="1536"/>
      <c r="I40" s="1536"/>
      <c r="J40" s="1536"/>
      <c r="K40" s="1536"/>
      <c r="L40" s="1536"/>
      <c r="M40" s="1536"/>
      <c r="N40" s="641"/>
    </row>
    <row r="41" spans="1:14" ht="13.2" customHeight="1">
      <c r="A41" s="640"/>
      <c r="B41" s="623" t="s">
        <v>709</v>
      </c>
      <c r="C41" s="1536" t="s">
        <v>851</v>
      </c>
      <c r="D41" s="1536"/>
      <c r="E41" s="1536"/>
      <c r="F41" s="1536"/>
      <c r="G41" s="1536"/>
      <c r="H41" s="1536"/>
      <c r="I41" s="1536"/>
      <c r="J41" s="1536"/>
      <c r="K41" s="1536"/>
      <c r="L41" s="1536"/>
      <c r="M41" s="1536"/>
      <c r="N41" s="641"/>
    </row>
    <row r="42" spans="1:14">
      <c r="A42" s="640"/>
      <c r="B42" s="623"/>
      <c r="C42" s="1536"/>
      <c r="D42" s="1536"/>
      <c r="E42" s="1536"/>
      <c r="F42" s="1536"/>
      <c r="G42" s="1536"/>
      <c r="H42" s="1536"/>
      <c r="I42" s="1536"/>
      <c r="J42" s="1536"/>
      <c r="K42" s="1536"/>
      <c r="L42" s="1536"/>
      <c r="M42" s="1536"/>
      <c r="N42" s="641"/>
    </row>
    <row r="43" spans="1:14">
      <c r="A43" s="640"/>
      <c r="B43" s="623"/>
      <c r="C43" s="1536"/>
      <c r="D43" s="1536"/>
      <c r="E43" s="1536"/>
      <c r="F43" s="1536"/>
      <c r="G43" s="1536"/>
      <c r="H43" s="1536"/>
      <c r="I43" s="1536"/>
      <c r="J43" s="1536"/>
      <c r="K43" s="1536"/>
      <c r="L43" s="1536"/>
      <c r="M43" s="1536"/>
      <c r="N43" s="641"/>
    </row>
    <row r="44" spans="1:14">
      <c r="A44" s="640"/>
      <c r="B44" s="623"/>
      <c r="C44" s="1536"/>
      <c r="D44" s="1536"/>
      <c r="E44" s="1536"/>
      <c r="F44" s="1536"/>
      <c r="G44" s="1536"/>
      <c r="H44" s="1536"/>
      <c r="I44" s="1536"/>
      <c r="J44" s="1536"/>
      <c r="K44" s="1536"/>
      <c r="L44" s="1536"/>
      <c r="M44" s="1536"/>
      <c r="N44" s="641"/>
    </row>
    <row r="45" spans="1:14">
      <c r="A45" s="640"/>
      <c r="B45" s="623" t="s">
        <v>710</v>
      </c>
      <c r="C45" s="1535" t="s">
        <v>852</v>
      </c>
      <c r="D45" s="1535"/>
      <c r="E45" s="1535"/>
      <c r="F45" s="1535"/>
      <c r="G45" s="1535"/>
      <c r="H45" s="1535"/>
      <c r="I45" s="1535"/>
      <c r="J45" s="1535"/>
      <c r="K45" s="1535"/>
      <c r="L45" s="1535"/>
      <c r="M45" s="1535"/>
      <c r="N45" s="641"/>
    </row>
    <row r="46" spans="1:14">
      <c r="A46" s="640"/>
      <c r="B46" s="623"/>
      <c r="C46" s="1535"/>
      <c r="D46" s="1535"/>
      <c r="E46" s="1535"/>
      <c r="F46" s="1535"/>
      <c r="G46" s="1535"/>
      <c r="H46" s="1535"/>
      <c r="I46" s="1535"/>
      <c r="J46" s="1535"/>
      <c r="K46" s="1535"/>
      <c r="L46" s="1535"/>
      <c r="M46" s="1535"/>
      <c r="N46" s="641"/>
    </row>
    <row r="47" spans="1:14">
      <c r="A47" s="640"/>
      <c r="B47" s="623" t="s">
        <v>711</v>
      </c>
      <c r="C47" s="1532" t="s">
        <v>853</v>
      </c>
      <c r="D47" s="1532"/>
      <c r="E47" s="1532"/>
      <c r="F47" s="1532"/>
      <c r="G47" s="1532"/>
      <c r="H47" s="1532"/>
      <c r="I47" s="1532"/>
      <c r="J47" s="1532"/>
      <c r="K47" s="1532"/>
      <c r="L47" s="1532"/>
      <c r="M47" s="1532"/>
      <c r="N47" s="641"/>
    </row>
    <row r="48" spans="1:14">
      <c r="A48" s="640"/>
      <c r="B48" s="636" t="s">
        <v>712</v>
      </c>
      <c r="C48" s="1535" t="s">
        <v>854</v>
      </c>
      <c r="D48" s="1535"/>
      <c r="E48" s="1535"/>
      <c r="F48" s="1535"/>
      <c r="G48" s="1535"/>
      <c r="H48" s="1535"/>
      <c r="I48" s="1535"/>
      <c r="J48" s="1535"/>
      <c r="K48" s="1535"/>
      <c r="L48" s="1535"/>
      <c r="M48" s="1535"/>
      <c r="N48" s="641"/>
    </row>
    <row r="49" spans="1:14" ht="1.95" customHeight="1">
      <c r="A49" s="640"/>
      <c r="B49" s="636"/>
      <c r="C49" s="1535"/>
      <c r="D49" s="1535"/>
      <c r="E49" s="1535"/>
      <c r="F49" s="1535"/>
      <c r="G49" s="1535"/>
      <c r="H49" s="1535"/>
      <c r="I49" s="1535"/>
      <c r="J49" s="1535"/>
      <c r="K49" s="1535"/>
      <c r="L49" s="1535"/>
      <c r="M49" s="1535"/>
      <c r="N49" s="641"/>
    </row>
    <row r="50" spans="1:14">
      <c r="A50" s="640"/>
      <c r="B50" s="636" t="s">
        <v>713</v>
      </c>
      <c r="C50" s="1535" t="s">
        <v>855</v>
      </c>
      <c r="D50" s="1535"/>
      <c r="E50" s="1535"/>
      <c r="F50" s="1535"/>
      <c r="G50" s="1535"/>
      <c r="H50" s="1535"/>
      <c r="I50" s="1535"/>
      <c r="J50" s="1535"/>
      <c r="K50" s="1535"/>
      <c r="L50" s="1535"/>
      <c r="M50" s="1535"/>
      <c r="N50" s="641"/>
    </row>
    <row r="51" spans="1:14" ht="1.95" customHeight="1">
      <c r="A51" s="640"/>
      <c r="B51" s="636"/>
      <c r="C51" s="1535"/>
      <c r="D51" s="1535"/>
      <c r="E51" s="1535"/>
      <c r="F51" s="1535"/>
      <c r="G51" s="1535"/>
      <c r="H51" s="1535"/>
      <c r="I51" s="1535"/>
      <c r="J51" s="1535"/>
      <c r="K51" s="1535"/>
      <c r="L51" s="1535"/>
      <c r="M51" s="1535"/>
      <c r="N51" s="641"/>
    </row>
    <row r="52" spans="1:14" ht="13.2" customHeight="1">
      <c r="A52" s="640"/>
      <c r="B52" s="636" t="s">
        <v>714</v>
      </c>
      <c r="C52" s="1537" t="s">
        <v>715</v>
      </c>
      <c r="D52" s="1537"/>
      <c r="E52" s="1537"/>
      <c r="F52" s="1537"/>
      <c r="G52" s="1537"/>
      <c r="H52" s="1537"/>
      <c r="I52" s="1537"/>
      <c r="J52" s="1537"/>
      <c r="K52" s="1537"/>
      <c r="L52" s="1537"/>
      <c r="M52" s="1537"/>
      <c r="N52" s="641"/>
    </row>
    <row r="53" spans="1:14">
      <c r="A53" s="640"/>
      <c r="B53" s="623"/>
      <c r="C53" s="1537"/>
      <c r="D53" s="1537"/>
      <c r="E53" s="1537"/>
      <c r="F53" s="1537"/>
      <c r="G53" s="1537"/>
      <c r="H53" s="1537"/>
      <c r="I53" s="1537"/>
      <c r="J53" s="1537"/>
      <c r="K53" s="1537"/>
      <c r="L53" s="1537"/>
      <c r="M53" s="1537"/>
      <c r="N53" s="641"/>
    </row>
    <row r="54" spans="1:14">
      <c r="A54" s="640"/>
      <c r="B54" s="623"/>
      <c r="C54" s="1537"/>
      <c r="D54" s="1537"/>
      <c r="E54" s="1537"/>
      <c r="F54" s="1537"/>
      <c r="G54" s="1537"/>
      <c r="H54" s="1537"/>
      <c r="I54" s="1537"/>
      <c r="J54" s="1537"/>
      <c r="K54" s="1537"/>
      <c r="L54" s="1537"/>
      <c r="M54" s="1537"/>
      <c r="N54" s="641"/>
    </row>
    <row r="55" spans="1:14" ht="1.95" customHeight="1">
      <c r="A55" s="640"/>
      <c r="B55" s="623"/>
      <c r="C55" s="1537"/>
      <c r="D55" s="1537"/>
      <c r="E55" s="1537"/>
      <c r="F55" s="1537"/>
      <c r="G55" s="1537"/>
      <c r="H55" s="1537"/>
      <c r="I55" s="1537"/>
      <c r="J55" s="1537"/>
      <c r="K55" s="1537"/>
      <c r="L55" s="1537"/>
      <c r="M55" s="1537"/>
      <c r="N55" s="641"/>
    </row>
    <row r="56" spans="1:14" ht="13.2" customHeight="1">
      <c r="A56" s="640"/>
      <c r="B56" s="636" t="s">
        <v>702</v>
      </c>
      <c r="C56" s="1537" t="s">
        <v>856</v>
      </c>
      <c r="D56" s="1537"/>
      <c r="E56" s="1537"/>
      <c r="F56" s="1537"/>
      <c r="G56" s="1537"/>
      <c r="H56" s="1537"/>
      <c r="I56" s="1537"/>
      <c r="J56" s="1537"/>
      <c r="K56" s="1537"/>
      <c r="L56" s="1537"/>
      <c r="M56" s="1537"/>
      <c r="N56" s="641"/>
    </row>
    <row r="57" spans="1:14">
      <c r="A57" s="640"/>
      <c r="B57" s="623"/>
      <c r="C57" s="1537"/>
      <c r="D57" s="1537"/>
      <c r="E57" s="1537"/>
      <c r="F57" s="1537"/>
      <c r="G57" s="1537"/>
      <c r="H57" s="1537"/>
      <c r="I57" s="1537"/>
      <c r="J57" s="1537"/>
      <c r="K57" s="1537"/>
      <c r="L57" s="1537"/>
      <c r="M57" s="1537"/>
      <c r="N57" s="641"/>
    </row>
    <row r="58" spans="1:14">
      <c r="A58" s="640"/>
      <c r="B58" s="623"/>
      <c r="C58" s="1537"/>
      <c r="D58" s="1537"/>
      <c r="E58" s="1537"/>
      <c r="F58" s="1537"/>
      <c r="G58" s="1537"/>
      <c r="H58" s="1537"/>
      <c r="I58" s="1537"/>
      <c r="J58" s="1537"/>
      <c r="K58" s="1537"/>
      <c r="L58" s="1537"/>
      <c r="M58" s="1537"/>
      <c r="N58" s="641"/>
    </row>
    <row r="59" spans="1:14">
      <c r="A59" s="640"/>
      <c r="B59" s="623"/>
      <c r="C59" s="1537"/>
      <c r="D59" s="1537"/>
      <c r="E59" s="1537"/>
      <c r="F59" s="1537"/>
      <c r="G59" s="1537"/>
      <c r="H59" s="1537"/>
      <c r="I59" s="1537"/>
      <c r="J59" s="1537"/>
      <c r="K59" s="1537"/>
      <c r="L59" s="1537"/>
      <c r="M59" s="1537"/>
      <c r="N59" s="641"/>
    </row>
    <row r="60" spans="1:14" ht="1.95" customHeight="1">
      <c r="A60" s="640"/>
      <c r="B60" s="623"/>
      <c r="C60" s="1537"/>
      <c r="D60" s="1537"/>
      <c r="E60" s="1537"/>
      <c r="F60" s="1537"/>
      <c r="G60" s="1537"/>
      <c r="H60" s="1537"/>
      <c r="I60" s="1537"/>
      <c r="J60" s="1537"/>
      <c r="K60" s="1537"/>
      <c r="L60" s="1537"/>
      <c r="M60" s="1537"/>
      <c r="N60" s="641"/>
    </row>
    <row r="61" spans="1:14" ht="13.2" customHeight="1">
      <c r="A61" s="640"/>
      <c r="B61" s="636" t="s">
        <v>716</v>
      </c>
      <c r="C61" s="1540" t="s">
        <v>857</v>
      </c>
      <c r="D61" s="1540"/>
      <c r="E61" s="1540"/>
      <c r="F61" s="1540"/>
      <c r="G61" s="1540"/>
      <c r="H61" s="1540"/>
      <c r="I61" s="1540"/>
      <c r="J61" s="1540"/>
      <c r="K61" s="1540"/>
      <c r="L61" s="1540"/>
      <c r="M61" s="1540"/>
      <c r="N61" s="641"/>
    </row>
    <row r="62" spans="1:14">
      <c r="A62" s="640"/>
      <c r="B62" s="623"/>
      <c r="C62" s="1540"/>
      <c r="D62" s="1540"/>
      <c r="E62" s="1540"/>
      <c r="F62" s="1540"/>
      <c r="G62" s="1540"/>
      <c r="H62" s="1540"/>
      <c r="I62" s="1540"/>
      <c r="J62" s="1540"/>
      <c r="K62" s="1540"/>
      <c r="L62" s="1540"/>
      <c r="M62" s="1540"/>
      <c r="N62" s="641"/>
    </row>
    <row r="63" spans="1:14" s="627" customFormat="1">
      <c r="A63" s="642"/>
      <c r="B63" s="643"/>
      <c r="C63" s="625"/>
      <c r="D63" s="625"/>
      <c r="E63" s="625"/>
      <c r="F63" s="625"/>
      <c r="G63" s="625"/>
      <c r="H63" s="625"/>
      <c r="I63" s="625"/>
      <c r="J63" s="625"/>
      <c r="K63" s="625"/>
      <c r="L63" s="625"/>
      <c r="M63" s="625"/>
      <c r="N63" s="644"/>
    </row>
    <row r="64" spans="1:14">
      <c r="B64" s="620"/>
      <c r="C64" s="1538"/>
      <c r="D64" s="1538"/>
      <c r="E64" s="1538"/>
      <c r="F64" s="1538"/>
      <c r="G64" s="1538"/>
      <c r="H64" s="1538"/>
      <c r="I64" s="1538"/>
      <c r="J64" s="1538"/>
      <c r="K64" s="1538"/>
      <c r="L64" s="1538"/>
      <c r="M64" s="1538"/>
    </row>
    <row r="65" spans="3:13">
      <c r="C65" s="1538"/>
      <c r="D65" s="1538"/>
      <c r="E65" s="1538"/>
      <c r="F65" s="1538"/>
      <c r="G65" s="1538"/>
      <c r="H65" s="1538"/>
      <c r="I65" s="1538"/>
      <c r="J65" s="1538"/>
      <c r="K65" s="1538"/>
      <c r="L65" s="1538"/>
      <c r="M65" s="1538"/>
    </row>
    <row r="66" spans="3:13">
      <c r="C66" s="1538"/>
      <c r="D66" s="1538"/>
      <c r="E66" s="1538"/>
      <c r="F66" s="1538"/>
      <c r="G66" s="1538"/>
      <c r="H66" s="1538"/>
      <c r="I66" s="1538"/>
      <c r="J66" s="1538"/>
      <c r="K66" s="1538"/>
      <c r="L66" s="1538"/>
      <c r="M66" s="1538"/>
    </row>
    <row r="67" spans="3:13">
      <c r="C67" s="1539"/>
      <c r="D67" s="1539"/>
      <c r="E67" s="1539"/>
      <c r="F67" s="1539"/>
      <c r="G67" s="1539"/>
      <c r="H67" s="1539"/>
      <c r="I67" s="1539"/>
      <c r="J67" s="1539"/>
      <c r="K67" s="1539"/>
      <c r="L67" s="1539"/>
      <c r="M67" s="1539"/>
    </row>
    <row r="68" spans="3:13">
      <c r="C68" s="1539"/>
      <c r="D68" s="1539"/>
      <c r="E68" s="1539"/>
      <c r="F68" s="1539"/>
      <c r="G68" s="1539"/>
      <c r="H68" s="1539"/>
      <c r="I68" s="1539"/>
      <c r="J68" s="1539"/>
      <c r="K68" s="1539"/>
      <c r="L68" s="1539"/>
      <c r="M68" s="1539"/>
    </row>
  </sheetData>
  <mergeCells count="30">
    <mergeCell ref="C65:M65"/>
    <mergeCell ref="C66:M66"/>
    <mergeCell ref="C67:M67"/>
    <mergeCell ref="C68:M68"/>
    <mergeCell ref="C48:M49"/>
    <mergeCell ref="C50:M51"/>
    <mergeCell ref="C52:M55"/>
    <mergeCell ref="C56:M60"/>
    <mergeCell ref="C61:M62"/>
    <mergeCell ref="C64:M64"/>
    <mergeCell ref="C47:M47"/>
    <mergeCell ref="B12:M12"/>
    <mergeCell ref="B14:M14"/>
    <mergeCell ref="C19:M20"/>
    <mergeCell ref="C21:M22"/>
    <mergeCell ref="C23:M25"/>
    <mergeCell ref="C26:M27"/>
    <mergeCell ref="C28:M31"/>
    <mergeCell ref="C32:M36"/>
    <mergeCell ref="C37:M40"/>
    <mergeCell ref="C41:M44"/>
    <mergeCell ref="C45:M46"/>
    <mergeCell ref="E10:F10"/>
    <mergeCell ref="G10:M11"/>
    <mergeCell ref="E11:F11"/>
    <mergeCell ref="B1:M1"/>
    <mergeCell ref="B3:M3"/>
    <mergeCell ref="B6:C6"/>
    <mergeCell ref="B8:D8"/>
    <mergeCell ref="F8:M9"/>
  </mergeCells>
  <phoneticPr fontId="7"/>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18"/>
  <sheetViews>
    <sheetView workbookViewId="0">
      <selection activeCell="I15" sqref="I15"/>
    </sheetView>
  </sheetViews>
  <sheetFormatPr defaultColWidth="9" defaultRowHeight="13.2"/>
  <cols>
    <col min="1" max="1" width="46.109375" style="547" customWidth="1"/>
    <col min="2" max="2" width="30" style="547" customWidth="1"/>
    <col min="3" max="16384" width="9" style="547"/>
  </cols>
  <sheetData>
    <row r="1" spans="1:2" ht="22.5" customHeight="1">
      <c r="A1" s="546" t="s">
        <v>796</v>
      </c>
      <c r="B1" s="546"/>
    </row>
    <row r="2" spans="1:2" ht="24.75" customHeight="1">
      <c r="A2" s="1544" t="s">
        <v>797</v>
      </c>
      <c r="B2" s="1544"/>
    </row>
    <row r="3" spans="1:2" ht="18.75" customHeight="1">
      <c r="A3" s="546"/>
      <c r="B3" s="546"/>
    </row>
    <row r="4" spans="1:2" ht="14.1" customHeight="1">
      <c r="A4" s="548" t="s">
        <v>205</v>
      </c>
      <c r="B4" s="1545" t="s">
        <v>798</v>
      </c>
    </row>
    <row r="5" spans="1:2" ht="18.75" customHeight="1">
      <c r="A5" s="549" t="s">
        <v>799</v>
      </c>
      <c r="B5" s="1546"/>
    </row>
    <row r="6" spans="1:2" ht="15" customHeight="1">
      <c r="A6" s="550"/>
      <c r="B6" s="1541"/>
    </row>
    <row r="7" spans="1:2" ht="39" customHeight="1">
      <c r="A7" s="551"/>
      <c r="B7" s="1542"/>
    </row>
    <row r="8" spans="1:2" ht="15" customHeight="1">
      <c r="A8" s="550"/>
      <c r="B8" s="1541"/>
    </row>
    <row r="9" spans="1:2" ht="39" customHeight="1">
      <c r="A9" s="551"/>
      <c r="B9" s="1542"/>
    </row>
    <row r="10" spans="1:2" ht="15" customHeight="1">
      <c r="A10" s="550"/>
      <c r="B10" s="1541"/>
    </row>
    <row r="11" spans="1:2" ht="39" customHeight="1">
      <c r="A11" s="551"/>
      <c r="B11" s="1542"/>
    </row>
    <row r="12" spans="1:2" ht="15" customHeight="1">
      <c r="A12" s="550"/>
      <c r="B12" s="1541"/>
    </row>
    <row r="13" spans="1:2" ht="39" customHeight="1">
      <c r="A13" s="551"/>
      <c r="B13" s="1542"/>
    </row>
    <row r="14" spans="1:2" ht="15" customHeight="1">
      <c r="A14" s="550"/>
      <c r="B14" s="1541"/>
    </row>
    <row r="15" spans="1:2" ht="39" customHeight="1">
      <c r="A15" s="551"/>
      <c r="B15" s="1542"/>
    </row>
    <row r="16" spans="1:2" ht="7.5" customHeight="1">
      <c r="A16" s="546"/>
      <c r="B16" s="546"/>
    </row>
    <row r="17" spans="1:2" ht="15" customHeight="1">
      <c r="A17" s="1543"/>
      <c r="B17" s="1543"/>
    </row>
    <row r="18" spans="1:2" ht="15" customHeight="1">
      <c r="A18" s="1543"/>
      <c r="B18" s="1543"/>
    </row>
  </sheetData>
  <mergeCells count="9">
    <mergeCell ref="B14:B15"/>
    <mergeCell ref="A17:B17"/>
    <mergeCell ref="A18:B18"/>
    <mergeCell ref="A2:B2"/>
    <mergeCell ref="B4:B5"/>
    <mergeCell ref="B6:B7"/>
    <mergeCell ref="B8:B9"/>
    <mergeCell ref="B10:B11"/>
    <mergeCell ref="B12:B13"/>
  </mergeCells>
  <phoneticPr fontId="7"/>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B2:F54"/>
  <sheetViews>
    <sheetView workbookViewId="0">
      <selection activeCell="H14" sqref="H14"/>
    </sheetView>
  </sheetViews>
  <sheetFormatPr defaultColWidth="9" defaultRowHeight="13.2"/>
  <cols>
    <col min="1" max="1" width="2" style="471" customWidth="1"/>
    <col min="2" max="2" width="17" style="471" customWidth="1"/>
    <col min="3" max="3" width="29.88671875" style="471" customWidth="1"/>
    <col min="4" max="4" width="2.77734375" style="471" bestFit="1" customWidth="1"/>
    <col min="5" max="5" width="17.6640625" style="471" customWidth="1"/>
    <col min="6" max="6" width="14.21875" style="471" customWidth="1"/>
    <col min="7" max="7" width="1.88671875" style="471" customWidth="1"/>
    <col min="8" max="16384" width="9" style="471"/>
  </cols>
  <sheetData>
    <row r="2" spans="2:6">
      <c r="B2" s="471" t="s">
        <v>802</v>
      </c>
    </row>
    <row r="4" spans="2:6" ht="14.4">
      <c r="B4" s="1547" t="s">
        <v>803</v>
      </c>
      <c r="C4" s="1547"/>
      <c r="D4" s="1547"/>
      <c r="E4" s="1547"/>
      <c r="F4" s="1547"/>
    </row>
    <row r="8" spans="2:6" ht="38.25" customHeight="1">
      <c r="B8" s="455"/>
      <c r="C8" s="552" t="s">
        <v>804</v>
      </c>
      <c r="D8" s="553" t="s">
        <v>805</v>
      </c>
      <c r="E8" s="554"/>
      <c r="F8" s="555" t="s">
        <v>806</v>
      </c>
    </row>
    <row r="9" spans="2:6">
      <c r="B9" s="1548" t="s">
        <v>807</v>
      </c>
      <c r="C9" s="1550"/>
      <c r="D9" s="1552"/>
      <c r="E9" s="1553"/>
      <c r="F9" s="1554"/>
    </row>
    <row r="10" spans="2:6">
      <c r="B10" s="1549"/>
      <c r="C10" s="1551"/>
      <c r="D10" s="1555"/>
      <c r="E10" s="1556"/>
      <c r="F10" s="1557"/>
    </row>
    <row r="11" spans="2:6">
      <c r="B11" s="1549"/>
      <c r="C11" s="1551"/>
      <c r="D11" s="1555"/>
      <c r="E11" s="1556"/>
      <c r="F11" s="1557"/>
    </row>
    <row r="12" spans="2:6">
      <c r="B12" s="1549"/>
      <c r="C12" s="1551"/>
      <c r="D12" s="1555"/>
      <c r="E12" s="1556"/>
      <c r="F12" s="1557"/>
    </row>
    <row r="13" spans="2:6">
      <c r="B13" s="1549"/>
      <c r="C13" s="1551"/>
      <c r="D13" s="1555"/>
      <c r="E13" s="1556"/>
      <c r="F13" s="1557"/>
    </row>
    <row r="14" spans="2:6">
      <c r="B14" s="1549"/>
      <c r="C14" s="1551"/>
      <c r="D14" s="1555"/>
      <c r="E14" s="1556"/>
      <c r="F14" s="1557"/>
    </row>
    <row r="15" spans="2:6">
      <c r="B15" s="1549"/>
      <c r="C15" s="1551"/>
      <c r="D15" s="1555"/>
      <c r="E15" s="1556"/>
      <c r="F15" s="1557"/>
    </row>
    <row r="16" spans="2:6">
      <c r="B16" s="1549"/>
      <c r="C16" s="1551"/>
      <c r="D16" s="1555"/>
      <c r="E16" s="1556"/>
      <c r="F16" s="1557"/>
    </row>
    <row r="17" spans="2:6">
      <c r="B17" s="1549" t="s">
        <v>808</v>
      </c>
      <c r="C17" s="1551"/>
      <c r="D17" s="1555"/>
      <c r="E17" s="1556"/>
      <c r="F17" s="1557"/>
    </row>
    <row r="18" spans="2:6">
      <c r="B18" s="1549"/>
      <c r="C18" s="1551"/>
      <c r="D18" s="1555"/>
      <c r="E18" s="1556"/>
      <c r="F18" s="1557"/>
    </row>
    <row r="19" spans="2:6">
      <c r="B19" s="1549"/>
      <c r="C19" s="1551"/>
      <c r="D19" s="1555"/>
      <c r="E19" s="1556"/>
      <c r="F19" s="1557"/>
    </row>
    <row r="20" spans="2:6">
      <c r="B20" s="1549"/>
      <c r="C20" s="1551"/>
      <c r="D20" s="1555"/>
      <c r="E20" s="1556"/>
      <c r="F20" s="1557"/>
    </row>
    <row r="21" spans="2:6">
      <c r="B21" s="1549"/>
      <c r="C21" s="1551"/>
      <c r="D21" s="1555"/>
      <c r="E21" s="1556"/>
      <c r="F21" s="1557"/>
    </row>
    <row r="22" spans="2:6">
      <c r="B22" s="1549"/>
      <c r="C22" s="1551"/>
      <c r="D22" s="1555"/>
      <c r="E22" s="1556"/>
      <c r="F22" s="1557"/>
    </row>
    <row r="23" spans="2:6">
      <c r="B23" s="1549"/>
      <c r="C23" s="1551"/>
      <c r="D23" s="1555"/>
      <c r="E23" s="1556"/>
      <c r="F23" s="1557"/>
    </row>
    <row r="24" spans="2:6">
      <c r="B24" s="1549"/>
      <c r="C24" s="1551"/>
      <c r="D24" s="1555"/>
      <c r="E24" s="1556"/>
      <c r="F24" s="1557"/>
    </row>
    <row r="25" spans="2:6">
      <c r="B25" s="1549"/>
      <c r="C25" s="1551"/>
      <c r="D25" s="1555"/>
      <c r="E25" s="1556"/>
      <c r="F25" s="1557"/>
    </row>
    <row r="26" spans="2:6">
      <c r="B26" s="1549" t="s">
        <v>809</v>
      </c>
      <c r="C26" s="1551"/>
      <c r="D26" s="1555"/>
      <c r="E26" s="1556"/>
      <c r="F26" s="1557"/>
    </row>
    <row r="27" spans="2:6">
      <c r="B27" s="1549"/>
      <c r="C27" s="1551"/>
      <c r="D27" s="1555"/>
      <c r="E27" s="1556"/>
      <c r="F27" s="1557"/>
    </row>
    <row r="28" spans="2:6">
      <c r="B28" s="1549"/>
      <c r="C28" s="1551"/>
      <c r="D28" s="1555"/>
      <c r="E28" s="1556"/>
      <c r="F28" s="1557"/>
    </row>
    <row r="29" spans="2:6">
      <c r="B29" s="1549"/>
      <c r="C29" s="1551"/>
      <c r="D29" s="1555"/>
      <c r="E29" s="1556"/>
      <c r="F29" s="1557"/>
    </row>
    <row r="30" spans="2:6">
      <c r="B30" s="1549"/>
      <c r="C30" s="1551"/>
      <c r="D30" s="1555"/>
      <c r="E30" s="1556"/>
      <c r="F30" s="1557"/>
    </row>
    <row r="31" spans="2:6">
      <c r="B31" s="1549"/>
      <c r="C31" s="1551"/>
      <c r="D31" s="1555"/>
      <c r="E31" s="1556"/>
      <c r="F31" s="1557"/>
    </row>
    <row r="32" spans="2:6">
      <c r="B32" s="1549"/>
      <c r="C32" s="1551"/>
      <c r="D32" s="1555"/>
      <c r="E32" s="1556"/>
      <c r="F32" s="1557"/>
    </row>
    <row r="33" spans="2:6">
      <c r="B33" s="1549"/>
      <c r="C33" s="1551"/>
      <c r="D33" s="1555"/>
      <c r="E33" s="1556"/>
      <c r="F33" s="1557"/>
    </row>
    <row r="34" spans="2:6">
      <c r="B34" s="1549" t="s">
        <v>810</v>
      </c>
      <c r="C34" s="1551"/>
      <c r="D34" s="1555"/>
      <c r="E34" s="1556"/>
      <c r="F34" s="1557"/>
    </row>
    <row r="35" spans="2:6">
      <c r="B35" s="1549"/>
      <c r="C35" s="1551"/>
      <c r="D35" s="1555"/>
      <c r="E35" s="1556"/>
      <c r="F35" s="1557"/>
    </row>
    <row r="36" spans="2:6">
      <c r="B36" s="1549"/>
      <c r="C36" s="1551"/>
      <c r="D36" s="1555"/>
      <c r="E36" s="1556"/>
      <c r="F36" s="1557"/>
    </row>
    <row r="37" spans="2:6">
      <c r="B37" s="1549"/>
      <c r="C37" s="1551"/>
      <c r="D37" s="1555"/>
      <c r="E37" s="1556"/>
      <c r="F37" s="1557"/>
    </row>
    <row r="38" spans="2:6">
      <c r="B38" s="1549"/>
      <c r="C38" s="1551"/>
      <c r="D38" s="1555"/>
      <c r="E38" s="1556"/>
      <c r="F38" s="1557"/>
    </row>
    <row r="39" spans="2:6">
      <c r="B39" s="1549"/>
      <c r="C39" s="1551"/>
      <c r="D39" s="1555"/>
      <c r="E39" s="1556"/>
      <c r="F39" s="1557"/>
    </row>
    <row r="40" spans="2:6">
      <c r="B40" s="1549"/>
      <c r="C40" s="1551"/>
      <c r="D40" s="1555"/>
      <c r="E40" s="1556"/>
      <c r="F40" s="1557"/>
    </row>
    <row r="41" spans="2:6">
      <c r="B41" s="1549"/>
      <c r="C41" s="1551"/>
      <c r="D41" s="1555"/>
      <c r="E41" s="1556"/>
      <c r="F41" s="1557"/>
    </row>
    <row r="42" spans="2:6">
      <c r="B42" s="1549"/>
      <c r="C42" s="1551"/>
      <c r="D42" s="1555"/>
      <c r="E42" s="1556"/>
      <c r="F42" s="1557"/>
    </row>
    <row r="43" spans="2:6">
      <c r="B43" s="1549"/>
      <c r="C43" s="1551"/>
      <c r="D43" s="1555"/>
      <c r="E43" s="1556"/>
      <c r="F43" s="1557"/>
    </row>
    <row r="44" spans="2:6">
      <c r="B44" s="1549"/>
      <c r="C44" s="1551"/>
      <c r="D44" s="1555"/>
      <c r="E44" s="1556"/>
      <c r="F44" s="1557"/>
    </row>
    <row r="45" spans="2:6">
      <c r="B45" s="1549"/>
      <c r="C45" s="1551"/>
      <c r="D45" s="1555"/>
      <c r="E45" s="1556"/>
      <c r="F45" s="1557"/>
    </row>
    <row r="46" spans="2:6">
      <c r="B46" s="1549"/>
      <c r="C46" s="1551"/>
      <c r="D46" s="1555"/>
      <c r="E46" s="1556"/>
      <c r="F46" s="1557"/>
    </row>
    <row r="47" spans="2:6">
      <c r="B47" s="1549" t="s">
        <v>811</v>
      </c>
      <c r="C47" s="1551"/>
      <c r="D47" s="1555"/>
      <c r="E47" s="1556"/>
      <c r="F47" s="1557"/>
    </row>
    <row r="48" spans="2:6">
      <c r="B48" s="1549"/>
      <c r="C48" s="1551"/>
      <c r="D48" s="1555"/>
      <c r="E48" s="1556"/>
      <c r="F48" s="1557"/>
    </row>
    <row r="49" spans="2:6">
      <c r="B49" s="1549"/>
      <c r="C49" s="1551"/>
      <c r="D49" s="1555"/>
      <c r="E49" s="1556"/>
      <c r="F49" s="1557"/>
    </row>
    <row r="50" spans="2:6">
      <c r="B50" s="1549"/>
      <c r="C50" s="1551"/>
      <c r="D50" s="1555"/>
      <c r="E50" s="1556"/>
      <c r="F50" s="1557"/>
    </row>
    <row r="51" spans="2:6">
      <c r="B51" s="1549"/>
      <c r="C51" s="1551"/>
      <c r="D51" s="1555"/>
      <c r="E51" s="1556"/>
      <c r="F51" s="1557"/>
    </row>
    <row r="52" spans="2:6">
      <c r="B52" s="1549"/>
      <c r="C52" s="1551"/>
      <c r="D52" s="1555"/>
      <c r="E52" s="1556"/>
      <c r="F52" s="1557"/>
    </row>
    <row r="53" spans="2:6">
      <c r="B53" s="1549"/>
      <c r="C53" s="1551"/>
      <c r="D53" s="1555"/>
      <c r="E53" s="1556"/>
      <c r="F53" s="1557"/>
    </row>
    <row r="54" spans="2:6">
      <c r="B54" s="1558"/>
      <c r="C54" s="1559"/>
      <c r="D54" s="1560"/>
      <c r="E54" s="1561"/>
      <c r="F54" s="1562"/>
    </row>
  </sheetData>
  <mergeCells count="16">
    <mergeCell ref="B47:B54"/>
    <mergeCell ref="C47:C54"/>
    <mergeCell ref="D47:F54"/>
    <mergeCell ref="B26:B33"/>
    <mergeCell ref="C26:C33"/>
    <mergeCell ref="D26:F33"/>
    <mergeCell ref="B34:B46"/>
    <mergeCell ref="C34:C46"/>
    <mergeCell ref="D34:F46"/>
    <mergeCell ref="B4:F4"/>
    <mergeCell ref="B9:B16"/>
    <mergeCell ref="C9:C16"/>
    <mergeCell ref="D9:F16"/>
    <mergeCell ref="B17:B25"/>
    <mergeCell ref="C17:C25"/>
    <mergeCell ref="D17:F25"/>
  </mergeCells>
  <phoneticPr fontId="7"/>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B1:AO126"/>
  <sheetViews>
    <sheetView view="pageBreakPreview" zoomScaleNormal="100" zoomScaleSheetLayoutView="100" workbookViewId="0"/>
  </sheetViews>
  <sheetFormatPr defaultColWidth="9" defaultRowHeight="12"/>
  <cols>
    <col min="1" max="1" width="1.109375" style="89" customWidth="1"/>
    <col min="2" max="2" width="3.6640625" style="89" customWidth="1"/>
    <col min="3" max="3" width="11" style="89" customWidth="1"/>
    <col min="4" max="4" width="15.77734375" style="89" customWidth="1"/>
    <col min="5" max="7" width="8.109375" style="89" customWidth="1"/>
    <col min="8" max="8" width="14.33203125" style="89" customWidth="1"/>
    <col min="9" max="9" width="8" style="89" bestFit="1" customWidth="1"/>
    <col min="10" max="10" width="6.77734375" style="89" customWidth="1"/>
    <col min="11" max="15" width="6.6640625" style="89" customWidth="1"/>
    <col min="16" max="16" width="10.33203125" style="89" customWidth="1"/>
    <col min="17" max="17" width="1.33203125" style="89" customWidth="1"/>
    <col min="18" max="18" width="11.33203125" style="89" customWidth="1"/>
    <col min="19" max="19" width="1.109375" style="89" customWidth="1"/>
    <col min="20" max="20" width="1.6640625" style="148" customWidth="1"/>
    <col min="21" max="22" width="3.109375" style="89" bestFit="1" customWidth="1"/>
    <col min="23" max="16384" width="9" style="89"/>
  </cols>
  <sheetData>
    <row r="1" spans="2:22">
      <c r="B1" s="147" t="s">
        <v>262</v>
      </c>
    </row>
    <row r="2" spans="2:22" ht="16.2">
      <c r="B2" s="149" t="s">
        <v>412</v>
      </c>
      <c r="C2" s="149"/>
      <c r="D2" s="149"/>
      <c r="E2" s="149"/>
      <c r="F2" s="149"/>
      <c r="G2" s="149"/>
      <c r="H2" s="149"/>
      <c r="I2" s="149"/>
      <c r="J2" s="149"/>
      <c r="K2" s="149"/>
      <c r="L2" s="149"/>
      <c r="M2" s="149"/>
      <c r="N2" s="150"/>
      <c r="O2" s="150"/>
      <c r="P2" s="150"/>
      <c r="R2" s="151"/>
      <c r="T2" s="152"/>
    </row>
    <row r="3" spans="2:22">
      <c r="B3" s="153"/>
      <c r="C3" s="153"/>
      <c r="D3" s="153"/>
      <c r="E3" s="153"/>
      <c r="F3" s="153"/>
      <c r="G3" s="153"/>
      <c r="H3" s="153"/>
      <c r="I3" s="153"/>
      <c r="J3" s="153"/>
      <c r="K3" s="153"/>
      <c r="L3" s="153"/>
      <c r="M3" s="153"/>
      <c r="N3" s="153"/>
      <c r="O3" s="153"/>
      <c r="P3" s="153"/>
      <c r="R3" s="151"/>
      <c r="T3" s="152"/>
    </row>
    <row r="4" spans="2:22" s="154" customFormat="1" ht="18" customHeight="1">
      <c r="B4" s="1566"/>
      <c r="C4" s="1566" t="s">
        <v>264</v>
      </c>
      <c r="D4" s="1566" t="s">
        <v>265</v>
      </c>
      <c r="E4" s="1568" t="s">
        <v>266</v>
      </c>
      <c r="F4" s="1568"/>
      <c r="G4" s="1568"/>
      <c r="H4" s="1569"/>
      <c r="I4" s="155" t="s">
        <v>267</v>
      </c>
      <c r="J4" s="1570" t="s">
        <v>268</v>
      </c>
      <c r="K4" s="1570" t="s">
        <v>269</v>
      </c>
      <c r="L4" s="1563" t="s">
        <v>270</v>
      </c>
      <c r="M4" s="1564"/>
      <c r="N4" s="1564"/>
      <c r="O4" s="1565"/>
      <c r="P4" s="1566" t="s">
        <v>271</v>
      </c>
      <c r="T4" s="152"/>
    </row>
    <row r="5" spans="2:22" s="154" customFormat="1" ht="18" customHeight="1">
      <c r="B5" s="1567"/>
      <c r="C5" s="1567"/>
      <c r="D5" s="1567"/>
      <c r="E5" s="156" t="s">
        <v>272</v>
      </c>
      <c r="F5" s="157" t="s">
        <v>273</v>
      </c>
      <c r="G5" s="157" t="s">
        <v>274</v>
      </c>
      <c r="H5" s="158" t="s">
        <v>275</v>
      </c>
      <c r="I5" s="158" t="s">
        <v>276</v>
      </c>
      <c r="J5" s="1571"/>
      <c r="K5" s="1571"/>
      <c r="L5" s="159" t="s">
        <v>109</v>
      </c>
      <c r="M5" s="157" t="s">
        <v>277</v>
      </c>
      <c r="N5" s="157" t="s">
        <v>278</v>
      </c>
      <c r="O5" s="158" t="s">
        <v>275</v>
      </c>
      <c r="P5" s="1567"/>
      <c r="T5" s="152"/>
    </row>
    <row r="6" spans="2:22" ht="18" customHeight="1" thickBot="1">
      <c r="B6" s="160" t="s">
        <v>279</v>
      </c>
      <c r="C6" s="161"/>
      <c r="D6" s="162"/>
      <c r="E6" s="163"/>
      <c r="F6" s="164"/>
      <c r="G6" s="164"/>
      <c r="H6" s="165"/>
      <c r="I6" s="166"/>
      <c r="J6" s="167"/>
      <c r="K6" s="168"/>
      <c r="L6" s="169"/>
      <c r="M6" s="170"/>
      <c r="N6" s="170"/>
      <c r="O6" s="171"/>
      <c r="P6" s="172"/>
      <c r="R6" s="151" t="s">
        <v>280</v>
      </c>
      <c r="U6" s="86" t="s">
        <v>103</v>
      </c>
      <c r="V6" s="173" t="s">
        <v>281</v>
      </c>
    </row>
    <row r="7" spans="2:22" ht="18" customHeight="1">
      <c r="B7" s="174" t="s">
        <v>110</v>
      </c>
      <c r="C7" s="175"/>
      <c r="D7" s="176"/>
      <c r="E7" s="177"/>
      <c r="F7" s="178"/>
      <c r="G7" s="178"/>
      <c r="H7" s="179"/>
      <c r="I7" s="180"/>
      <c r="J7" s="181"/>
      <c r="K7" s="182"/>
      <c r="L7" s="183"/>
      <c r="M7" s="184"/>
      <c r="N7" s="184"/>
      <c r="O7" s="185"/>
      <c r="P7" s="186"/>
      <c r="R7" s="187" t="s">
        <v>97</v>
      </c>
      <c r="U7" s="86" t="s">
        <v>104</v>
      </c>
      <c r="V7" s="173"/>
    </row>
    <row r="8" spans="2:22" ht="18" customHeight="1">
      <c r="B8" s="174" t="s">
        <v>111</v>
      </c>
      <c r="C8" s="175"/>
      <c r="D8" s="176"/>
      <c r="E8" s="177"/>
      <c r="F8" s="178"/>
      <c r="G8" s="178"/>
      <c r="H8" s="179"/>
      <c r="I8" s="180"/>
      <c r="J8" s="181"/>
      <c r="K8" s="182"/>
      <c r="L8" s="183"/>
      <c r="M8" s="184"/>
      <c r="N8" s="184"/>
      <c r="O8" s="185"/>
      <c r="P8" s="186"/>
      <c r="R8" s="188" t="s">
        <v>282</v>
      </c>
      <c r="U8" s="86" t="s">
        <v>105</v>
      </c>
    </row>
    <row r="9" spans="2:22" ht="18" customHeight="1">
      <c r="B9" s="174" t="s">
        <v>112</v>
      </c>
      <c r="C9" s="175"/>
      <c r="D9" s="176"/>
      <c r="E9" s="177"/>
      <c r="F9" s="178"/>
      <c r="G9" s="178"/>
      <c r="H9" s="179"/>
      <c r="I9" s="180"/>
      <c r="J9" s="181"/>
      <c r="K9" s="182"/>
      <c r="L9" s="183"/>
      <c r="M9" s="184"/>
      <c r="N9" s="184"/>
      <c r="O9" s="185"/>
      <c r="P9" s="186"/>
      <c r="R9" s="188" t="s">
        <v>283</v>
      </c>
      <c r="U9" s="86" t="s">
        <v>106</v>
      </c>
    </row>
    <row r="10" spans="2:22" ht="18" customHeight="1">
      <c r="B10" s="174" t="s">
        <v>113</v>
      </c>
      <c r="C10" s="175"/>
      <c r="D10" s="176"/>
      <c r="E10" s="177"/>
      <c r="F10" s="178"/>
      <c r="G10" s="178"/>
      <c r="H10" s="179"/>
      <c r="I10" s="180"/>
      <c r="J10" s="181"/>
      <c r="K10" s="182"/>
      <c r="L10" s="183"/>
      <c r="M10" s="184"/>
      <c r="N10" s="184"/>
      <c r="O10" s="185"/>
      <c r="P10" s="186"/>
      <c r="R10" s="188" t="s">
        <v>98</v>
      </c>
      <c r="U10" s="86"/>
    </row>
    <row r="11" spans="2:22" ht="18" customHeight="1">
      <c r="B11" s="174" t="s">
        <v>114</v>
      </c>
      <c r="C11" s="175"/>
      <c r="D11" s="176"/>
      <c r="E11" s="177"/>
      <c r="F11" s="178"/>
      <c r="G11" s="178"/>
      <c r="H11" s="179"/>
      <c r="I11" s="180"/>
      <c r="J11" s="181"/>
      <c r="K11" s="182"/>
      <c r="L11" s="183"/>
      <c r="M11" s="184"/>
      <c r="N11" s="184"/>
      <c r="O11" s="185"/>
      <c r="P11" s="186"/>
      <c r="R11" s="188" t="s">
        <v>284</v>
      </c>
    </row>
    <row r="12" spans="2:22" ht="18" customHeight="1">
      <c r="B12" s="174" t="s">
        <v>115</v>
      </c>
      <c r="C12" s="175"/>
      <c r="D12" s="176"/>
      <c r="E12" s="177"/>
      <c r="F12" s="178"/>
      <c r="G12" s="178"/>
      <c r="H12" s="179"/>
      <c r="I12" s="180"/>
      <c r="J12" s="181"/>
      <c r="K12" s="182"/>
      <c r="L12" s="183"/>
      <c r="M12" s="184"/>
      <c r="N12" s="184"/>
      <c r="O12" s="185"/>
      <c r="P12" s="186"/>
      <c r="R12" s="188" t="s">
        <v>285</v>
      </c>
    </row>
    <row r="13" spans="2:22" ht="18" customHeight="1">
      <c r="B13" s="174" t="s">
        <v>116</v>
      </c>
      <c r="C13" s="175"/>
      <c r="D13" s="176"/>
      <c r="E13" s="177"/>
      <c r="F13" s="178"/>
      <c r="G13" s="178"/>
      <c r="H13" s="179"/>
      <c r="I13" s="180"/>
      <c r="J13" s="181"/>
      <c r="K13" s="182"/>
      <c r="L13" s="183"/>
      <c r="M13" s="184"/>
      <c r="N13" s="184"/>
      <c r="O13" s="185"/>
      <c r="P13" s="186"/>
      <c r="R13" s="188" t="s">
        <v>99</v>
      </c>
    </row>
    <row r="14" spans="2:22" ht="18" customHeight="1">
      <c r="B14" s="174" t="s">
        <v>117</v>
      </c>
      <c r="C14" s="175"/>
      <c r="D14" s="176"/>
      <c r="E14" s="177"/>
      <c r="F14" s="178"/>
      <c r="G14" s="178"/>
      <c r="H14" s="179"/>
      <c r="I14" s="180"/>
      <c r="J14" s="181"/>
      <c r="K14" s="182"/>
      <c r="L14" s="183"/>
      <c r="M14" s="184"/>
      <c r="N14" s="184"/>
      <c r="O14" s="185"/>
      <c r="P14" s="186"/>
      <c r="R14" s="188" t="s">
        <v>286</v>
      </c>
    </row>
    <row r="15" spans="2:22" ht="18" customHeight="1">
      <c r="B15" s="174" t="s">
        <v>118</v>
      </c>
      <c r="C15" s="175"/>
      <c r="D15" s="176"/>
      <c r="E15" s="177"/>
      <c r="F15" s="178"/>
      <c r="G15" s="178"/>
      <c r="H15" s="179"/>
      <c r="I15" s="180"/>
      <c r="J15" s="181"/>
      <c r="K15" s="182"/>
      <c r="L15" s="183"/>
      <c r="M15" s="184"/>
      <c r="N15" s="184"/>
      <c r="O15" s="185"/>
      <c r="P15" s="186"/>
      <c r="R15" s="188" t="s">
        <v>101</v>
      </c>
    </row>
    <row r="16" spans="2:22" ht="18" customHeight="1">
      <c r="B16" s="174" t="s">
        <v>119</v>
      </c>
      <c r="C16" s="175"/>
      <c r="D16" s="176"/>
      <c r="E16" s="177"/>
      <c r="F16" s="178"/>
      <c r="G16" s="178"/>
      <c r="H16" s="179"/>
      <c r="I16" s="180"/>
      <c r="J16" s="181"/>
      <c r="K16" s="182"/>
      <c r="L16" s="183"/>
      <c r="M16" s="184"/>
      <c r="N16" s="184"/>
      <c r="O16" s="185"/>
      <c r="P16" s="186"/>
      <c r="R16" s="188" t="s">
        <v>100</v>
      </c>
    </row>
    <row r="17" spans="2:18" ht="18" customHeight="1">
      <c r="B17" s="174" t="s">
        <v>120</v>
      </c>
      <c r="C17" s="175"/>
      <c r="D17" s="176"/>
      <c r="E17" s="177"/>
      <c r="F17" s="178"/>
      <c r="G17" s="178"/>
      <c r="H17" s="179"/>
      <c r="I17" s="180"/>
      <c r="J17" s="181"/>
      <c r="K17" s="182"/>
      <c r="L17" s="183"/>
      <c r="M17" s="184"/>
      <c r="N17" s="184"/>
      <c r="O17" s="185"/>
      <c r="P17" s="186"/>
      <c r="R17" s="188" t="s">
        <v>287</v>
      </c>
    </row>
    <row r="18" spans="2:18" ht="18" customHeight="1">
      <c r="B18" s="174" t="s">
        <v>121</v>
      </c>
      <c r="C18" s="175"/>
      <c r="D18" s="176"/>
      <c r="E18" s="177"/>
      <c r="F18" s="178"/>
      <c r="G18" s="178"/>
      <c r="H18" s="179"/>
      <c r="I18" s="180"/>
      <c r="J18" s="181"/>
      <c r="K18" s="182"/>
      <c r="L18" s="183"/>
      <c r="M18" s="184"/>
      <c r="N18" s="184"/>
      <c r="O18" s="185"/>
      <c r="P18" s="186"/>
      <c r="R18" s="188" t="s">
        <v>288</v>
      </c>
    </row>
    <row r="19" spans="2:18" ht="18" customHeight="1">
      <c r="B19" s="174" t="s">
        <v>122</v>
      </c>
      <c r="C19" s="175"/>
      <c r="D19" s="176"/>
      <c r="E19" s="177"/>
      <c r="F19" s="178"/>
      <c r="G19" s="178"/>
      <c r="H19" s="179"/>
      <c r="I19" s="180"/>
      <c r="J19" s="181"/>
      <c r="K19" s="182"/>
      <c r="L19" s="183"/>
      <c r="M19" s="184"/>
      <c r="N19" s="184"/>
      <c r="O19" s="185"/>
      <c r="P19" s="186"/>
      <c r="R19" s="188" t="s">
        <v>289</v>
      </c>
    </row>
    <row r="20" spans="2:18" ht="18" customHeight="1">
      <c r="B20" s="174" t="s">
        <v>123</v>
      </c>
      <c r="C20" s="175"/>
      <c r="D20" s="176"/>
      <c r="E20" s="177"/>
      <c r="F20" s="178"/>
      <c r="G20" s="178"/>
      <c r="H20" s="179"/>
      <c r="I20" s="180"/>
      <c r="J20" s="181"/>
      <c r="K20" s="182"/>
      <c r="L20" s="183"/>
      <c r="M20" s="184"/>
      <c r="N20" s="184"/>
      <c r="O20" s="185"/>
      <c r="P20" s="186"/>
      <c r="R20" s="188" t="s">
        <v>62</v>
      </c>
    </row>
    <row r="21" spans="2:18" ht="18" customHeight="1">
      <c r="B21" s="174" t="s">
        <v>124</v>
      </c>
      <c r="C21" s="175"/>
      <c r="D21" s="176"/>
      <c r="E21" s="177"/>
      <c r="F21" s="178"/>
      <c r="G21" s="178"/>
      <c r="H21" s="179"/>
      <c r="I21" s="180"/>
      <c r="J21" s="181"/>
      <c r="K21" s="182"/>
      <c r="L21" s="183"/>
      <c r="M21" s="184"/>
      <c r="N21" s="184"/>
      <c r="O21" s="185"/>
      <c r="P21" s="186"/>
      <c r="R21" s="188" t="s">
        <v>290</v>
      </c>
    </row>
    <row r="22" spans="2:18" ht="18" customHeight="1">
      <c r="B22" s="174" t="s">
        <v>125</v>
      </c>
      <c r="C22" s="175"/>
      <c r="D22" s="176"/>
      <c r="E22" s="177"/>
      <c r="F22" s="178"/>
      <c r="G22" s="178"/>
      <c r="H22" s="179"/>
      <c r="I22" s="180"/>
      <c r="J22" s="181"/>
      <c r="K22" s="182"/>
      <c r="L22" s="183"/>
      <c r="M22" s="184"/>
      <c r="N22" s="184"/>
      <c r="O22" s="185"/>
      <c r="P22" s="186"/>
      <c r="R22" s="188" t="s">
        <v>291</v>
      </c>
    </row>
    <row r="23" spans="2:18" ht="18" customHeight="1">
      <c r="B23" s="174" t="s">
        <v>126</v>
      </c>
      <c r="C23" s="175"/>
      <c r="D23" s="176"/>
      <c r="E23" s="177"/>
      <c r="F23" s="178"/>
      <c r="G23" s="178"/>
      <c r="H23" s="179"/>
      <c r="I23" s="180"/>
      <c r="J23" s="181"/>
      <c r="K23" s="182"/>
      <c r="L23" s="183"/>
      <c r="M23" s="184"/>
      <c r="N23" s="184"/>
      <c r="O23" s="185"/>
      <c r="P23" s="186"/>
      <c r="R23" s="188" t="s">
        <v>292</v>
      </c>
    </row>
    <row r="24" spans="2:18" ht="18" customHeight="1">
      <c r="B24" s="174" t="s">
        <v>127</v>
      </c>
      <c r="C24" s="175"/>
      <c r="D24" s="176"/>
      <c r="E24" s="177"/>
      <c r="F24" s="178"/>
      <c r="G24" s="178"/>
      <c r="H24" s="179"/>
      <c r="I24" s="180"/>
      <c r="J24" s="181"/>
      <c r="K24" s="182"/>
      <c r="L24" s="183"/>
      <c r="M24" s="184"/>
      <c r="N24" s="184"/>
      <c r="O24" s="185"/>
      <c r="P24" s="186"/>
      <c r="R24" s="188" t="s">
        <v>293</v>
      </c>
    </row>
    <row r="25" spans="2:18" ht="18" customHeight="1" thickBot="1">
      <c r="B25" s="174" t="s">
        <v>128</v>
      </c>
      <c r="C25" s="175"/>
      <c r="D25" s="176"/>
      <c r="E25" s="177"/>
      <c r="F25" s="178"/>
      <c r="G25" s="178"/>
      <c r="H25" s="179"/>
      <c r="I25" s="180"/>
      <c r="J25" s="189"/>
      <c r="K25" s="183"/>
      <c r="L25" s="183"/>
      <c r="M25" s="184"/>
      <c r="N25" s="184"/>
      <c r="O25" s="185"/>
      <c r="P25" s="186"/>
      <c r="R25" s="190"/>
    </row>
    <row r="26" spans="2:18" ht="18" customHeight="1">
      <c r="B26" s="174" t="s">
        <v>129</v>
      </c>
      <c r="C26" s="175"/>
      <c r="D26" s="176"/>
      <c r="E26" s="177"/>
      <c r="F26" s="178"/>
      <c r="G26" s="178"/>
      <c r="H26" s="179"/>
      <c r="I26" s="180"/>
      <c r="J26" s="189"/>
      <c r="K26" s="183"/>
      <c r="L26" s="183"/>
      <c r="M26" s="184"/>
      <c r="N26" s="184"/>
      <c r="O26" s="185"/>
      <c r="P26" s="186"/>
    </row>
    <row r="27" spans="2:18" ht="18" customHeight="1">
      <c r="B27" s="174" t="s">
        <v>130</v>
      </c>
      <c r="C27" s="175"/>
      <c r="D27" s="176"/>
      <c r="E27" s="177"/>
      <c r="F27" s="178"/>
      <c r="G27" s="178"/>
      <c r="H27" s="179"/>
      <c r="I27" s="180"/>
      <c r="J27" s="189"/>
      <c r="K27" s="183"/>
      <c r="L27" s="183"/>
      <c r="M27" s="184"/>
      <c r="N27" s="184"/>
      <c r="O27" s="185"/>
      <c r="P27" s="186"/>
    </row>
    <row r="28" spans="2:18" ht="18" customHeight="1">
      <c r="B28" s="174" t="s">
        <v>131</v>
      </c>
      <c r="C28" s="175"/>
      <c r="D28" s="176"/>
      <c r="E28" s="177"/>
      <c r="F28" s="178"/>
      <c r="G28" s="178"/>
      <c r="H28" s="179"/>
      <c r="I28" s="180"/>
      <c r="J28" s="189"/>
      <c r="K28" s="183"/>
      <c r="L28" s="183"/>
      <c r="M28" s="184"/>
      <c r="N28" s="184"/>
      <c r="O28" s="185"/>
      <c r="P28" s="186"/>
    </row>
    <row r="29" spans="2:18" ht="18" customHeight="1">
      <c r="B29" s="174" t="s">
        <v>132</v>
      </c>
      <c r="C29" s="175"/>
      <c r="D29" s="176"/>
      <c r="E29" s="177"/>
      <c r="F29" s="178"/>
      <c r="G29" s="178"/>
      <c r="H29" s="179"/>
      <c r="I29" s="180"/>
      <c r="J29" s="189"/>
      <c r="K29" s="183"/>
      <c r="L29" s="183"/>
      <c r="M29" s="184"/>
      <c r="N29" s="184"/>
      <c r="O29" s="185"/>
      <c r="P29" s="186"/>
    </row>
    <row r="30" spans="2:18" ht="18" customHeight="1">
      <c r="B30" s="174" t="s">
        <v>133</v>
      </c>
      <c r="C30" s="175"/>
      <c r="D30" s="176"/>
      <c r="E30" s="177"/>
      <c r="F30" s="178"/>
      <c r="G30" s="178"/>
      <c r="H30" s="179"/>
      <c r="I30" s="180"/>
      <c r="J30" s="189"/>
      <c r="K30" s="183"/>
      <c r="L30" s="183"/>
      <c r="M30" s="184"/>
      <c r="N30" s="184"/>
      <c r="O30" s="185"/>
      <c r="P30" s="186"/>
    </row>
    <row r="31" spans="2:18" ht="18" hidden="1" customHeight="1">
      <c r="B31" s="174" t="s">
        <v>134</v>
      </c>
      <c r="C31" s="175"/>
      <c r="D31" s="176"/>
      <c r="E31" s="177"/>
      <c r="F31" s="178"/>
      <c r="G31" s="178"/>
      <c r="H31" s="179"/>
      <c r="I31" s="180"/>
      <c r="J31" s="189"/>
      <c r="K31" s="183"/>
      <c r="L31" s="183"/>
      <c r="M31" s="184"/>
      <c r="N31" s="184"/>
      <c r="O31" s="185"/>
      <c r="P31" s="186"/>
    </row>
    <row r="32" spans="2:18" ht="18" hidden="1" customHeight="1">
      <c r="B32" s="174" t="s">
        <v>135</v>
      </c>
      <c r="C32" s="175"/>
      <c r="D32" s="176"/>
      <c r="E32" s="177"/>
      <c r="F32" s="178"/>
      <c r="G32" s="178"/>
      <c r="H32" s="179"/>
      <c r="I32" s="180"/>
      <c r="J32" s="189"/>
      <c r="K32" s="183"/>
      <c r="L32" s="183"/>
      <c r="M32" s="184"/>
      <c r="N32" s="184"/>
      <c r="O32" s="185"/>
      <c r="P32" s="186"/>
    </row>
    <row r="33" spans="2:16" ht="18" hidden="1" customHeight="1">
      <c r="B33" s="174" t="s">
        <v>136</v>
      </c>
      <c r="C33" s="175"/>
      <c r="D33" s="176"/>
      <c r="E33" s="177"/>
      <c r="F33" s="178"/>
      <c r="G33" s="178"/>
      <c r="H33" s="179"/>
      <c r="I33" s="180"/>
      <c r="J33" s="189"/>
      <c r="K33" s="183"/>
      <c r="L33" s="183"/>
      <c r="M33" s="184"/>
      <c r="N33" s="184"/>
      <c r="O33" s="185"/>
      <c r="P33" s="186"/>
    </row>
    <row r="34" spans="2:16" ht="18" hidden="1" customHeight="1">
      <c r="B34" s="174" t="s">
        <v>137</v>
      </c>
      <c r="C34" s="175"/>
      <c r="D34" s="176"/>
      <c r="E34" s="177"/>
      <c r="F34" s="178"/>
      <c r="G34" s="178"/>
      <c r="H34" s="179"/>
      <c r="I34" s="180"/>
      <c r="J34" s="189"/>
      <c r="K34" s="183"/>
      <c r="L34" s="183"/>
      <c r="M34" s="184"/>
      <c r="N34" s="184"/>
      <c r="O34" s="185"/>
      <c r="P34" s="186"/>
    </row>
    <row r="35" spans="2:16" ht="18" hidden="1" customHeight="1">
      <c r="B35" s="174" t="s">
        <v>138</v>
      </c>
      <c r="C35" s="175"/>
      <c r="D35" s="176"/>
      <c r="E35" s="177"/>
      <c r="F35" s="178"/>
      <c r="G35" s="178"/>
      <c r="H35" s="179"/>
      <c r="I35" s="180"/>
      <c r="J35" s="189"/>
      <c r="K35" s="183"/>
      <c r="L35" s="183"/>
      <c r="M35" s="184"/>
      <c r="N35" s="184"/>
      <c r="O35" s="185"/>
      <c r="P35" s="186"/>
    </row>
    <row r="36" spans="2:16" ht="18" hidden="1" customHeight="1">
      <c r="B36" s="174" t="s">
        <v>143</v>
      </c>
      <c r="C36" s="175"/>
      <c r="D36" s="176"/>
      <c r="E36" s="177"/>
      <c r="F36" s="178"/>
      <c r="G36" s="178"/>
      <c r="H36" s="179"/>
      <c r="I36" s="180"/>
      <c r="J36" s="189"/>
      <c r="K36" s="183"/>
      <c r="L36" s="183"/>
      <c r="M36" s="184"/>
      <c r="N36" s="184"/>
      <c r="O36" s="185"/>
      <c r="P36" s="186"/>
    </row>
    <row r="37" spans="2:16" ht="18" hidden="1" customHeight="1">
      <c r="B37" s="174" t="s">
        <v>144</v>
      </c>
      <c r="C37" s="175"/>
      <c r="D37" s="176"/>
      <c r="E37" s="177"/>
      <c r="F37" s="178"/>
      <c r="G37" s="178"/>
      <c r="H37" s="179"/>
      <c r="I37" s="180"/>
      <c r="J37" s="189"/>
      <c r="K37" s="183"/>
      <c r="L37" s="183"/>
      <c r="M37" s="184"/>
      <c r="N37" s="184"/>
      <c r="O37" s="185"/>
      <c r="P37" s="186"/>
    </row>
    <row r="38" spans="2:16" ht="18" hidden="1" customHeight="1">
      <c r="B38" s="174" t="s">
        <v>145</v>
      </c>
      <c r="C38" s="175"/>
      <c r="D38" s="176"/>
      <c r="E38" s="177"/>
      <c r="F38" s="178"/>
      <c r="G38" s="178"/>
      <c r="H38" s="179"/>
      <c r="I38" s="180"/>
      <c r="J38" s="189"/>
      <c r="K38" s="183"/>
      <c r="L38" s="183"/>
      <c r="M38" s="184"/>
      <c r="N38" s="184"/>
      <c r="O38" s="185"/>
      <c r="P38" s="186"/>
    </row>
    <row r="39" spans="2:16" ht="18" hidden="1" customHeight="1">
      <c r="B39" s="174" t="s">
        <v>146</v>
      </c>
      <c r="C39" s="175"/>
      <c r="D39" s="176"/>
      <c r="E39" s="177"/>
      <c r="F39" s="178"/>
      <c r="G39" s="178"/>
      <c r="H39" s="179"/>
      <c r="I39" s="180"/>
      <c r="J39" s="189"/>
      <c r="K39" s="183"/>
      <c r="L39" s="183"/>
      <c r="M39" s="184"/>
      <c r="N39" s="184"/>
      <c r="O39" s="185"/>
      <c r="P39" s="186"/>
    </row>
    <row r="40" spans="2:16" ht="18" hidden="1" customHeight="1">
      <c r="B40" s="174" t="s">
        <v>147</v>
      </c>
      <c r="C40" s="175"/>
      <c r="D40" s="176"/>
      <c r="E40" s="177"/>
      <c r="F40" s="178"/>
      <c r="G40" s="178"/>
      <c r="H40" s="179"/>
      <c r="I40" s="180"/>
      <c r="J40" s="189"/>
      <c r="K40" s="183"/>
      <c r="L40" s="183"/>
      <c r="M40" s="184"/>
      <c r="N40" s="184"/>
      <c r="O40" s="185"/>
      <c r="P40" s="186"/>
    </row>
    <row r="41" spans="2:16" ht="18" hidden="1" customHeight="1">
      <c r="B41" s="174" t="s">
        <v>148</v>
      </c>
      <c r="C41" s="175"/>
      <c r="D41" s="176"/>
      <c r="E41" s="177"/>
      <c r="F41" s="178"/>
      <c r="G41" s="178"/>
      <c r="H41" s="179"/>
      <c r="I41" s="180"/>
      <c r="J41" s="189"/>
      <c r="K41" s="183"/>
      <c r="L41" s="183"/>
      <c r="M41" s="184"/>
      <c r="N41" s="184"/>
      <c r="O41" s="185"/>
      <c r="P41" s="186"/>
    </row>
    <row r="42" spans="2:16" ht="18" hidden="1" customHeight="1">
      <c r="B42" s="174" t="s">
        <v>149</v>
      </c>
      <c r="C42" s="175"/>
      <c r="D42" s="176"/>
      <c r="E42" s="177"/>
      <c r="F42" s="178"/>
      <c r="G42" s="178"/>
      <c r="H42" s="179"/>
      <c r="I42" s="180"/>
      <c r="J42" s="189"/>
      <c r="K42" s="183"/>
      <c r="L42" s="183"/>
      <c r="M42" s="184"/>
      <c r="N42" s="184"/>
      <c r="O42" s="185"/>
      <c r="P42" s="186"/>
    </row>
    <row r="43" spans="2:16" ht="18" hidden="1" customHeight="1">
      <c r="B43" s="174" t="s">
        <v>150</v>
      </c>
      <c r="C43" s="175"/>
      <c r="D43" s="176"/>
      <c r="E43" s="177"/>
      <c r="F43" s="178"/>
      <c r="G43" s="178"/>
      <c r="H43" s="179"/>
      <c r="I43" s="180"/>
      <c r="J43" s="189"/>
      <c r="K43" s="183"/>
      <c r="L43" s="183"/>
      <c r="M43" s="184"/>
      <c r="N43" s="184"/>
      <c r="O43" s="185"/>
      <c r="P43" s="186"/>
    </row>
    <row r="44" spans="2:16" ht="18" hidden="1" customHeight="1">
      <c r="B44" s="174" t="s">
        <v>151</v>
      </c>
      <c r="C44" s="175"/>
      <c r="D44" s="176"/>
      <c r="E44" s="177"/>
      <c r="F44" s="178"/>
      <c r="G44" s="178"/>
      <c r="H44" s="179"/>
      <c r="I44" s="180"/>
      <c r="J44" s="189"/>
      <c r="K44" s="183"/>
      <c r="L44" s="183"/>
      <c r="M44" s="184"/>
      <c r="N44" s="184"/>
      <c r="O44" s="185"/>
      <c r="P44" s="186"/>
    </row>
    <row r="45" spans="2:16" ht="18" hidden="1" customHeight="1">
      <c r="B45" s="174" t="s">
        <v>152</v>
      </c>
      <c r="C45" s="175"/>
      <c r="D45" s="176"/>
      <c r="E45" s="177"/>
      <c r="F45" s="178"/>
      <c r="G45" s="178"/>
      <c r="H45" s="179"/>
      <c r="I45" s="180"/>
      <c r="J45" s="189"/>
      <c r="K45" s="183"/>
      <c r="L45" s="183"/>
      <c r="M45" s="184"/>
      <c r="N45" s="184"/>
      <c r="O45" s="185"/>
      <c r="P45" s="186"/>
    </row>
    <row r="46" spans="2:16" ht="18" hidden="1" customHeight="1">
      <c r="B46" s="174" t="s">
        <v>294</v>
      </c>
      <c r="C46" s="175"/>
      <c r="D46" s="176"/>
      <c r="E46" s="177"/>
      <c r="F46" s="178"/>
      <c r="G46" s="178"/>
      <c r="H46" s="179"/>
      <c r="I46" s="180"/>
      <c r="J46" s="189"/>
      <c r="K46" s="183"/>
      <c r="L46" s="183"/>
      <c r="M46" s="184"/>
      <c r="N46" s="184"/>
      <c r="O46" s="185"/>
      <c r="P46" s="186"/>
    </row>
    <row r="47" spans="2:16" ht="18" hidden="1" customHeight="1">
      <c r="B47" s="174" t="s">
        <v>295</v>
      </c>
      <c r="C47" s="175"/>
      <c r="D47" s="176"/>
      <c r="E47" s="177"/>
      <c r="F47" s="178"/>
      <c r="G47" s="178"/>
      <c r="H47" s="179"/>
      <c r="I47" s="180"/>
      <c r="J47" s="189"/>
      <c r="K47" s="183"/>
      <c r="L47" s="183"/>
      <c r="M47" s="184"/>
      <c r="N47" s="184"/>
      <c r="O47" s="185"/>
      <c r="P47" s="186"/>
    </row>
    <row r="48" spans="2:16" ht="18" hidden="1" customHeight="1">
      <c r="B48" s="174" t="s">
        <v>296</v>
      </c>
      <c r="C48" s="175"/>
      <c r="D48" s="176"/>
      <c r="E48" s="177"/>
      <c r="F48" s="178"/>
      <c r="G48" s="178"/>
      <c r="H48" s="179"/>
      <c r="I48" s="180"/>
      <c r="J48" s="189"/>
      <c r="K48" s="183"/>
      <c r="L48" s="183"/>
      <c r="M48" s="184"/>
      <c r="N48" s="184"/>
      <c r="O48" s="185"/>
      <c r="P48" s="186"/>
    </row>
    <row r="49" spans="2:16" ht="18" hidden="1" customHeight="1">
      <c r="B49" s="174" t="s">
        <v>297</v>
      </c>
      <c r="C49" s="175"/>
      <c r="D49" s="176"/>
      <c r="E49" s="177"/>
      <c r="F49" s="178"/>
      <c r="G49" s="178"/>
      <c r="H49" s="179"/>
      <c r="I49" s="180"/>
      <c r="J49" s="189"/>
      <c r="K49" s="183"/>
      <c r="L49" s="183"/>
      <c r="M49" s="184"/>
      <c r="N49" s="184"/>
      <c r="O49" s="185"/>
      <c r="P49" s="186"/>
    </row>
    <row r="50" spans="2:16" ht="18" hidden="1" customHeight="1">
      <c r="B50" s="174" t="s">
        <v>298</v>
      </c>
      <c r="C50" s="175"/>
      <c r="D50" s="176"/>
      <c r="E50" s="177"/>
      <c r="F50" s="178"/>
      <c r="G50" s="178"/>
      <c r="H50" s="179"/>
      <c r="I50" s="180"/>
      <c r="J50" s="189"/>
      <c r="K50" s="183"/>
      <c r="L50" s="183"/>
      <c r="M50" s="184"/>
      <c r="N50" s="184"/>
      <c r="O50" s="185"/>
      <c r="P50" s="186"/>
    </row>
    <row r="51" spans="2:16" ht="18" hidden="1" customHeight="1">
      <c r="B51" s="174" t="s">
        <v>299</v>
      </c>
      <c r="C51" s="175"/>
      <c r="D51" s="176"/>
      <c r="E51" s="177"/>
      <c r="F51" s="178"/>
      <c r="G51" s="178"/>
      <c r="H51" s="179"/>
      <c r="I51" s="180"/>
      <c r="J51" s="189"/>
      <c r="K51" s="183"/>
      <c r="L51" s="183"/>
      <c r="M51" s="184"/>
      <c r="N51" s="184"/>
      <c r="O51" s="185"/>
      <c r="P51" s="186"/>
    </row>
    <row r="52" spans="2:16" ht="18" hidden="1" customHeight="1">
      <c r="B52" s="174" t="s">
        <v>300</v>
      </c>
      <c r="C52" s="175"/>
      <c r="D52" s="176"/>
      <c r="E52" s="177"/>
      <c r="F52" s="178"/>
      <c r="G52" s="178"/>
      <c r="H52" s="179"/>
      <c r="I52" s="180"/>
      <c r="J52" s="189"/>
      <c r="K52" s="183"/>
      <c r="L52" s="183"/>
      <c r="M52" s="184"/>
      <c r="N52" s="184"/>
      <c r="O52" s="185"/>
      <c r="P52" s="186"/>
    </row>
    <row r="53" spans="2:16" ht="18" hidden="1" customHeight="1">
      <c r="B53" s="174" t="s">
        <v>301</v>
      </c>
      <c r="C53" s="175"/>
      <c r="D53" s="176"/>
      <c r="E53" s="177"/>
      <c r="F53" s="178"/>
      <c r="G53" s="178"/>
      <c r="H53" s="179"/>
      <c r="I53" s="180"/>
      <c r="J53" s="189"/>
      <c r="K53" s="183"/>
      <c r="L53" s="183"/>
      <c r="M53" s="184"/>
      <c r="N53" s="184"/>
      <c r="O53" s="185"/>
      <c r="P53" s="186"/>
    </row>
    <row r="54" spans="2:16" ht="18" hidden="1" customHeight="1">
      <c r="B54" s="174" t="s">
        <v>302</v>
      </c>
      <c r="C54" s="175"/>
      <c r="D54" s="176"/>
      <c r="E54" s="177"/>
      <c r="F54" s="178"/>
      <c r="G54" s="178"/>
      <c r="H54" s="179"/>
      <c r="I54" s="180"/>
      <c r="J54" s="189"/>
      <c r="K54" s="183"/>
      <c r="L54" s="183"/>
      <c r="M54" s="184"/>
      <c r="N54" s="184"/>
      <c r="O54" s="185"/>
      <c r="P54" s="186"/>
    </row>
    <row r="55" spans="2:16" ht="18" hidden="1" customHeight="1">
      <c r="B55" s="174" t="s">
        <v>303</v>
      </c>
      <c r="C55" s="175"/>
      <c r="D55" s="176"/>
      <c r="E55" s="177"/>
      <c r="F55" s="178"/>
      <c r="G55" s="178"/>
      <c r="H55" s="179"/>
      <c r="I55" s="180"/>
      <c r="J55" s="189"/>
      <c r="K55" s="183"/>
      <c r="L55" s="183"/>
      <c r="M55" s="184"/>
      <c r="N55" s="184"/>
      <c r="O55" s="185"/>
      <c r="P55" s="186"/>
    </row>
    <row r="56" spans="2:16" ht="18" hidden="1" customHeight="1">
      <c r="B56" s="174" t="s">
        <v>304</v>
      </c>
      <c r="C56" s="175"/>
      <c r="D56" s="176"/>
      <c r="E56" s="177"/>
      <c r="F56" s="178"/>
      <c r="G56" s="178"/>
      <c r="H56" s="179"/>
      <c r="I56" s="180"/>
      <c r="J56" s="189"/>
      <c r="K56" s="183"/>
      <c r="L56" s="183"/>
      <c r="M56" s="184"/>
      <c r="N56" s="184"/>
      <c r="O56" s="185"/>
      <c r="P56" s="186"/>
    </row>
    <row r="57" spans="2:16" ht="18" hidden="1" customHeight="1">
      <c r="B57" s="174" t="s">
        <v>305</v>
      </c>
      <c r="C57" s="175"/>
      <c r="D57" s="176"/>
      <c r="E57" s="177"/>
      <c r="F57" s="178"/>
      <c r="G57" s="178"/>
      <c r="H57" s="179"/>
      <c r="I57" s="180"/>
      <c r="J57" s="189"/>
      <c r="K57" s="183"/>
      <c r="L57" s="183"/>
      <c r="M57" s="184"/>
      <c r="N57" s="184"/>
      <c r="O57" s="185"/>
      <c r="P57" s="186"/>
    </row>
    <row r="58" spans="2:16" ht="18" hidden="1" customHeight="1">
      <c r="B58" s="174" t="s">
        <v>306</v>
      </c>
      <c r="C58" s="175"/>
      <c r="D58" s="176"/>
      <c r="E58" s="177"/>
      <c r="F58" s="178"/>
      <c r="G58" s="178"/>
      <c r="H58" s="179"/>
      <c r="I58" s="180"/>
      <c r="J58" s="189"/>
      <c r="K58" s="183"/>
      <c r="L58" s="183"/>
      <c r="M58" s="184"/>
      <c r="N58" s="184"/>
      <c r="O58" s="185"/>
      <c r="P58" s="186"/>
    </row>
    <row r="59" spans="2:16" ht="18" hidden="1" customHeight="1">
      <c r="B59" s="174" t="s">
        <v>307</v>
      </c>
      <c r="C59" s="175"/>
      <c r="D59" s="176"/>
      <c r="E59" s="177"/>
      <c r="F59" s="178"/>
      <c r="G59" s="178"/>
      <c r="H59" s="179"/>
      <c r="I59" s="180"/>
      <c r="J59" s="189"/>
      <c r="K59" s="183"/>
      <c r="L59" s="183"/>
      <c r="M59" s="184"/>
      <c r="N59" s="184"/>
      <c r="O59" s="185"/>
      <c r="P59" s="186"/>
    </row>
    <row r="60" spans="2:16" ht="18" hidden="1" customHeight="1">
      <c r="B60" s="174" t="s">
        <v>308</v>
      </c>
      <c r="C60" s="175"/>
      <c r="D60" s="176"/>
      <c r="E60" s="177"/>
      <c r="F60" s="178"/>
      <c r="G60" s="178"/>
      <c r="H60" s="179"/>
      <c r="I60" s="180"/>
      <c r="J60" s="189"/>
      <c r="K60" s="183"/>
      <c r="L60" s="183"/>
      <c r="M60" s="184"/>
      <c r="N60" s="184"/>
      <c r="O60" s="185"/>
      <c r="P60" s="186"/>
    </row>
    <row r="61" spans="2:16" ht="18" hidden="1" customHeight="1">
      <c r="B61" s="174" t="s">
        <v>309</v>
      </c>
      <c r="C61" s="175"/>
      <c r="D61" s="176"/>
      <c r="E61" s="177"/>
      <c r="F61" s="178"/>
      <c r="G61" s="178"/>
      <c r="H61" s="179"/>
      <c r="I61" s="180"/>
      <c r="J61" s="189"/>
      <c r="K61" s="183"/>
      <c r="L61" s="183"/>
      <c r="M61" s="184"/>
      <c r="N61" s="184"/>
      <c r="O61" s="185"/>
      <c r="P61" s="186"/>
    </row>
    <row r="62" spans="2:16" ht="18" hidden="1" customHeight="1">
      <c r="B62" s="174" t="s">
        <v>310</v>
      </c>
      <c r="C62" s="175"/>
      <c r="D62" s="176"/>
      <c r="E62" s="177"/>
      <c r="F62" s="178"/>
      <c r="G62" s="178"/>
      <c r="H62" s="179"/>
      <c r="I62" s="180"/>
      <c r="J62" s="189"/>
      <c r="K62" s="183"/>
      <c r="L62" s="183"/>
      <c r="M62" s="184"/>
      <c r="N62" s="184"/>
      <c r="O62" s="185"/>
      <c r="P62" s="186"/>
    </row>
    <row r="63" spans="2:16" ht="18" hidden="1" customHeight="1">
      <c r="B63" s="174" t="s">
        <v>311</v>
      </c>
      <c r="C63" s="175"/>
      <c r="D63" s="176"/>
      <c r="E63" s="177"/>
      <c r="F63" s="178"/>
      <c r="G63" s="178"/>
      <c r="H63" s="179"/>
      <c r="I63" s="180"/>
      <c r="J63" s="189"/>
      <c r="K63" s="183"/>
      <c r="L63" s="183"/>
      <c r="M63" s="184"/>
      <c r="N63" s="184"/>
      <c r="O63" s="185"/>
      <c r="P63" s="186"/>
    </row>
    <row r="64" spans="2:16" ht="18" hidden="1" customHeight="1">
      <c r="B64" s="174" t="s">
        <v>312</v>
      </c>
      <c r="C64" s="175"/>
      <c r="D64" s="176"/>
      <c r="E64" s="177"/>
      <c r="F64" s="178"/>
      <c r="G64" s="178"/>
      <c r="H64" s="179"/>
      <c r="I64" s="180"/>
      <c r="J64" s="189"/>
      <c r="K64" s="183"/>
      <c r="L64" s="183"/>
      <c r="M64" s="184"/>
      <c r="N64" s="184"/>
      <c r="O64" s="185"/>
      <c r="P64" s="186"/>
    </row>
    <row r="65" spans="2:16" ht="18" hidden="1" customHeight="1">
      <c r="B65" s="174" t="s">
        <v>313</v>
      </c>
      <c r="C65" s="175"/>
      <c r="D65" s="176"/>
      <c r="E65" s="177"/>
      <c r="F65" s="178"/>
      <c r="G65" s="178"/>
      <c r="H65" s="179"/>
      <c r="I65" s="180"/>
      <c r="J65" s="189"/>
      <c r="K65" s="183"/>
      <c r="L65" s="183"/>
      <c r="M65" s="184"/>
      <c r="N65" s="184"/>
      <c r="O65" s="185"/>
      <c r="P65" s="186"/>
    </row>
    <row r="66" spans="2:16" ht="18" hidden="1" customHeight="1">
      <c r="B66" s="174" t="s">
        <v>314</v>
      </c>
      <c r="C66" s="175"/>
      <c r="D66" s="176"/>
      <c r="E66" s="177"/>
      <c r="F66" s="178"/>
      <c r="G66" s="178"/>
      <c r="H66" s="179"/>
      <c r="I66" s="180"/>
      <c r="J66" s="189"/>
      <c r="K66" s="183"/>
      <c r="L66" s="183"/>
      <c r="M66" s="184"/>
      <c r="N66" s="184"/>
      <c r="O66" s="185"/>
      <c r="P66" s="186"/>
    </row>
    <row r="67" spans="2:16" ht="18" hidden="1" customHeight="1">
      <c r="B67" s="174" t="s">
        <v>315</v>
      </c>
      <c r="C67" s="175"/>
      <c r="D67" s="176"/>
      <c r="E67" s="177"/>
      <c r="F67" s="178"/>
      <c r="G67" s="178"/>
      <c r="H67" s="179"/>
      <c r="I67" s="180"/>
      <c r="J67" s="189"/>
      <c r="K67" s="183"/>
      <c r="L67" s="183"/>
      <c r="M67" s="184"/>
      <c r="N67" s="184"/>
      <c r="O67" s="185"/>
      <c r="P67" s="186"/>
    </row>
    <row r="68" spans="2:16" ht="18" hidden="1" customHeight="1">
      <c r="B68" s="174" t="s">
        <v>316</v>
      </c>
      <c r="C68" s="175"/>
      <c r="D68" s="176"/>
      <c r="E68" s="177"/>
      <c r="F68" s="178"/>
      <c r="G68" s="178"/>
      <c r="H68" s="179"/>
      <c r="I68" s="180"/>
      <c r="J68" s="189"/>
      <c r="K68" s="183"/>
      <c r="L68" s="183"/>
      <c r="M68" s="184"/>
      <c r="N68" s="184"/>
      <c r="O68" s="185"/>
      <c r="P68" s="186"/>
    </row>
    <row r="69" spans="2:16" ht="18" hidden="1" customHeight="1">
      <c r="B69" s="174" t="s">
        <v>317</v>
      </c>
      <c r="C69" s="175"/>
      <c r="D69" s="176"/>
      <c r="E69" s="177"/>
      <c r="F69" s="178"/>
      <c r="G69" s="178"/>
      <c r="H69" s="179"/>
      <c r="I69" s="180"/>
      <c r="J69" s="189"/>
      <c r="K69" s="183"/>
      <c r="L69" s="183"/>
      <c r="M69" s="184"/>
      <c r="N69" s="184"/>
      <c r="O69" s="185"/>
      <c r="P69" s="186"/>
    </row>
    <row r="70" spans="2:16" ht="18" hidden="1" customHeight="1">
      <c r="B70" s="174" t="s">
        <v>318</v>
      </c>
      <c r="C70" s="175"/>
      <c r="D70" s="176"/>
      <c r="E70" s="177"/>
      <c r="F70" s="178"/>
      <c r="G70" s="178"/>
      <c r="H70" s="179"/>
      <c r="I70" s="180"/>
      <c r="J70" s="189"/>
      <c r="K70" s="183"/>
      <c r="L70" s="183"/>
      <c r="M70" s="184"/>
      <c r="N70" s="184"/>
      <c r="O70" s="185"/>
      <c r="P70" s="186"/>
    </row>
    <row r="71" spans="2:16" ht="18" hidden="1" customHeight="1">
      <c r="B71" s="174" t="s">
        <v>319</v>
      </c>
      <c r="C71" s="175"/>
      <c r="D71" s="176"/>
      <c r="E71" s="177"/>
      <c r="F71" s="178"/>
      <c r="G71" s="178"/>
      <c r="H71" s="179"/>
      <c r="I71" s="180"/>
      <c r="J71" s="189"/>
      <c r="K71" s="183"/>
      <c r="L71" s="183"/>
      <c r="M71" s="184"/>
      <c r="N71" s="184"/>
      <c r="O71" s="185"/>
      <c r="P71" s="186"/>
    </row>
    <row r="72" spans="2:16" ht="18" hidden="1" customHeight="1">
      <c r="B72" s="174" t="s">
        <v>320</v>
      </c>
      <c r="C72" s="175"/>
      <c r="D72" s="176"/>
      <c r="E72" s="177"/>
      <c r="F72" s="178"/>
      <c r="G72" s="178"/>
      <c r="H72" s="179"/>
      <c r="I72" s="180"/>
      <c r="J72" s="189"/>
      <c r="K72" s="183"/>
      <c r="L72" s="183"/>
      <c r="M72" s="184"/>
      <c r="N72" s="184"/>
      <c r="O72" s="185"/>
      <c r="P72" s="186"/>
    </row>
    <row r="73" spans="2:16" ht="18" hidden="1" customHeight="1">
      <c r="B73" s="174" t="s">
        <v>321</v>
      </c>
      <c r="C73" s="175"/>
      <c r="D73" s="176"/>
      <c r="E73" s="177"/>
      <c r="F73" s="178"/>
      <c r="G73" s="178"/>
      <c r="H73" s="179"/>
      <c r="I73" s="180"/>
      <c r="J73" s="189"/>
      <c r="K73" s="183"/>
      <c r="L73" s="183"/>
      <c r="M73" s="184"/>
      <c r="N73" s="184"/>
      <c r="O73" s="185"/>
      <c r="P73" s="186"/>
    </row>
    <row r="74" spans="2:16" ht="18" hidden="1" customHeight="1">
      <c r="B74" s="174" t="s">
        <v>322</v>
      </c>
      <c r="C74" s="175"/>
      <c r="D74" s="176"/>
      <c r="E74" s="177"/>
      <c r="F74" s="178"/>
      <c r="G74" s="178"/>
      <c r="H74" s="179"/>
      <c r="I74" s="180"/>
      <c r="J74" s="189"/>
      <c r="K74" s="183"/>
      <c r="L74" s="183"/>
      <c r="M74" s="184"/>
      <c r="N74" s="184"/>
      <c r="O74" s="185"/>
      <c r="P74" s="186"/>
    </row>
    <row r="75" spans="2:16" ht="18" hidden="1" customHeight="1">
      <c r="B75" s="174" t="s">
        <v>323</v>
      </c>
      <c r="C75" s="175"/>
      <c r="D75" s="176"/>
      <c r="E75" s="177"/>
      <c r="F75" s="178"/>
      <c r="G75" s="178"/>
      <c r="H75" s="179"/>
      <c r="I75" s="180"/>
      <c r="J75" s="189"/>
      <c r="K75" s="183"/>
      <c r="L75" s="183"/>
      <c r="M75" s="184"/>
      <c r="N75" s="184"/>
      <c r="O75" s="185"/>
      <c r="P75" s="186"/>
    </row>
    <row r="76" spans="2:16" ht="18" hidden="1" customHeight="1">
      <c r="B76" s="174" t="s">
        <v>324</v>
      </c>
      <c r="C76" s="175"/>
      <c r="D76" s="176"/>
      <c r="E76" s="177"/>
      <c r="F76" s="178"/>
      <c r="G76" s="178"/>
      <c r="H76" s="179"/>
      <c r="I76" s="180"/>
      <c r="J76" s="189"/>
      <c r="K76" s="183"/>
      <c r="L76" s="183"/>
      <c r="M76" s="184"/>
      <c r="N76" s="184"/>
      <c r="O76" s="185"/>
      <c r="P76" s="186"/>
    </row>
    <row r="77" spans="2:16" ht="18" hidden="1" customHeight="1">
      <c r="B77" s="174" t="s">
        <v>325</v>
      </c>
      <c r="C77" s="175"/>
      <c r="D77" s="176"/>
      <c r="E77" s="177"/>
      <c r="F77" s="178"/>
      <c r="G77" s="178"/>
      <c r="H77" s="179"/>
      <c r="I77" s="180"/>
      <c r="J77" s="189"/>
      <c r="K77" s="183"/>
      <c r="L77" s="183"/>
      <c r="M77" s="184"/>
      <c r="N77" s="184"/>
      <c r="O77" s="185"/>
      <c r="P77" s="186"/>
    </row>
    <row r="78" spans="2:16" ht="18" hidden="1" customHeight="1">
      <c r="B78" s="174" t="s">
        <v>326</v>
      </c>
      <c r="C78" s="175"/>
      <c r="D78" s="176"/>
      <c r="E78" s="177"/>
      <c r="F78" s="178"/>
      <c r="G78" s="178"/>
      <c r="H78" s="179"/>
      <c r="I78" s="180"/>
      <c r="J78" s="189"/>
      <c r="K78" s="183"/>
      <c r="L78" s="183"/>
      <c r="M78" s="184"/>
      <c r="N78" s="184"/>
      <c r="O78" s="185"/>
      <c r="P78" s="186"/>
    </row>
    <row r="79" spans="2:16" ht="18" hidden="1" customHeight="1">
      <c r="B79" s="174" t="s">
        <v>327</v>
      </c>
      <c r="C79" s="175"/>
      <c r="D79" s="176"/>
      <c r="E79" s="177"/>
      <c r="F79" s="178"/>
      <c r="G79" s="178"/>
      <c r="H79" s="179"/>
      <c r="I79" s="180"/>
      <c r="J79" s="189"/>
      <c r="K79" s="183"/>
      <c r="L79" s="183"/>
      <c r="M79" s="184"/>
      <c r="N79" s="184"/>
      <c r="O79" s="185"/>
      <c r="P79" s="186"/>
    </row>
    <row r="80" spans="2:16" ht="18" hidden="1" customHeight="1">
      <c r="B80" s="174" t="s">
        <v>328</v>
      </c>
      <c r="C80" s="175"/>
      <c r="D80" s="176"/>
      <c r="E80" s="177"/>
      <c r="F80" s="178"/>
      <c r="G80" s="178"/>
      <c r="H80" s="179"/>
      <c r="I80" s="180"/>
      <c r="J80" s="189"/>
      <c r="K80" s="183"/>
      <c r="L80" s="183"/>
      <c r="M80" s="184"/>
      <c r="N80" s="184"/>
      <c r="O80" s="185"/>
      <c r="P80" s="186"/>
    </row>
    <row r="81" spans="2:16" ht="18" hidden="1" customHeight="1">
      <c r="B81" s="174" t="s">
        <v>329</v>
      </c>
      <c r="C81" s="175"/>
      <c r="D81" s="176"/>
      <c r="E81" s="177"/>
      <c r="F81" s="178"/>
      <c r="G81" s="178"/>
      <c r="H81" s="179"/>
      <c r="I81" s="180"/>
      <c r="J81" s="189"/>
      <c r="K81" s="183"/>
      <c r="L81" s="183"/>
      <c r="M81" s="184"/>
      <c r="N81" s="184"/>
      <c r="O81" s="185"/>
      <c r="P81" s="186"/>
    </row>
    <row r="82" spans="2:16" ht="18" hidden="1" customHeight="1">
      <c r="B82" s="174" t="s">
        <v>330</v>
      </c>
      <c r="C82" s="175"/>
      <c r="D82" s="176"/>
      <c r="E82" s="177"/>
      <c r="F82" s="178"/>
      <c r="G82" s="178"/>
      <c r="H82" s="179"/>
      <c r="I82" s="180"/>
      <c r="J82" s="189"/>
      <c r="K82" s="183"/>
      <c r="L82" s="183"/>
      <c r="M82" s="184"/>
      <c r="N82" s="184"/>
      <c r="O82" s="185"/>
      <c r="P82" s="186"/>
    </row>
    <row r="83" spans="2:16" ht="18" hidden="1" customHeight="1">
      <c r="B83" s="174" t="s">
        <v>331</v>
      </c>
      <c r="C83" s="175"/>
      <c r="D83" s="176"/>
      <c r="E83" s="177"/>
      <c r="F83" s="178"/>
      <c r="G83" s="178"/>
      <c r="H83" s="179"/>
      <c r="I83" s="180"/>
      <c r="J83" s="189"/>
      <c r="K83" s="183"/>
      <c r="L83" s="183"/>
      <c r="M83" s="184"/>
      <c r="N83" s="184"/>
      <c r="O83" s="185"/>
      <c r="P83" s="186"/>
    </row>
    <row r="84" spans="2:16" ht="18" hidden="1" customHeight="1">
      <c r="B84" s="174" t="s">
        <v>332</v>
      </c>
      <c r="C84" s="175"/>
      <c r="D84" s="176"/>
      <c r="E84" s="177"/>
      <c r="F84" s="178"/>
      <c r="G84" s="178"/>
      <c r="H84" s="179"/>
      <c r="I84" s="180"/>
      <c r="J84" s="189"/>
      <c r="K84" s="183"/>
      <c r="L84" s="183"/>
      <c r="M84" s="184"/>
      <c r="N84" s="184"/>
      <c r="O84" s="185"/>
      <c r="P84" s="186"/>
    </row>
    <row r="85" spans="2:16" ht="18" hidden="1" customHeight="1">
      <c r="B85" s="174" t="s">
        <v>333</v>
      </c>
      <c r="C85" s="175"/>
      <c r="D85" s="176"/>
      <c r="E85" s="177"/>
      <c r="F85" s="178"/>
      <c r="G85" s="178"/>
      <c r="H85" s="179"/>
      <c r="I85" s="180"/>
      <c r="J85" s="189"/>
      <c r="K85" s="183"/>
      <c r="L85" s="183"/>
      <c r="M85" s="184"/>
      <c r="N85" s="184"/>
      <c r="O85" s="185"/>
      <c r="P85" s="186"/>
    </row>
    <row r="86" spans="2:16" ht="18" hidden="1" customHeight="1">
      <c r="B86" s="174" t="s">
        <v>334</v>
      </c>
      <c r="C86" s="175"/>
      <c r="D86" s="176"/>
      <c r="E86" s="177"/>
      <c r="F86" s="178"/>
      <c r="G86" s="178"/>
      <c r="H86" s="179"/>
      <c r="I86" s="180"/>
      <c r="J86" s="189"/>
      <c r="K86" s="183"/>
      <c r="L86" s="183"/>
      <c r="M86" s="184"/>
      <c r="N86" s="184"/>
      <c r="O86" s="185"/>
      <c r="P86" s="186"/>
    </row>
    <row r="87" spans="2:16" ht="18" hidden="1" customHeight="1">
      <c r="B87" s="174" t="s">
        <v>335</v>
      </c>
      <c r="C87" s="175"/>
      <c r="D87" s="176"/>
      <c r="E87" s="177"/>
      <c r="F87" s="178"/>
      <c r="G87" s="178"/>
      <c r="H87" s="179"/>
      <c r="I87" s="180"/>
      <c r="J87" s="189"/>
      <c r="K87" s="183"/>
      <c r="L87" s="183"/>
      <c r="M87" s="184"/>
      <c r="N87" s="184"/>
      <c r="O87" s="185"/>
      <c r="P87" s="186"/>
    </row>
    <row r="88" spans="2:16" ht="18" hidden="1" customHeight="1">
      <c r="B88" s="174" t="s">
        <v>336</v>
      </c>
      <c r="C88" s="175"/>
      <c r="D88" s="176"/>
      <c r="E88" s="177"/>
      <c r="F88" s="178"/>
      <c r="G88" s="178"/>
      <c r="H88" s="179"/>
      <c r="I88" s="180"/>
      <c r="J88" s="189"/>
      <c r="K88" s="183"/>
      <c r="L88" s="183"/>
      <c r="M88" s="184"/>
      <c r="N88" s="184"/>
      <c r="O88" s="185"/>
      <c r="P88" s="186"/>
    </row>
    <row r="89" spans="2:16" ht="18" hidden="1" customHeight="1">
      <c r="B89" s="174" t="s">
        <v>337</v>
      </c>
      <c r="C89" s="175"/>
      <c r="D89" s="176"/>
      <c r="E89" s="177"/>
      <c r="F89" s="178"/>
      <c r="G89" s="178"/>
      <c r="H89" s="179"/>
      <c r="I89" s="180"/>
      <c r="J89" s="189"/>
      <c r="K89" s="183"/>
      <c r="L89" s="183"/>
      <c r="M89" s="184"/>
      <c r="N89" s="184"/>
      <c r="O89" s="185"/>
      <c r="P89" s="186"/>
    </row>
    <row r="90" spans="2:16" ht="18" hidden="1" customHeight="1">
      <c r="B90" s="174" t="s">
        <v>338</v>
      </c>
      <c r="C90" s="175"/>
      <c r="D90" s="176"/>
      <c r="E90" s="177"/>
      <c r="F90" s="178"/>
      <c r="G90" s="178"/>
      <c r="H90" s="179"/>
      <c r="I90" s="180"/>
      <c r="J90" s="189"/>
      <c r="K90" s="183"/>
      <c r="L90" s="183"/>
      <c r="M90" s="184"/>
      <c r="N90" s="184"/>
      <c r="O90" s="185"/>
      <c r="P90" s="186"/>
    </row>
    <row r="91" spans="2:16" ht="18" hidden="1" customHeight="1">
      <c r="B91" s="174" t="s">
        <v>339</v>
      </c>
      <c r="C91" s="175"/>
      <c r="D91" s="176"/>
      <c r="E91" s="177"/>
      <c r="F91" s="178"/>
      <c r="G91" s="178"/>
      <c r="H91" s="179"/>
      <c r="I91" s="180"/>
      <c r="J91" s="189"/>
      <c r="K91" s="183"/>
      <c r="L91" s="183"/>
      <c r="M91" s="184"/>
      <c r="N91" s="184"/>
      <c r="O91" s="185"/>
      <c r="P91" s="186"/>
    </row>
    <row r="92" spans="2:16" ht="18" hidden="1" customHeight="1">
      <c r="B92" s="174" t="s">
        <v>340</v>
      </c>
      <c r="C92" s="175"/>
      <c r="D92" s="176"/>
      <c r="E92" s="177"/>
      <c r="F92" s="178"/>
      <c r="G92" s="178"/>
      <c r="H92" s="179"/>
      <c r="I92" s="180"/>
      <c r="J92" s="189"/>
      <c r="K92" s="183"/>
      <c r="L92" s="183"/>
      <c r="M92" s="184"/>
      <c r="N92" s="184"/>
      <c r="O92" s="185"/>
      <c r="P92" s="186"/>
    </row>
    <row r="93" spans="2:16" ht="18" hidden="1" customHeight="1">
      <c r="B93" s="174" t="s">
        <v>341</v>
      </c>
      <c r="C93" s="175"/>
      <c r="D93" s="176"/>
      <c r="E93" s="177"/>
      <c r="F93" s="178"/>
      <c r="G93" s="178"/>
      <c r="H93" s="179"/>
      <c r="I93" s="180"/>
      <c r="J93" s="189"/>
      <c r="K93" s="183"/>
      <c r="L93" s="183"/>
      <c r="M93" s="184"/>
      <c r="N93" s="184"/>
      <c r="O93" s="185"/>
      <c r="P93" s="186"/>
    </row>
    <row r="94" spans="2:16" ht="18" hidden="1" customHeight="1">
      <c r="B94" s="174" t="s">
        <v>342</v>
      </c>
      <c r="C94" s="175"/>
      <c r="D94" s="176"/>
      <c r="E94" s="177"/>
      <c r="F94" s="178"/>
      <c r="G94" s="178"/>
      <c r="H94" s="179"/>
      <c r="I94" s="180"/>
      <c r="J94" s="189"/>
      <c r="K94" s="183"/>
      <c r="L94" s="183"/>
      <c r="M94" s="184"/>
      <c r="N94" s="184"/>
      <c r="O94" s="185"/>
      <c r="P94" s="186"/>
    </row>
    <row r="95" spans="2:16" ht="18" hidden="1" customHeight="1">
      <c r="B95" s="174" t="s">
        <v>343</v>
      </c>
      <c r="C95" s="175"/>
      <c r="D95" s="176"/>
      <c r="E95" s="177"/>
      <c r="F95" s="178"/>
      <c r="G95" s="178"/>
      <c r="H95" s="179"/>
      <c r="I95" s="180"/>
      <c r="J95" s="189"/>
      <c r="K95" s="183"/>
      <c r="L95" s="183"/>
      <c r="M95" s="184"/>
      <c r="N95" s="184"/>
      <c r="O95" s="185"/>
      <c r="P95" s="186"/>
    </row>
    <row r="96" spans="2:16" ht="18" hidden="1" customHeight="1">
      <c r="B96" s="174" t="s">
        <v>344</v>
      </c>
      <c r="C96" s="175"/>
      <c r="D96" s="176"/>
      <c r="E96" s="177"/>
      <c r="F96" s="178"/>
      <c r="G96" s="178"/>
      <c r="H96" s="179"/>
      <c r="I96" s="180"/>
      <c r="J96" s="189"/>
      <c r="K96" s="183"/>
      <c r="L96" s="183"/>
      <c r="M96" s="184"/>
      <c r="N96" s="184"/>
      <c r="O96" s="185"/>
      <c r="P96" s="186"/>
    </row>
    <row r="97" spans="2:41" ht="18" hidden="1" customHeight="1">
      <c r="B97" s="174" t="s">
        <v>345</v>
      </c>
      <c r="C97" s="175"/>
      <c r="D97" s="176"/>
      <c r="E97" s="177"/>
      <c r="F97" s="178"/>
      <c r="G97" s="178"/>
      <c r="H97" s="179"/>
      <c r="I97" s="180"/>
      <c r="J97" s="189"/>
      <c r="K97" s="183"/>
      <c r="L97" s="183"/>
      <c r="M97" s="184"/>
      <c r="N97" s="184"/>
      <c r="O97" s="185"/>
      <c r="P97" s="186"/>
    </row>
    <row r="98" spans="2:41" ht="18" hidden="1" customHeight="1">
      <c r="B98" s="174" t="s">
        <v>346</v>
      </c>
      <c r="C98" s="175"/>
      <c r="D98" s="176"/>
      <c r="E98" s="177"/>
      <c r="F98" s="178"/>
      <c r="G98" s="178"/>
      <c r="H98" s="179"/>
      <c r="I98" s="180"/>
      <c r="J98" s="189"/>
      <c r="K98" s="183"/>
      <c r="L98" s="183"/>
      <c r="M98" s="184"/>
      <c r="N98" s="184"/>
      <c r="O98" s="185"/>
      <c r="P98" s="186"/>
    </row>
    <row r="99" spans="2:41" ht="18" hidden="1" customHeight="1">
      <c r="B99" s="174" t="s">
        <v>347</v>
      </c>
      <c r="C99" s="175"/>
      <c r="D99" s="176"/>
      <c r="E99" s="177"/>
      <c r="F99" s="178"/>
      <c r="G99" s="178"/>
      <c r="H99" s="179"/>
      <c r="I99" s="180"/>
      <c r="J99" s="189"/>
      <c r="K99" s="183"/>
      <c r="L99" s="183"/>
      <c r="M99" s="184"/>
      <c r="N99" s="184"/>
      <c r="O99" s="185"/>
      <c r="P99" s="186"/>
    </row>
    <row r="100" spans="2:41" ht="18" hidden="1" customHeight="1">
      <c r="B100" s="174" t="s">
        <v>348</v>
      </c>
      <c r="C100" s="175"/>
      <c r="D100" s="176"/>
      <c r="E100" s="177"/>
      <c r="F100" s="178"/>
      <c r="G100" s="178"/>
      <c r="H100" s="179"/>
      <c r="I100" s="180"/>
      <c r="J100" s="189"/>
      <c r="K100" s="183"/>
      <c r="L100" s="183"/>
      <c r="M100" s="184"/>
      <c r="N100" s="184"/>
      <c r="O100" s="185"/>
      <c r="P100" s="186"/>
    </row>
    <row r="101" spans="2:41" ht="18" hidden="1" customHeight="1">
      <c r="B101" s="174" t="s">
        <v>349</v>
      </c>
      <c r="C101" s="175"/>
      <c r="D101" s="176"/>
      <c r="E101" s="177"/>
      <c r="F101" s="178"/>
      <c r="G101" s="178"/>
      <c r="H101" s="179"/>
      <c r="I101" s="180"/>
      <c r="J101" s="189"/>
      <c r="K101" s="183"/>
      <c r="L101" s="183"/>
      <c r="M101" s="184"/>
      <c r="N101" s="184"/>
      <c r="O101" s="185"/>
      <c r="P101" s="186"/>
    </row>
    <row r="102" spans="2:41" ht="18" hidden="1" customHeight="1">
      <c r="B102" s="174" t="s">
        <v>350</v>
      </c>
      <c r="C102" s="175"/>
      <c r="D102" s="176"/>
      <c r="E102" s="177"/>
      <c r="F102" s="178"/>
      <c r="G102" s="178"/>
      <c r="H102" s="179"/>
      <c r="I102" s="180"/>
      <c r="J102" s="189"/>
      <c r="K102" s="183"/>
      <c r="L102" s="183"/>
      <c r="M102" s="184"/>
      <c r="N102" s="184"/>
      <c r="O102" s="185"/>
      <c r="P102" s="186"/>
    </row>
    <row r="103" spans="2:41" ht="18" hidden="1" customHeight="1">
      <c r="B103" s="174" t="s">
        <v>351</v>
      </c>
      <c r="C103" s="175"/>
      <c r="D103" s="176"/>
      <c r="E103" s="177"/>
      <c r="F103" s="178"/>
      <c r="G103" s="178"/>
      <c r="H103" s="179"/>
      <c r="I103" s="180"/>
      <c r="J103" s="189"/>
      <c r="K103" s="183"/>
      <c r="L103" s="183"/>
      <c r="M103" s="184"/>
      <c r="N103" s="184"/>
      <c r="O103" s="185"/>
      <c r="P103" s="186"/>
    </row>
    <row r="104" spans="2:41" ht="18" hidden="1" customHeight="1">
      <c r="B104" s="174" t="s">
        <v>352</v>
      </c>
      <c r="C104" s="175"/>
      <c r="D104" s="176"/>
      <c r="E104" s="177"/>
      <c r="F104" s="178"/>
      <c r="G104" s="178"/>
      <c r="H104" s="179"/>
      <c r="I104" s="180"/>
      <c r="J104" s="189"/>
      <c r="K104" s="183"/>
      <c r="L104" s="183"/>
      <c r="M104" s="184"/>
      <c r="N104" s="184"/>
      <c r="O104" s="185"/>
      <c r="P104" s="186"/>
    </row>
    <row r="105" spans="2:41" ht="18" customHeight="1">
      <c r="B105" s="191" t="s">
        <v>353</v>
      </c>
      <c r="C105" s="192"/>
      <c r="D105" s="193"/>
      <c r="E105" s="194"/>
      <c r="F105" s="195"/>
      <c r="G105" s="195"/>
      <c r="H105" s="196"/>
      <c r="I105" s="197"/>
      <c r="J105" s="198"/>
      <c r="K105" s="199"/>
      <c r="L105" s="199"/>
      <c r="M105" s="200"/>
      <c r="N105" s="200"/>
      <c r="O105" s="201"/>
      <c r="P105" s="202"/>
    </row>
    <row r="106" spans="2:41">
      <c r="U106" s="203"/>
      <c r="V106" s="203"/>
      <c r="W106" s="203"/>
      <c r="X106" s="203"/>
      <c r="Y106" s="203"/>
      <c r="Z106" s="203"/>
      <c r="AA106" s="203"/>
      <c r="AB106" s="203"/>
      <c r="AC106" s="203"/>
      <c r="AD106" s="203"/>
      <c r="AE106" s="203"/>
      <c r="AF106" s="203"/>
      <c r="AG106" s="203"/>
      <c r="AH106" s="203"/>
      <c r="AI106" s="203"/>
      <c r="AJ106" s="203"/>
      <c r="AK106" s="203"/>
      <c r="AL106" s="203"/>
      <c r="AM106" s="203"/>
      <c r="AN106" s="203"/>
      <c r="AO106" s="203"/>
    </row>
    <row r="107" spans="2:41">
      <c r="U107" s="203"/>
      <c r="V107" s="203"/>
      <c r="W107" s="203"/>
      <c r="X107" s="151"/>
      <c r="Y107" s="203"/>
      <c r="Z107" s="151"/>
      <c r="AA107" s="203"/>
      <c r="AB107" s="151"/>
      <c r="AC107" s="203"/>
      <c r="AD107" s="203"/>
      <c r="AE107" s="203"/>
      <c r="AF107" s="203"/>
      <c r="AG107" s="203"/>
      <c r="AH107" s="203"/>
      <c r="AI107" s="203"/>
      <c r="AJ107" s="203"/>
      <c r="AK107" s="203"/>
      <c r="AL107" s="203"/>
      <c r="AM107" s="203"/>
      <c r="AN107" s="203"/>
      <c r="AO107" s="203"/>
    </row>
    <row r="108" spans="2:41">
      <c r="U108" s="203"/>
      <c r="V108" s="203"/>
      <c r="W108" s="203"/>
      <c r="X108" s="203"/>
      <c r="Y108" s="203"/>
      <c r="Z108" s="203"/>
      <c r="AA108" s="203"/>
      <c r="AB108" s="203"/>
      <c r="AC108" s="203"/>
      <c r="AD108" s="203"/>
      <c r="AE108" s="203"/>
      <c r="AF108" s="203"/>
      <c r="AG108" s="203"/>
      <c r="AH108" s="203"/>
      <c r="AI108" s="203"/>
      <c r="AJ108" s="203"/>
      <c r="AK108" s="203"/>
      <c r="AL108" s="203"/>
      <c r="AM108" s="203"/>
      <c r="AN108" s="203"/>
      <c r="AO108" s="203"/>
    </row>
    <row r="109" spans="2:41">
      <c r="U109" s="203"/>
      <c r="V109" s="203"/>
      <c r="W109" s="203"/>
      <c r="X109" s="203"/>
      <c r="Y109" s="203"/>
      <c r="Z109" s="203"/>
      <c r="AA109" s="203"/>
      <c r="AB109" s="203"/>
      <c r="AC109" s="203"/>
      <c r="AD109" s="203"/>
      <c r="AE109" s="203"/>
      <c r="AF109" s="203"/>
      <c r="AG109" s="203"/>
      <c r="AH109" s="203"/>
      <c r="AI109" s="203"/>
      <c r="AJ109" s="203"/>
      <c r="AK109" s="203"/>
      <c r="AL109" s="203"/>
      <c r="AM109" s="203"/>
      <c r="AN109" s="203"/>
      <c r="AO109" s="203"/>
    </row>
    <row r="110" spans="2:41">
      <c r="U110" s="203"/>
      <c r="V110" s="203"/>
      <c r="W110" s="203"/>
      <c r="X110" s="203"/>
      <c r="Y110" s="203"/>
      <c r="Z110" s="203"/>
      <c r="AA110" s="203"/>
      <c r="AB110" s="203"/>
      <c r="AC110" s="203"/>
      <c r="AD110" s="203"/>
      <c r="AE110" s="203"/>
      <c r="AF110" s="203"/>
      <c r="AG110" s="203"/>
      <c r="AH110" s="203"/>
      <c r="AI110" s="203"/>
      <c r="AJ110" s="203"/>
      <c r="AK110" s="203"/>
      <c r="AL110" s="203"/>
      <c r="AM110" s="203"/>
      <c r="AN110" s="203"/>
      <c r="AO110" s="203"/>
    </row>
    <row r="111" spans="2:41">
      <c r="U111" s="203"/>
      <c r="V111" s="203"/>
      <c r="W111" s="203"/>
      <c r="X111" s="203"/>
      <c r="Y111" s="203"/>
      <c r="Z111" s="203"/>
      <c r="AA111" s="203"/>
      <c r="AB111" s="203"/>
      <c r="AC111" s="203"/>
      <c r="AD111" s="203"/>
      <c r="AE111" s="203"/>
      <c r="AF111" s="203"/>
      <c r="AG111" s="203"/>
      <c r="AH111" s="203"/>
      <c r="AI111" s="203"/>
      <c r="AJ111" s="203"/>
      <c r="AK111" s="203"/>
      <c r="AL111" s="203"/>
      <c r="AM111" s="203"/>
      <c r="AN111" s="203"/>
      <c r="AO111" s="203"/>
    </row>
    <row r="112" spans="2:41">
      <c r="U112" s="203"/>
      <c r="V112" s="203"/>
      <c r="W112" s="203"/>
      <c r="X112" s="203"/>
      <c r="Y112" s="203"/>
      <c r="Z112" s="203"/>
      <c r="AA112" s="203"/>
      <c r="AB112" s="203"/>
      <c r="AC112" s="203"/>
      <c r="AD112" s="203"/>
      <c r="AE112" s="203"/>
      <c r="AF112" s="203"/>
      <c r="AG112" s="203"/>
      <c r="AH112" s="203"/>
      <c r="AI112" s="203"/>
      <c r="AJ112" s="203"/>
      <c r="AK112" s="203"/>
      <c r="AL112" s="203"/>
      <c r="AM112" s="203"/>
      <c r="AN112" s="203"/>
      <c r="AO112" s="203"/>
    </row>
    <row r="113" spans="21:41">
      <c r="U113" s="203"/>
      <c r="V113" s="203"/>
      <c r="W113" s="203"/>
      <c r="X113" s="203"/>
      <c r="Y113" s="203"/>
      <c r="Z113" s="203"/>
      <c r="AA113" s="203"/>
      <c r="AB113" s="203"/>
      <c r="AC113" s="203"/>
      <c r="AD113" s="203"/>
      <c r="AE113" s="203"/>
      <c r="AF113" s="203"/>
      <c r="AG113" s="203"/>
      <c r="AH113" s="203"/>
      <c r="AI113" s="203"/>
      <c r="AJ113" s="203"/>
      <c r="AK113" s="203"/>
      <c r="AL113" s="203"/>
      <c r="AM113" s="203"/>
      <c r="AN113" s="203"/>
      <c r="AO113" s="203"/>
    </row>
    <row r="114" spans="21:41" ht="12" customHeight="1">
      <c r="U114" s="204"/>
      <c r="V114" s="204"/>
      <c r="W114" s="204"/>
      <c r="X114" s="204"/>
      <c r="Y114" s="204"/>
      <c r="Z114" s="204"/>
      <c r="AA114" s="204"/>
      <c r="AB114" s="204"/>
      <c r="AC114" s="204"/>
      <c r="AD114" s="204"/>
      <c r="AE114" s="204"/>
      <c r="AF114" s="204"/>
      <c r="AG114" s="204"/>
      <c r="AH114" s="204"/>
      <c r="AI114" s="204"/>
      <c r="AJ114" s="204"/>
      <c r="AK114" s="204"/>
      <c r="AL114" s="204"/>
      <c r="AM114" s="204"/>
      <c r="AN114" s="204"/>
      <c r="AO114" s="204"/>
    </row>
    <row r="115" spans="21:41">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4"/>
    </row>
    <row r="116" spans="21:41">
      <c r="U116" s="204"/>
      <c r="V116" s="204"/>
      <c r="W116" s="204"/>
      <c r="X116" s="204"/>
      <c r="Y116" s="204"/>
      <c r="Z116" s="204"/>
      <c r="AA116" s="204"/>
      <c r="AB116" s="204"/>
      <c r="AC116" s="204"/>
      <c r="AD116" s="204"/>
      <c r="AE116" s="204"/>
      <c r="AF116" s="204"/>
      <c r="AG116" s="204"/>
      <c r="AH116" s="204"/>
      <c r="AI116" s="204"/>
      <c r="AJ116" s="204"/>
      <c r="AK116" s="204"/>
      <c r="AL116" s="204"/>
      <c r="AM116" s="204"/>
      <c r="AN116" s="204"/>
      <c r="AO116" s="204"/>
    </row>
    <row r="117" spans="21:41">
      <c r="U117" s="203"/>
      <c r="V117" s="203"/>
      <c r="W117" s="203"/>
      <c r="X117" s="203"/>
      <c r="Y117" s="203"/>
      <c r="Z117" s="203"/>
      <c r="AA117" s="203"/>
      <c r="AB117" s="203"/>
      <c r="AC117" s="203"/>
      <c r="AD117" s="203"/>
      <c r="AE117" s="203"/>
      <c r="AF117" s="203"/>
      <c r="AG117" s="203"/>
      <c r="AH117" s="203"/>
      <c r="AI117" s="203"/>
      <c r="AJ117" s="203"/>
      <c r="AK117" s="203"/>
      <c r="AL117" s="203"/>
      <c r="AM117" s="203"/>
      <c r="AN117" s="203"/>
      <c r="AO117" s="203"/>
    </row>
    <row r="118" spans="21:41" ht="12" customHeight="1">
      <c r="U118" s="203"/>
      <c r="V118" s="203"/>
      <c r="W118" s="203"/>
      <c r="X118" s="151"/>
      <c r="Y118" s="203"/>
      <c r="Z118" s="151"/>
      <c r="AA118" s="203"/>
      <c r="AB118" s="151"/>
      <c r="AC118" s="203"/>
      <c r="AD118" s="203"/>
      <c r="AE118" s="203"/>
      <c r="AF118" s="203"/>
      <c r="AG118" s="203"/>
      <c r="AH118" s="205"/>
      <c r="AI118" s="206"/>
      <c r="AJ118" s="206"/>
      <c r="AK118" s="206"/>
      <c r="AL118" s="206"/>
      <c r="AM118" s="206"/>
      <c r="AN118" s="203"/>
      <c r="AO118" s="203"/>
    </row>
    <row r="119" spans="21:41">
      <c r="U119" s="203"/>
      <c r="V119" s="203"/>
      <c r="W119" s="203"/>
      <c r="X119" s="151"/>
      <c r="Y119" s="203"/>
      <c r="Z119" s="151"/>
      <c r="AA119" s="203"/>
      <c r="AB119" s="151"/>
      <c r="AC119" s="203"/>
      <c r="AD119" s="203"/>
      <c r="AE119" s="203"/>
      <c r="AF119" s="203"/>
      <c r="AG119" s="203"/>
      <c r="AH119" s="206"/>
      <c r="AI119" s="206"/>
      <c r="AJ119" s="206"/>
      <c r="AK119" s="206"/>
      <c r="AL119" s="206"/>
      <c r="AM119" s="206"/>
      <c r="AN119" s="203"/>
      <c r="AO119" s="203"/>
    </row>
    <row r="120" spans="21:41">
      <c r="U120" s="203"/>
      <c r="V120" s="203"/>
      <c r="W120" s="203"/>
      <c r="X120" s="151"/>
      <c r="Y120" s="203"/>
      <c r="Z120" s="151"/>
      <c r="AA120" s="207"/>
      <c r="AB120" s="151"/>
      <c r="AC120" s="207"/>
      <c r="AD120" s="207"/>
      <c r="AE120" s="207"/>
      <c r="AF120" s="207"/>
      <c r="AG120" s="207"/>
      <c r="AH120" s="208"/>
      <c r="AI120" s="208"/>
      <c r="AJ120" s="208"/>
      <c r="AK120" s="208"/>
      <c r="AL120" s="208"/>
      <c r="AM120" s="209"/>
      <c r="AN120" s="203"/>
      <c r="AO120" s="203"/>
    </row>
    <row r="121" spans="21:41">
      <c r="U121" s="203"/>
      <c r="V121" s="203"/>
      <c r="W121" s="203"/>
      <c r="X121" s="151"/>
      <c r="Y121" s="203"/>
      <c r="Z121" s="151"/>
      <c r="AA121" s="207"/>
      <c r="AB121" s="151"/>
      <c r="AC121" s="207"/>
      <c r="AD121" s="207"/>
      <c r="AE121" s="207"/>
      <c r="AF121" s="207"/>
      <c r="AG121" s="207"/>
      <c r="AH121" s="208"/>
      <c r="AI121" s="208"/>
      <c r="AJ121" s="208"/>
      <c r="AK121" s="208"/>
      <c r="AL121" s="208"/>
      <c r="AM121" s="209"/>
      <c r="AN121" s="203"/>
      <c r="AO121" s="203"/>
    </row>
    <row r="122" spans="21:41">
      <c r="U122" s="203"/>
      <c r="V122" s="203"/>
      <c r="W122" s="203"/>
      <c r="X122" s="151"/>
      <c r="Y122" s="203"/>
      <c r="Z122" s="151"/>
      <c r="AA122" s="207"/>
      <c r="AB122" s="151"/>
      <c r="AC122" s="207"/>
      <c r="AD122" s="207"/>
      <c r="AE122" s="207"/>
      <c r="AF122" s="207"/>
      <c r="AG122" s="207"/>
      <c r="AH122" s="208"/>
      <c r="AI122" s="208"/>
      <c r="AJ122" s="208"/>
      <c r="AK122" s="208"/>
      <c r="AL122" s="208"/>
      <c r="AM122" s="209"/>
      <c r="AN122" s="203"/>
      <c r="AO122" s="203"/>
    </row>
    <row r="123" spans="21:41">
      <c r="U123" s="203"/>
      <c r="V123" s="203"/>
      <c r="W123" s="203"/>
      <c r="X123" s="203"/>
      <c r="Y123" s="203"/>
      <c r="Z123" s="203"/>
      <c r="AA123" s="203"/>
      <c r="AB123" s="203"/>
      <c r="AC123" s="203"/>
      <c r="AD123" s="203"/>
      <c r="AE123" s="203"/>
      <c r="AF123" s="203"/>
      <c r="AG123" s="203"/>
      <c r="AH123" s="203"/>
      <c r="AI123" s="203"/>
      <c r="AJ123" s="203"/>
      <c r="AK123" s="203"/>
      <c r="AL123" s="203"/>
      <c r="AM123" s="203"/>
      <c r="AN123" s="203"/>
      <c r="AO123" s="203"/>
    </row>
    <row r="124" spans="21:41">
      <c r="U124" s="203"/>
      <c r="V124" s="203"/>
      <c r="W124" s="203"/>
      <c r="X124" s="203"/>
      <c r="Y124" s="203"/>
      <c r="Z124" s="203"/>
      <c r="AA124" s="203"/>
      <c r="AB124" s="203"/>
      <c r="AC124" s="203"/>
      <c r="AD124" s="203"/>
      <c r="AE124" s="203"/>
      <c r="AF124" s="203"/>
      <c r="AG124" s="203"/>
      <c r="AH124" s="203"/>
      <c r="AI124" s="203"/>
      <c r="AJ124" s="203"/>
      <c r="AK124" s="203"/>
      <c r="AL124" s="203"/>
      <c r="AM124" s="203"/>
      <c r="AN124" s="203"/>
      <c r="AO124" s="203"/>
    </row>
    <row r="125" spans="21:41">
      <c r="U125" s="203"/>
      <c r="V125" s="203"/>
      <c r="W125" s="203"/>
      <c r="X125" s="151"/>
      <c r="Y125" s="203"/>
      <c r="Z125" s="151"/>
      <c r="AA125" s="203"/>
      <c r="AB125" s="151"/>
      <c r="AC125" s="203"/>
      <c r="AD125" s="203"/>
      <c r="AE125" s="203"/>
      <c r="AF125" s="203"/>
      <c r="AG125" s="203"/>
      <c r="AH125" s="203"/>
      <c r="AI125" s="203"/>
      <c r="AJ125" s="203"/>
      <c r="AK125" s="203"/>
      <c r="AL125" s="203"/>
      <c r="AM125" s="203"/>
      <c r="AN125" s="203"/>
      <c r="AO125" s="203"/>
    </row>
    <row r="126" spans="21:41">
      <c r="U126" s="203"/>
      <c r="V126" s="203"/>
      <c r="W126" s="203"/>
      <c r="X126" s="203"/>
      <c r="Y126" s="203"/>
      <c r="Z126" s="203"/>
      <c r="AA126" s="203"/>
      <c r="AB126" s="203"/>
      <c r="AC126" s="203"/>
      <c r="AD126" s="203"/>
      <c r="AE126" s="203"/>
      <c r="AF126" s="203"/>
      <c r="AG126" s="203"/>
      <c r="AH126" s="203"/>
      <c r="AI126" s="203"/>
      <c r="AJ126" s="203"/>
      <c r="AK126" s="203"/>
      <c r="AL126" s="203"/>
      <c r="AM126" s="203"/>
      <c r="AN126" s="203"/>
      <c r="AO126" s="203"/>
    </row>
  </sheetData>
  <mergeCells count="8">
    <mergeCell ref="L4:O4"/>
    <mergeCell ref="P4:P5"/>
    <mergeCell ref="B4:B5"/>
    <mergeCell ref="C4:C5"/>
    <mergeCell ref="D4:D5"/>
    <mergeCell ref="E4:H4"/>
    <mergeCell ref="J4:J5"/>
    <mergeCell ref="K4:K5"/>
  </mergeCells>
  <phoneticPr fontId="7"/>
  <dataValidations count="3">
    <dataValidation type="list" allowBlank="1" showInputMessage="1" showErrorMessage="1" sqref="E6:G105 I6:I105" xr:uid="{00000000-0002-0000-1200-000000000000}">
      <formula1>$V$6:$V$7</formula1>
    </dataValidation>
    <dataValidation type="list" allowBlank="1" showInputMessage="1" showErrorMessage="1" sqref="J6:J105" xr:uid="{00000000-0002-0000-1200-000001000000}">
      <formula1>$U$6:$U$10</formula1>
    </dataValidation>
    <dataValidation type="list" allowBlank="1" showInputMessage="1" showErrorMessage="1" sqref="C6:C105" xr:uid="{00000000-0002-0000-1200-000002000000}">
      <formula1>$R$7:$R$25</formula1>
    </dataValidation>
  </dataValidations>
  <printOptions horizontalCentered="1"/>
  <pageMargins left="0.19685039370078741" right="0.19685039370078741" top="0.59055118110236227" bottom="0.19685039370078741" header="0.31496062992125984" footer="0.31496062992125984"/>
  <pageSetup paperSize="9" scale="92" orientation="landscape" blackAndWhite="1"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242EC-F939-43A4-BD5A-2466A6C8252E}">
  <sheetPr>
    <tabColor rgb="FFFFC000"/>
    <pageSetUpPr fitToPage="1"/>
  </sheetPr>
  <dimension ref="B2:G23"/>
  <sheetViews>
    <sheetView view="pageBreakPreview" zoomScaleNormal="100" zoomScaleSheetLayoutView="100" workbookViewId="0"/>
  </sheetViews>
  <sheetFormatPr defaultColWidth="9" defaultRowHeight="13.2"/>
  <cols>
    <col min="1" max="1" width="2.77734375" style="471" customWidth="1"/>
    <col min="2" max="2" width="22.6640625" style="471" customWidth="1"/>
    <col min="3" max="3" width="23.77734375" style="471" customWidth="1"/>
    <col min="4" max="4" width="3.6640625" style="471" customWidth="1"/>
    <col min="5" max="5" width="11.33203125" style="471" customWidth="1"/>
    <col min="6" max="6" width="5.6640625" style="471" customWidth="1"/>
    <col min="7" max="7" width="5.44140625" style="471" customWidth="1"/>
    <col min="8" max="8" width="2.109375" style="471" customWidth="1"/>
    <col min="9" max="256" width="9" style="471"/>
    <col min="257" max="257" width="2.77734375" style="471" customWidth="1"/>
    <col min="258" max="258" width="22.6640625" style="471" customWidth="1"/>
    <col min="259" max="259" width="23.77734375" style="471" customWidth="1"/>
    <col min="260" max="260" width="3.6640625" style="471" customWidth="1"/>
    <col min="261" max="261" width="11.33203125" style="471" customWidth="1"/>
    <col min="262" max="262" width="5.6640625" style="471" customWidth="1"/>
    <col min="263" max="263" width="5.44140625" style="471" customWidth="1"/>
    <col min="264" max="264" width="2.109375" style="471" customWidth="1"/>
    <col min="265" max="512" width="9" style="471"/>
    <col min="513" max="513" width="2.77734375" style="471" customWidth="1"/>
    <col min="514" max="514" width="22.6640625" style="471" customWidth="1"/>
    <col min="515" max="515" width="23.77734375" style="471" customWidth="1"/>
    <col min="516" max="516" width="3.6640625" style="471" customWidth="1"/>
    <col min="517" max="517" width="11.33203125" style="471" customWidth="1"/>
    <col min="518" max="518" width="5.6640625" style="471" customWidth="1"/>
    <col min="519" max="519" width="5.44140625" style="471" customWidth="1"/>
    <col min="520" max="520" width="2.109375" style="471" customWidth="1"/>
    <col min="521" max="768" width="9" style="471"/>
    <col min="769" max="769" width="2.77734375" style="471" customWidth="1"/>
    <col min="770" max="770" width="22.6640625" style="471" customWidth="1"/>
    <col min="771" max="771" width="23.77734375" style="471" customWidth="1"/>
    <col min="772" max="772" width="3.6640625" style="471" customWidth="1"/>
    <col min="773" max="773" width="11.33203125" style="471" customWidth="1"/>
    <col min="774" max="774" width="5.6640625" style="471" customWidth="1"/>
    <col min="775" max="775" width="5.44140625" style="471" customWidth="1"/>
    <col min="776" max="776" width="2.109375" style="471" customWidth="1"/>
    <col min="777" max="1024" width="9" style="471"/>
    <col min="1025" max="1025" width="2.77734375" style="471" customWidth="1"/>
    <col min="1026" max="1026" width="22.6640625" style="471" customWidth="1"/>
    <col min="1027" max="1027" width="23.77734375" style="471" customWidth="1"/>
    <col min="1028" max="1028" width="3.6640625" style="471" customWidth="1"/>
    <col min="1029" max="1029" width="11.33203125" style="471" customWidth="1"/>
    <col min="1030" max="1030" width="5.6640625" style="471" customWidth="1"/>
    <col min="1031" max="1031" width="5.44140625" style="471" customWidth="1"/>
    <col min="1032" max="1032" width="2.109375" style="471" customWidth="1"/>
    <col min="1033" max="1280" width="9" style="471"/>
    <col min="1281" max="1281" width="2.77734375" style="471" customWidth="1"/>
    <col min="1282" max="1282" width="22.6640625" style="471" customWidth="1"/>
    <col min="1283" max="1283" width="23.77734375" style="471" customWidth="1"/>
    <col min="1284" max="1284" width="3.6640625" style="471" customWidth="1"/>
    <col min="1285" max="1285" width="11.33203125" style="471" customWidth="1"/>
    <col min="1286" max="1286" width="5.6640625" style="471" customWidth="1"/>
    <col min="1287" max="1287" width="5.44140625" style="471" customWidth="1"/>
    <col min="1288" max="1288" width="2.109375" style="471" customWidth="1"/>
    <col min="1289" max="1536" width="9" style="471"/>
    <col min="1537" max="1537" width="2.77734375" style="471" customWidth="1"/>
    <col min="1538" max="1538" width="22.6640625" style="471" customWidth="1"/>
    <col min="1539" max="1539" width="23.77734375" style="471" customWidth="1"/>
    <col min="1540" max="1540" width="3.6640625" style="471" customWidth="1"/>
    <col min="1541" max="1541" width="11.33203125" style="471" customWidth="1"/>
    <col min="1542" max="1542" width="5.6640625" style="471" customWidth="1"/>
    <col min="1543" max="1543" width="5.44140625" style="471" customWidth="1"/>
    <col min="1544" max="1544" width="2.109375" style="471" customWidth="1"/>
    <col min="1545" max="1792" width="9" style="471"/>
    <col min="1793" max="1793" width="2.77734375" style="471" customWidth="1"/>
    <col min="1794" max="1794" width="22.6640625" style="471" customWidth="1"/>
    <col min="1795" max="1795" width="23.77734375" style="471" customWidth="1"/>
    <col min="1796" max="1796" width="3.6640625" style="471" customWidth="1"/>
    <col min="1797" max="1797" width="11.33203125" style="471" customWidth="1"/>
    <col min="1798" max="1798" width="5.6640625" style="471" customWidth="1"/>
    <col min="1799" max="1799" width="5.44140625" style="471" customWidth="1"/>
    <col min="1800" max="1800" width="2.109375" style="471" customWidth="1"/>
    <col min="1801" max="2048" width="9" style="471"/>
    <col min="2049" max="2049" width="2.77734375" style="471" customWidth="1"/>
    <col min="2050" max="2050" width="22.6640625" style="471" customWidth="1"/>
    <col min="2051" max="2051" width="23.77734375" style="471" customWidth="1"/>
    <col min="2052" max="2052" width="3.6640625" style="471" customWidth="1"/>
    <col min="2053" max="2053" width="11.33203125" style="471" customWidth="1"/>
    <col min="2054" max="2054" width="5.6640625" style="471" customWidth="1"/>
    <col min="2055" max="2055" width="5.44140625" style="471" customWidth="1"/>
    <col min="2056" max="2056" width="2.109375" style="471" customWidth="1"/>
    <col min="2057" max="2304" width="9" style="471"/>
    <col min="2305" max="2305" width="2.77734375" style="471" customWidth="1"/>
    <col min="2306" max="2306" width="22.6640625" style="471" customWidth="1"/>
    <col min="2307" max="2307" width="23.77734375" style="471" customWidth="1"/>
    <col min="2308" max="2308" width="3.6640625" style="471" customWidth="1"/>
    <col min="2309" max="2309" width="11.33203125" style="471" customWidth="1"/>
    <col min="2310" max="2310" width="5.6640625" style="471" customWidth="1"/>
    <col min="2311" max="2311" width="5.44140625" style="471" customWidth="1"/>
    <col min="2312" max="2312" width="2.109375" style="471" customWidth="1"/>
    <col min="2313" max="2560" width="9" style="471"/>
    <col min="2561" max="2561" width="2.77734375" style="471" customWidth="1"/>
    <col min="2562" max="2562" width="22.6640625" style="471" customWidth="1"/>
    <col min="2563" max="2563" width="23.77734375" style="471" customWidth="1"/>
    <col min="2564" max="2564" width="3.6640625" style="471" customWidth="1"/>
    <col min="2565" max="2565" width="11.33203125" style="471" customWidth="1"/>
    <col min="2566" max="2566" width="5.6640625" style="471" customWidth="1"/>
    <col min="2567" max="2567" width="5.44140625" style="471" customWidth="1"/>
    <col min="2568" max="2568" width="2.109375" style="471" customWidth="1"/>
    <col min="2569" max="2816" width="9" style="471"/>
    <col min="2817" max="2817" width="2.77734375" style="471" customWidth="1"/>
    <col min="2818" max="2818" width="22.6640625" style="471" customWidth="1"/>
    <col min="2819" max="2819" width="23.77734375" style="471" customWidth="1"/>
    <col min="2820" max="2820" width="3.6640625" style="471" customWidth="1"/>
    <col min="2821" max="2821" width="11.33203125" style="471" customWidth="1"/>
    <col min="2822" max="2822" width="5.6640625" style="471" customWidth="1"/>
    <col min="2823" max="2823" width="5.44140625" style="471" customWidth="1"/>
    <col min="2824" max="2824" width="2.109375" style="471" customWidth="1"/>
    <col min="2825" max="3072" width="9" style="471"/>
    <col min="3073" max="3073" width="2.77734375" style="471" customWidth="1"/>
    <col min="3074" max="3074" width="22.6640625" style="471" customWidth="1"/>
    <col min="3075" max="3075" width="23.77734375" style="471" customWidth="1"/>
    <col min="3076" max="3076" width="3.6640625" style="471" customWidth="1"/>
    <col min="3077" max="3077" width="11.33203125" style="471" customWidth="1"/>
    <col min="3078" max="3078" width="5.6640625" style="471" customWidth="1"/>
    <col min="3079" max="3079" width="5.44140625" style="471" customWidth="1"/>
    <col min="3080" max="3080" width="2.109375" style="471" customWidth="1"/>
    <col min="3081" max="3328" width="9" style="471"/>
    <col min="3329" max="3329" width="2.77734375" style="471" customWidth="1"/>
    <col min="3330" max="3330" width="22.6640625" style="471" customWidth="1"/>
    <col min="3331" max="3331" width="23.77734375" style="471" customWidth="1"/>
    <col min="3332" max="3332" width="3.6640625" style="471" customWidth="1"/>
    <col min="3333" max="3333" width="11.33203125" style="471" customWidth="1"/>
    <col min="3334" max="3334" width="5.6640625" style="471" customWidth="1"/>
    <col min="3335" max="3335" width="5.44140625" style="471" customWidth="1"/>
    <col min="3336" max="3336" width="2.109375" style="471" customWidth="1"/>
    <col min="3337" max="3584" width="9" style="471"/>
    <col min="3585" max="3585" width="2.77734375" style="471" customWidth="1"/>
    <col min="3586" max="3586" width="22.6640625" style="471" customWidth="1"/>
    <col min="3587" max="3587" width="23.77734375" style="471" customWidth="1"/>
    <col min="3588" max="3588" width="3.6640625" style="471" customWidth="1"/>
    <col min="3589" max="3589" width="11.33203125" style="471" customWidth="1"/>
    <col min="3590" max="3590" width="5.6640625" style="471" customWidth="1"/>
    <col min="3591" max="3591" width="5.44140625" style="471" customWidth="1"/>
    <col min="3592" max="3592" width="2.109375" style="471" customWidth="1"/>
    <col min="3593" max="3840" width="9" style="471"/>
    <col min="3841" max="3841" width="2.77734375" style="471" customWidth="1"/>
    <col min="3842" max="3842" width="22.6640625" style="471" customWidth="1"/>
    <col min="3843" max="3843" width="23.77734375" style="471" customWidth="1"/>
    <col min="3844" max="3844" width="3.6640625" style="471" customWidth="1"/>
    <col min="3845" max="3845" width="11.33203125" style="471" customWidth="1"/>
    <col min="3846" max="3846" width="5.6640625" style="471" customWidth="1"/>
    <col min="3847" max="3847" width="5.44140625" style="471" customWidth="1"/>
    <col min="3848" max="3848" width="2.109375" style="471" customWidth="1"/>
    <col min="3849" max="4096" width="9" style="471"/>
    <col min="4097" max="4097" width="2.77734375" style="471" customWidth="1"/>
    <col min="4098" max="4098" width="22.6640625" style="471" customWidth="1"/>
    <col min="4099" max="4099" width="23.77734375" style="471" customWidth="1"/>
    <col min="4100" max="4100" width="3.6640625" style="471" customWidth="1"/>
    <col min="4101" max="4101" width="11.33203125" style="471" customWidth="1"/>
    <col min="4102" max="4102" width="5.6640625" style="471" customWidth="1"/>
    <col min="4103" max="4103" width="5.44140625" style="471" customWidth="1"/>
    <col min="4104" max="4104" width="2.109375" style="471" customWidth="1"/>
    <col min="4105" max="4352" width="9" style="471"/>
    <col min="4353" max="4353" width="2.77734375" style="471" customWidth="1"/>
    <col min="4354" max="4354" width="22.6640625" style="471" customWidth="1"/>
    <col min="4355" max="4355" width="23.77734375" style="471" customWidth="1"/>
    <col min="4356" max="4356" width="3.6640625" style="471" customWidth="1"/>
    <col min="4357" max="4357" width="11.33203125" style="471" customWidth="1"/>
    <col min="4358" max="4358" width="5.6640625" style="471" customWidth="1"/>
    <col min="4359" max="4359" width="5.44140625" style="471" customWidth="1"/>
    <col min="4360" max="4360" width="2.109375" style="471" customWidth="1"/>
    <col min="4361" max="4608" width="9" style="471"/>
    <col min="4609" max="4609" width="2.77734375" style="471" customWidth="1"/>
    <col min="4610" max="4610" width="22.6640625" style="471" customWidth="1"/>
    <col min="4611" max="4611" width="23.77734375" style="471" customWidth="1"/>
    <col min="4612" max="4612" width="3.6640625" style="471" customWidth="1"/>
    <col min="4613" max="4613" width="11.33203125" style="471" customWidth="1"/>
    <col min="4614" max="4614" width="5.6640625" style="471" customWidth="1"/>
    <col min="4615" max="4615" width="5.44140625" style="471" customWidth="1"/>
    <col min="4616" max="4616" width="2.109375" style="471" customWidth="1"/>
    <col min="4617" max="4864" width="9" style="471"/>
    <col min="4865" max="4865" width="2.77734375" style="471" customWidth="1"/>
    <col min="4866" max="4866" width="22.6640625" style="471" customWidth="1"/>
    <col min="4867" max="4867" width="23.77734375" style="471" customWidth="1"/>
    <col min="4868" max="4868" width="3.6640625" style="471" customWidth="1"/>
    <col min="4869" max="4869" width="11.33203125" style="471" customWidth="1"/>
    <col min="4870" max="4870" width="5.6640625" style="471" customWidth="1"/>
    <col min="4871" max="4871" width="5.44140625" style="471" customWidth="1"/>
    <col min="4872" max="4872" width="2.109375" style="471" customWidth="1"/>
    <col min="4873" max="5120" width="9" style="471"/>
    <col min="5121" max="5121" width="2.77734375" style="471" customWidth="1"/>
    <col min="5122" max="5122" width="22.6640625" style="471" customWidth="1"/>
    <col min="5123" max="5123" width="23.77734375" style="471" customWidth="1"/>
    <col min="5124" max="5124" width="3.6640625" style="471" customWidth="1"/>
    <col min="5125" max="5125" width="11.33203125" style="471" customWidth="1"/>
    <col min="5126" max="5126" width="5.6640625" style="471" customWidth="1"/>
    <col min="5127" max="5127" width="5.44140625" style="471" customWidth="1"/>
    <col min="5128" max="5128" width="2.109375" style="471" customWidth="1"/>
    <col min="5129" max="5376" width="9" style="471"/>
    <col min="5377" max="5377" width="2.77734375" style="471" customWidth="1"/>
    <col min="5378" max="5378" width="22.6640625" style="471" customWidth="1"/>
    <col min="5379" max="5379" width="23.77734375" style="471" customWidth="1"/>
    <col min="5380" max="5380" width="3.6640625" style="471" customWidth="1"/>
    <col min="5381" max="5381" width="11.33203125" style="471" customWidth="1"/>
    <col min="5382" max="5382" width="5.6640625" style="471" customWidth="1"/>
    <col min="5383" max="5383" width="5.44140625" style="471" customWidth="1"/>
    <col min="5384" max="5384" width="2.109375" style="471" customWidth="1"/>
    <col min="5385" max="5632" width="9" style="471"/>
    <col min="5633" max="5633" width="2.77734375" style="471" customWidth="1"/>
    <col min="5634" max="5634" width="22.6640625" style="471" customWidth="1"/>
    <col min="5635" max="5635" width="23.77734375" style="471" customWidth="1"/>
    <col min="5636" max="5636" width="3.6640625" style="471" customWidth="1"/>
    <col min="5637" max="5637" width="11.33203125" style="471" customWidth="1"/>
    <col min="5638" max="5638" width="5.6640625" style="471" customWidth="1"/>
    <col min="5639" max="5639" width="5.44140625" style="471" customWidth="1"/>
    <col min="5640" max="5640" width="2.109375" style="471" customWidth="1"/>
    <col min="5641" max="5888" width="9" style="471"/>
    <col min="5889" max="5889" width="2.77734375" style="471" customWidth="1"/>
    <col min="5890" max="5890" width="22.6640625" style="471" customWidth="1"/>
    <col min="5891" max="5891" width="23.77734375" style="471" customWidth="1"/>
    <col min="5892" max="5892" width="3.6640625" style="471" customWidth="1"/>
    <col min="5893" max="5893" width="11.33203125" style="471" customWidth="1"/>
    <col min="5894" max="5894" width="5.6640625" style="471" customWidth="1"/>
    <col min="5895" max="5895" width="5.44140625" style="471" customWidth="1"/>
    <col min="5896" max="5896" width="2.109375" style="471" customWidth="1"/>
    <col min="5897" max="6144" width="9" style="471"/>
    <col min="6145" max="6145" width="2.77734375" style="471" customWidth="1"/>
    <col min="6146" max="6146" width="22.6640625" style="471" customWidth="1"/>
    <col min="6147" max="6147" width="23.77734375" style="471" customWidth="1"/>
    <col min="6148" max="6148" width="3.6640625" style="471" customWidth="1"/>
    <col min="6149" max="6149" width="11.33203125" style="471" customWidth="1"/>
    <col min="6150" max="6150" width="5.6640625" style="471" customWidth="1"/>
    <col min="6151" max="6151" width="5.44140625" style="471" customWidth="1"/>
    <col min="6152" max="6152" width="2.109375" style="471" customWidth="1"/>
    <col min="6153" max="6400" width="9" style="471"/>
    <col min="6401" max="6401" width="2.77734375" style="471" customWidth="1"/>
    <col min="6402" max="6402" width="22.6640625" style="471" customWidth="1"/>
    <col min="6403" max="6403" width="23.77734375" style="471" customWidth="1"/>
    <col min="6404" max="6404" width="3.6640625" style="471" customWidth="1"/>
    <col min="6405" max="6405" width="11.33203125" style="471" customWidth="1"/>
    <col min="6406" max="6406" width="5.6640625" style="471" customWidth="1"/>
    <col min="6407" max="6407" width="5.44140625" style="471" customWidth="1"/>
    <col min="6408" max="6408" width="2.109375" style="471" customWidth="1"/>
    <col min="6409" max="6656" width="9" style="471"/>
    <col min="6657" max="6657" width="2.77734375" style="471" customWidth="1"/>
    <col min="6658" max="6658" width="22.6640625" style="471" customWidth="1"/>
    <col min="6659" max="6659" width="23.77734375" style="471" customWidth="1"/>
    <col min="6660" max="6660" width="3.6640625" style="471" customWidth="1"/>
    <col min="6661" max="6661" width="11.33203125" style="471" customWidth="1"/>
    <col min="6662" max="6662" width="5.6640625" style="471" customWidth="1"/>
    <col min="6663" max="6663" width="5.44140625" style="471" customWidth="1"/>
    <col min="6664" max="6664" width="2.109375" style="471" customWidth="1"/>
    <col min="6665" max="6912" width="9" style="471"/>
    <col min="6913" max="6913" width="2.77734375" style="471" customWidth="1"/>
    <col min="6914" max="6914" width="22.6640625" style="471" customWidth="1"/>
    <col min="6915" max="6915" width="23.77734375" style="471" customWidth="1"/>
    <col min="6916" max="6916" width="3.6640625" style="471" customWidth="1"/>
    <col min="6917" max="6917" width="11.33203125" style="471" customWidth="1"/>
    <col min="6918" max="6918" width="5.6640625" style="471" customWidth="1"/>
    <col min="6919" max="6919" width="5.44140625" style="471" customWidth="1"/>
    <col min="6920" max="6920" width="2.109375" style="471" customWidth="1"/>
    <col min="6921" max="7168" width="9" style="471"/>
    <col min="7169" max="7169" width="2.77734375" style="471" customWidth="1"/>
    <col min="7170" max="7170" width="22.6640625" style="471" customWidth="1"/>
    <col min="7171" max="7171" width="23.77734375" style="471" customWidth="1"/>
    <col min="7172" max="7172" width="3.6640625" style="471" customWidth="1"/>
    <col min="7173" max="7173" width="11.33203125" style="471" customWidth="1"/>
    <col min="7174" max="7174" width="5.6640625" style="471" customWidth="1"/>
    <col min="7175" max="7175" width="5.44140625" style="471" customWidth="1"/>
    <col min="7176" max="7176" width="2.109375" style="471" customWidth="1"/>
    <col min="7177" max="7424" width="9" style="471"/>
    <col min="7425" max="7425" width="2.77734375" style="471" customWidth="1"/>
    <col min="7426" max="7426" width="22.6640625" style="471" customWidth="1"/>
    <col min="7427" max="7427" width="23.77734375" style="471" customWidth="1"/>
    <col min="7428" max="7428" width="3.6640625" style="471" customWidth="1"/>
    <col min="7429" max="7429" width="11.33203125" style="471" customWidth="1"/>
    <col min="7430" max="7430" width="5.6640625" style="471" customWidth="1"/>
    <col min="7431" max="7431" width="5.44140625" style="471" customWidth="1"/>
    <col min="7432" max="7432" width="2.109375" style="471" customWidth="1"/>
    <col min="7433" max="7680" width="9" style="471"/>
    <col min="7681" max="7681" width="2.77734375" style="471" customWidth="1"/>
    <col min="7682" max="7682" width="22.6640625" style="471" customWidth="1"/>
    <col min="7683" max="7683" width="23.77734375" style="471" customWidth="1"/>
    <col min="7684" max="7684" width="3.6640625" style="471" customWidth="1"/>
    <col min="7685" max="7685" width="11.33203125" style="471" customWidth="1"/>
    <col min="7686" max="7686" width="5.6640625" style="471" customWidth="1"/>
    <col min="7687" max="7687" width="5.44140625" style="471" customWidth="1"/>
    <col min="7688" max="7688" width="2.109375" style="471" customWidth="1"/>
    <col min="7689" max="7936" width="9" style="471"/>
    <col min="7937" max="7937" width="2.77734375" style="471" customWidth="1"/>
    <col min="7938" max="7938" width="22.6640625" style="471" customWidth="1"/>
    <col min="7939" max="7939" width="23.77734375" style="471" customWidth="1"/>
    <col min="7940" max="7940" width="3.6640625" style="471" customWidth="1"/>
    <col min="7941" max="7941" width="11.33203125" style="471" customWidth="1"/>
    <col min="7942" max="7942" width="5.6640625" style="471" customWidth="1"/>
    <col min="7943" max="7943" width="5.44140625" style="471" customWidth="1"/>
    <col min="7944" max="7944" width="2.109375" style="471" customWidth="1"/>
    <col min="7945" max="8192" width="9" style="471"/>
    <col min="8193" max="8193" width="2.77734375" style="471" customWidth="1"/>
    <col min="8194" max="8194" width="22.6640625" style="471" customWidth="1"/>
    <col min="8195" max="8195" width="23.77734375" style="471" customWidth="1"/>
    <col min="8196" max="8196" width="3.6640625" style="471" customWidth="1"/>
    <col min="8197" max="8197" width="11.33203125" style="471" customWidth="1"/>
    <col min="8198" max="8198" width="5.6640625" style="471" customWidth="1"/>
    <col min="8199" max="8199" width="5.44140625" style="471" customWidth="1"/>
    <col min="8200" max="8200" width="2.109375" style="471" customWidth="1"/>
    <col min="8201" max="8448" width="9" style="471"/>
    <col min="8449" max="8449" width="2.77734375" style="471" customWidth="1"/>
    <col min="8450" max="8450" width="22.6640625" style="471" customWidth="1"/>
    <col min="8451" max="8451" width="23.77734375" style="471" customWidth="1"/>
    <col min="8452" max="8452" width="3.6640625" style="471" customWidth="1"/>
    <col min="8453" max="8453" width="11.33203125" style="471" customWidth="1"/>
    <col min="8454" max="8454" width="5.6640625" style="471" customWidth="1"/>
    <col min="8455" max="8455" width="5.44140625" style="471" customWidth="1"/>
    <col min="8456" max="8456" width="2.109375" style="471" customWidth="1"/>
    <col min="8457" max="8704" width="9" style="471"/>
    <col min="8705" max="8705" width="2.77734375" style="471" customWidth="1"/>
    <col min="8706" max="8706" width="22.6640625" style="471" customWidth="1"/>
    <col min="8707" max="8707" width="23.77734375" style="471" customWidth="1"/>
    <col min="8708" max="8708" width="3.6640625" style="471" customWidth="1"/>
    <col min="8709" max="8709" width="11.33203125" style="471" customWidth="1"/>
    <col min="8710" max="8710" width="5.6640625" style="471" customWidth="1"/>
    <col min="8711" max="8711" width="5.44140625" style="471" customWidth="1"/>
    <col min="8712" max="8712" width="2.109375" style="471" customWidth="1"/>
    <col min="8713" max="8960" width="9" style="471"/>
    <col min="8961" max="8961" width="2.77734375" style="471" customWidth="1"/>
    <col min="8962" max="8962" width="22.6640625" style="471" customWidth="1"/>
    <col min="8963" max="8963" width="23.77734375" style="471" customWidth="1"/>
    <col min="8964" max="8964" width="3.6640625" style="471" customWidth="1"/>
    <col min="8965" max="8965" width="11.33203125" style="471" customWidth="1"/>
    <col min="8966" max="8966" width="5.6640625" style="471" customWidth="1"/>
    <col min="8967" max="8967" width="5.44140625" style="471" customWidth="1"/>
    <col min="8968" max="8968" width="2.109375" style="471" customWidth="1"/>
    <col min="8969" max="9216" width="9" style="471"/>
    <col min="9217" max="9217" width="2.77734375" style="471" customWidth="1"/>
    <col min="9218" max="9218" width="22.6640625" style="471" customWidth="1"/>
    <col min="9219" max="9219" width="23.77734375" style="471" customWidth="1"/>
    <col min="9220" max="9220" width="3.6640625" style="471" customWidth="1"/>
    <col min="9221" max="9221" width="11.33203125" style="471" customWidth="1"/>
    <col min="9222" max="9222" width="5.6640625" style="471" customWidth="1"/>
    <col min="9223" max="9223" width="5.44140625" style="471" customWidth="1"/>
    <col min="9224" max="9224" width="2.109375" style="471" customWidth="1"/>
    <col min="9225" max="9472" width="9" style="471"/>
    <col min="9473" max="9473" width="2.77734375" style="471" customWidth="1"/>
    <col min="9474" max="9474" width="22.6640625" style="471" customWidth="1"/>
    <col min="9475" max="9475" width="23.77734375" style="471" customWidth="1"/>
    <col min="9476" max="9476" width="3.6640625" style="471" customWidth="1"/>
    <col min="9477" max="9477" width="11.33203125" style="471" customWidth="1"/>
    <col min="9478" max="9478" width="5.6640625" style="471" customWidth="1"/>
    <col min="9479" max="9479" width="5.44140625" style="471" customWidth="1"/>
    <col min="9480" max="9480" width="2.109375" style="471" customWidth="1"/>
    <col min="9481" max="9728" width="9" style="471"/>
    <col min="9729" max="9729" width="2.77734375" style="471" customWidth="1"/>
    <col min="9730" max="9730" width="22.6640625" style="471" customWidth="1"/>
    <col min="9731" max="9731" width="23.77734375" style="471" customWidth="1"/>
    <col min="9732" max="9732" width="3.6640625" style="471" customWidth="1"/>
    <col min="9733" max="9733" width="11.33203125" style="471" customWidth="1"/>
    <col min="9734" max="9734" width="5.6640625" style="471" customWidth="1"/>
    <col min="9735" max="9735" width="5.44140625" style="471" customWidth="1"/>
    <col min="9736" max="9736" width="2.109375" style="471" customWidth="1"/>
    <col min="9737" max="9984" width="9" style="471"/>
    <col min="9985" max="9985" width="2.77734375" style="471" customWidth="1"/>
    <col min="9986" max="9986" width="22.6640625" style="471" customWidth="1"/>
    <col min="9987" max="9987" width="23.77734375" style="471" customWidth="1"/>
    <col min="9988" max="9988" width="3.6640625" style="471" customWidth="1"/>
    <col min="9989" max="9989" width="11.33203125" style="471" customWidth="1"/>
    <col min="9990" max="9990" width="5.6640625" style="471" customWidth="1"/>
    <col min="9991" max="9991" width="5.44140625" style="471" customWidth="1"/>
    <col min="9992" max="9992" width="2.109375" style="471" customWidth="1"/>
    <col min="9993" max="10240" width="9" style="471"/>
    <col min="10241" max="10241" width="2.77734375" style="471" customWidth="1"/>
    <col min="10242" max="10242" width="22.6640625" style="471" customWidth="1"/>
    <col min="10243" max="10243" width="23.77734375" style="471" customWidth="1"/>
    <col min="10244" max="10244" width="3.6640625" style="471" customWidth="1"/>
    <col min="10245" max="10245" width="11.33203125" style="471" customWidth="1"/>
    <col min="10246" max="10246" width="5.6640625" style="471" customWidth="1"/>
    <col min="10247" max="10247" width="5.44140625" style="471" customWidth="1"/>
    <col min="10248" max="10248" width="2.109375" style="471" customWidth="1"/>
    <col min="10249" max="10496" width="9" style="471"/>
    <col min="10497" max="10497" width="2.77734375" style="471" customWidth="1"/>
    <col min="10498" max="10498" width="22.6640625" style="471" customWidth="1"/>
    <col min="10499" max="10499" width="23.77734375" style="471" customWidth="1"/>
    <col min="10500" max="10500" width="3.6640625" style="471" customWidth="1"/>
    <col min="10501" max="10501" width="11.33203125" style="471" customWidth="1"/>
    <col min="10502" max="10502" width="5.6640625" style="471" customWidth="1"/>
    <col min="10503" max="10503" width="5.44140625" style="471" customWidth="1"/>
    <col min="10504" max="10504" width="2.109375" style="471" customWidth="1"/>
    <col min="10505" max="10752" width="9" style="471"/>
    <col min="10753" max="10753" width="2.77734375" style="471" customWidth="1"/>
    <col min="10754" max="10754" width="22.6640625" style="471" customWidth="1"/>
    <col min="10755" max="10755" width="23.77734375" style="471" customWidth="1"/>
    <col min="10756" max="10756" width="3.6640625" style="471" customWidth="1"/>
    <col min="10757" max="10757" width="11.33203125" style="471" customWidth="1"/>
    <col min="10758" max="10758" width="5.6640625" style="471" customWidth="1"/>
    <col min="10759" max="10759" width="5.44140625" style="471" customWidth="1"/>
    <col min="10760" max="10760" width="2.109375" style="471" customWidth="1"/>
    <col min="10761" max="11008" width="9" style="471"/>
    <col min="11009" max="11009" width="2.77734375" style="471" customWidth="1"/>
    <col min="11010" max="11010" width="22.6640625" style="471" customWidth="1"/>
    <col min="11011" max="11011" width="23.77734375" style="471" customWidth="1"/>
    <col min="11012" max="11012" width="3.6640625" style="471" customWidth="1"/>
    <col min="11013" max="11013" width="11.33203125" style="471" customWidth="1"/>
    <col min="11014" max="11014" width="5.6640625" style="471" customWidth="1"/>
    <col min="11015" max="11015" width="5.44140625" style="471" customWidth="1"/>
    <col min="11016" max="11016" width="2.109375" style="471" customWidth="1"/>
    <col min="11017" max="11264" width="9" style="471"/>
    <col min="11265" max="11265" width="2.77734375" style="471" customWidth="1"/>
    <col min="11266" max="11266" width="22.6640625" style="471" customWidth="1"/>
    <col min="11267" max="11267" width="23.77734375" style="471" customWidth="1"/>
    <col min="11268" max="11268" width="3.6640625" style="471" customWidth="1"/>
    <col min="11269" max="11269" width="11.33203125" style="471" customWidth="1"/>
    <col min="11270" max="11270" width="5.6640625" style="471" customWidth="1"/>
    <col min="11271" max="11271" width="5.44140625" style="471" customWidth="1"/>
    <col min="11272" max="11272" width="2.109375" style="471" customWidth="1"/>
    <col min="11273" max="11520" width="9" style="471"/>
    <col min="11521" max="11521" width="2.77734375" style="471" customWidth="1"/>
    <col min="11522" max="11522" width="22.6640625" style="471" customWidth="1"/>
    <col min="11523" max="11523" width="23.77734375" style="471" customWidth="1"/>
    <col min="11524" max="11524" width="3.6640625" style="471" customWidth="1"/>
    <col min="11525" max="11525" width="11.33203125" style="471" customWidth="1"/>
    <col min="11526" max="11526" width="5.6640625" style="471" customWidth="1"/>
    <col min="11527" max="11527" width="5.44140625" style="471" customWidth="1"/>
    <col min="11528" max="11528" width="2.109375" style="471" customWidth="1"/>
    <col min="11529" max="11776" width="9" style="471"/>
    <col min="11777" max="11777" width="2.77734375" style="471" customWidth="1"/>
    <col min="11778" max="11778" width="22.6640625" style="471" customWidth="1"/>
    <col min="11779" max="11779" width="23.77734375" style="471" customWidth="1"/>
    <col min="11780" max="11780" width="3.6640625" style="471" customWidth="1"/>
    <col min="11781" max="11781" width="11.33203125" style="471" customWidth="1"/>
    <col min="11782" max="11782" width="5.6640625" style="471" customWidth="1"/>
    <col min="11783" max="11783" width="5.44140625" style="471" customWidth="1"/>
    <col min="11784" max="11784" width="2.109375" style="471" customWidth="1"/>
    <col min="11785" max="12032" width="9" style="471"/>
    <col min="12033" max="12033" width="2.77734375" style="471" customWidth="1"/>
    <col min="12034" max="12034" width="22.6640625" style="471" customWidth="1"/>
    <col min="12035" max="12035" width="23.77734375" style="471" customWidth="1"/>
    <col min="12036" max="12036" width="3.6640625" style="471" customWidth="1"/>
    <col min="12037" max="12037" width="11.33203125" style="471" customWidth="1"/>
    <col min="12038" max="12038" width="5.6640625" style="471" customWidth="1"/>
    <col min="12039" max="12039" width="5.44140625" style="471" customWidth="1"/>
    <col min="12040" max="12040" width="2.109375" style="471" customWidth="1"/>
    <col min="12041" max="12288" width="9" style="471"/>
    <col min="12289" max="12289" width="2.77734375" style="471" customWidth="1"/>
    <col min="12290" max="12290" width="22.6640625" style="471" customWidth="1"/>
    <col min="12291" max="12291" width="23.77734375" style="471" customWidth="1"/>
    <col min="12292" max="12292" width="3.6640625" style="471" customWidth="1"/>
    <col min="12293" max="12293" width="11.33203125" style="471" customWidth="1"/>
    <col min="12294" max="12294" width="5.6640625" style="471" customWidth="1"/>
    <col min="12295" max="12295" width="5.44140625" style="471" customWidth="1"/>
    <col min="12296" max="12296" width="2.109375" style="471" customWidth="1"/>
    <col min="12297" max="12544" width="9" style="471"/>
    <col min="12545" max="12545" width="2.77734375" style="471" customWidth="1"/>
    <col min="12546" max="12546" width="22.6640625" style="471" customWidth="1"/>
    <col min="12547" max="12547" width="23.77734375" style="471" customWidth="1"/>
    <col min="12548" max="12548" width="3.6640625" style="471" customWidth="1"/>
    <col min="12549" max="12549" width="11.33203125" style="471" customWidth="1"/>
    <col min="12550" max="12550" width="5.6640625" style="471" customWidth="1"/>
    <col min="12551" max="12551" width="5.44140625" style="471" customWidth="1"/>
    <col min="12552" max="12552" width="2.109375" style="471" customWidth="1"/>
    <col min="12553" max="12800" width="9" style="471"/>
    <col min="12801" max="12801" width="2.77734375" style="471" customWidth="1"/>
    <col min="12802" max="12802" width="22.6640625" style="471" customWidth="1"/>
    <col min="12803" max="12803" width="23.77734375" style="471" customWidth="1"/>
    <col min="12804" max="12804" width="3.6640625" style="471" customWidth="1"/>
    <col min="12805" max="12805" width="11.33203125" style="471" customWidth="1"/>
    <col min="12806" max="12806" width="5.6640625" style="471" customWidth="1"/>
    <col min="12807" max="12807" width="5.44140625" style="471" customWidth="1"/>
    <col min="12808" max="12808" width="2.109375" style="471" customWidth="1"/>
    <col min="12809" max="13056" width="9" style="471"/>
    <col min="13057" max="13057" width="2.77734375" style="471" customWidth="1"/>
    <col min="13058" max="13058" width="22.6640625" style="471" customWidth="1"/>
    <col min="13059" max="13059" width="23.77734375" style="471" customWidth="1"/>
    <col min="13060" max="13060" width="3.6640625" style="471" customWidth="1"/>
    <col min="13061" max="13061" width="11.33203125" style="471" customWidth="1"/>
    <col min="13062" max="13062" width="5.6640625" style="471" customWidth="1"/>
    <col min="13063" max="13063" width="5.44140625" style="471" customWidth="1"/>
    <col min="13064" max="13064" width="2.109375" style="471" customWidth="1"/>
    <col min="13065" max="13312" width="9" style="471"/>
    <col min="13313" max="13313" width="2.77734375" style="471" customWidth="1"/>
    <col min="13314" max="13314" width="22.6640625" style="471" customWidth="1"/>
    <col min="13315" max="13315" width="23.77734375" style="471" customWidth="1"/>
    <col min="13316" max="13316" width="3.6640625" style="471" customWidth="1"/>
    <col min="13317" max="13317" width="11.33203125" style="471" customWidth="1"/>
    <col min="13318" max="13318" width="5.6640625" style="471" customWidth="1"/>
    <col min="13319" max="13319" width="5.44140625" style="471" customWidth="1"/>
    <col min="13320" max="13320" width="2.109375" style="471" customWidth="1"/>
    <col min="13321" max="13568" width="9" style="471"/>
    <col min="13569" max="13569" width="2.77734375" style="471" customWidth="1"/>
    <col min="13570" max="13570" width="22.6640625" style="471" customWidth="1"/>
    <col min="13571" max="13571" width="23.77734375" style="471" customWidth="1"/>
    <col min="13572" max="13572" width="3.6640625" style="471" customWidth="1"/>
    <col min="13573" max="13573" width="11.33203125" style="471" customWidth="1"/>
    <col min="13574" max="13574" width="5.6640625" style="471" customWidth="1"/>
    <col min="13575" max="13575" width="5.44140625" style="471" customWidth="1"/>
    <col min="13576" max="13576" width="2.109375" style="471" customWidth="1"/>
    <col min="13577" max="13824" width="9" style="471"/>
    <col min="13825" max="13825" width="2.77734375" style="471" customWidth="1"/>
    <col min="13826" max="13826" width="22.6640625" style="471" customWidth="1"/>
    <col min="13827" max="13827" width="23.77734375" style="471" customWidth="1"/>
    <col min="13828" max="13828" width="3.6640625" style="471" customWidth="1"/>
    <col min="13829" max="13829" width="11.33203125" style="471" customWidth="1"/>
    <col min="13830" max="13830" width="5.6640625" style="471" customWidth="1"/>
    <col min="13831" max="13831" width="5.44140625" style="471" customWidth="1"/>
    <col min="13832" max="13832" width="2.109375" style="471" customWidth="1"/>
    <col min="13833" max="14080" width="9" style="471"/>
    <col min="14081" max="14081" width="2.77734375" style="471" customWidth="1"/>
    <col min="14082" max="14082" width="22.6640625" style="471" customWidth="1"/>
    <col min="14083" max="14083" width="23.77734375" style="471" customWidth="1"/>
    <col min="14084" max="14084" width="3.6640625" style="471" customWidth="1"/>
    <col min="14085" max="14085" width="11.33203125" style="471" customWidth="1"/>
    <col min="14086" max="14086" width="5.6640625" style="471" customWidth="1"/>
    <col min="14087" max="14087" width="5.44140625" style="471" customWidth="1"/>
    <col min="14088" max="14088" width="2.109375" style="471" customWidth="1"/>
    <col min="14089" max="14336" width="9" style="471"/>
    <col min="14337" max="14337" width="2.77734375" style="471" customWidth="1"/>
    <col min="14338" max="14338" width="22.6640625" style="471" customWidth="1"/>
    <col min="14339" max="14339" width="23.77734375" style="471" customWidth="1"/>
    <col min="14340" max="14340" width="3.6640625" style="471" customWidth="1"/>
    <col min="14341" max="14341" width="11.33203125" style="471" customWidth="1"/>
    <col min="14342" max="14342" width="5.6640625" style="471" customWidth="1"/>
    <col min="14343" max="14343" width="5.44140625" style="471" customWidth="1"/>
    <col min="14344" max="14344" width="2.109375" style="471" customWidth="1"/>
    <col min="14345" max="14592" width="9" style="471"/>
    <col min="14593" max="14593" width="2.77734375" style="471" customWidth="1"/>
    <col min="14594" max="14594" width="22.6640625" style="471" customWidth="1"/>
    <col min="14595" max="14595" width="23.77734375" style="471" customWidth="1"/>
    <col min="14596" max="14596" width="3.6640625" style="471" customWidth="1"/>
    <col min="14597" max="14597" width="11.33203125" style="471" customWidth="1"/>
    <col min="14598" max="14598" width="5.6640625" style="471" customWidth="1"/>
    <col min="14599" max="14599" width="5.44140625" style="471" customWidth="1"/>
    <col min="14600" max="14600" width="2.109375" style="471" customWidth="1"/>
    <col min="14601" max="14848" width="9" style="471"/>
    <col min="14849" max="14849" width="2.77734375" style="471" customWidth="1"/>
    <col min="14850" max="14850" width="22.6640625" style="471" customWidth="1"/>
    <col min="14851" max="14851" width="23.77734375" style="471" customWidth="1"/>
    <col min="14852" max="14852" width="3.6640625" style="471" customWidth="1"/>
    <col min="14853" max="14853" width="11.33203125" style="471" customWidth="1"/>
    <col min="14854" max="14854" width="5.6640625" style="471" customWidth="1"/>
    <col min="14855" max="14855" width="5.44140625" style="471" customWidth="1"/>
    <col min="14856" max="14856" width="2.109375" style="471" customWidth="1"/>
    <col min="14857" max="15104" width="9" style="471"/>
    <col min="15105" max="15105" width="2.77734375" style="471" customWidth="1"/>
    <col min="15106" max="15106" width="22.6640625" style="471" customWidth="1"/>
    <col min="15107" max="15107" width="23.77734375" style="471" customWidth="1"/>
    <col min="15108" max="15108" width="3.6640625" style="471" customWidth="1"/>
    <col min="15109" max="15109" width="11.33203125" style="471" customWidth="1"/>
    <col min="15110" max="15110" width="5.6640625" style="471" customWidth="1"/>
    <col min="15111" max="15111" width="5.44140625" style="471" customWidth="1"/>
    <col min="15112" max="15112" width="2.109375" style="471" customWidth="1"/>
    <col min="15113" max="15360" width="9" style="471"/>
    <col min="15361" max="15361" width="2.77734375" style="471" customWidth="1"/>
    <col min="15362" max="15362" width="22.6640625" style="471" customWidth="1"/>
    <col min="15363" max="15363" width="23.77734375" style="471" customWidth="1"/>
    <col min="15364" max="15364" width="3.6640625" style="471" customWidth="1"/>
    <col min="15365" max="15365" width="11.33203125" style="471" customWidth="1"/>
    <col min="15366" max="15366" width="5.6640625" style="471" customWidth="1"/>
    <col min="15367" max="15367" width="5.44140625" style="471" customWidth="1"/>
    <col min="15368" max="15368" width="2.109375" style="471" customWidth="1"/>
    <col min="15369" max="15616" width="9" style="471"/>
    <col min="15617" max="15617" width="2.77734375" style="471" customWidth="1"/>
    <col min="15618" max="15618" width="22.6640625" style="471" customWidth="1"/>
    <col min="15619" max="15619" width="23.77734375" style="471" customWidth="1"/>
    <col min="15620" max="15620" width="3.6640625" style="471" customWidth="1"/>
    <col min="15621" max="15621" width="11.33203125" style="471" customWidth="1"/>
    <col min="15622" max="15622" width="5.6640625" style="471" customWidth="1"/>
    <col min="15623" max="15623" width="5.44140625" style="471" customWidth="1"/>
    <col min="15624" max="15624" width="2.109375" style="471" customWidth="1"/>
    <col min="15625" max="15872" width="9" style="471"/>
    <col min="15873" max="15873" width="2.77734375" style="471" customWidth="1"/>
    <col min="15874" max="15874" width="22.6640625" style="471" customWidth="1"/>
    <col min="15875" max="15875" width="23.77734375" style="471" customWidth="1"/>
    <col min="15876" max="15876" width="3.6640625" style="471" customWidth="1"/>
    <col min="15877" max="15877" width="11.33203125" style="471" customWidth="1"/>
    <col min="15878" max="15878" width="5.6640625" style="471" customWidth="1"/>
    <col min="15879" max="15879" width="5.44140625" style="471" customWidth="1"/>
    <col min="15880" max="15880" width="2.109375" style="471" customWidth="1"/>
    <col min="15881" max="16128" width="9" style="471"/>
    <col min="16129" max="16129" width="2.77734375" style="471" customWidth="1"/>
    <col min="16130" max="16130" width="22.6640625" style="471" customWidth="1"/>
    <col min="16131" max="16131" width="23.77734375" style="471" customWidth="1"/>
    <col min="16132" max="16132" width="3.6640625" style="471" customWidth="1"/>
    <col min="16133" max="16133" width="11.33203125" style="471" customWidth="1"/>
    <col min="16134" max="16134" width="5.6640625" style="471" customWidth="1"/>
    <col min="16135" max="16135" width="5.44140625" style="471" customWidth="1"/>
    <col min="16136" max="16136" width="2.109375" style="471" customWidth="1"/>
    <col min="16137" max="16384" width="9" style="471"/>
  </cols>
  <sheetData>
    <row r="2" spans="2:7">
      <c r="B2" s="471" t="s">
        <v>819</v>
      </c>
    </row>
    <row r="4" spans="2:7" ht="14.4">
      <c r="B4" s="1547" t="s">
        <v>820</v>
      </c>
      <c r="C4" s="1547"/>
      <c r="D4" s="1547"/>
      <c r="E4" s="1547"/>
      <c r="F4" s="1547"/>
      <c r="G4" s="1547"/>
    </row>
    <row r="6" spans="2:7" ht="36" customHeight="1">
      <c r="B6" s="568" t="s">
        <v>821</v>
      </c>
      <c r="C6" s="1572"/>
      <c r="D6" s="1573"/>
      <c r="E6" s="1573"/>
      <c r="F6" s="1573"/>
      <c r="G6" s="1574"/>
    </row>
    <row r="7" spans="2:7" ht="36" customHeight="1">
      <c r="B7" s="568" t="s">
        <v>822</v>
      </c>
      <c r="C7" s="1572"/>
      <c r="D7" s="1573"/>
      <c r="E7" s="1573"/>
      <c r="F7" s="1573"/>
      <c r="G7" s="1574"/>
    </row>
    <row r="8" spans="2:7" ht="36" customHeight="1">
      <c r="B8" s="568" t="s">
        <v>823</v>
      </c>
      <c r="C8" s="569"/>
      <c r="D8" s="570"/>
      <c r="E8" s="571"/>
      <c r="F8" s="572" t="s">
        <v>824</v>
      </c>
      <c r="G8" s="573"/>
    </row>
    <row r="9" spans="2:7" ht="36" customHeight="1">
      <c r="B9" s="568" t="s">
        <v>825</v>
      </c>
      <c r="C9" s="569"/>
      <c r="D9" s="570"/>
      <c r="E9" s="571"/>
      <c r="F9" s="572" t="s">
        <v>826</v>
      </c>
      <c r="G9" s="573"/>
    </row>
    <row r="10" spans="2:7" ht="30" customHeight="1">
      <c r="B10" s="574" t="s">
        <v>827</v>
      </c>
      <c r="C10" s="575" t="s">
        <v>828</v>
      </c>
      <c r="D10" s="576"/>
      <c r="E10" s="577"/>
      <c r="F10" s="578" t="s">
        <v>82</v>
      </c>
      <c r="G10" s="567"/>
    </row>
    <row r="11" spans="2:7" ht="30" customHeight="1">
      <c r="B11" s="579"/>
      <c r="C11" s="580" t="s">
        <v>829</v>
      </c>
      <c r="D11" s="566"/>
      <c r="E11" s="581"/>
      <c r="F11" s="582" t="s">
        <v>82</v>
      </c>
      <c r="G11" s="565"/>
    </row>
    <row r="12" spans="2:7" ht="30" customHeight="1">
      <c r="B12" s="579"/>
      <c r="C12" s="580" t="s">
        <v>830</v>
      </c>
      <c r="D12" s="566"/>
      <c r="E12" s="581"/>
      <c r="F12" s="582" t="s">
        <v>82</v>
      </c>
      <c r="G12" s="565"/>
    </row>
    <row r="13" spans="2:7" ht="30" customHeight="1">
      <c r="B13" s="579"/>
      <c r="C13" s="580" t="s">
        <v>748</v>
      </c>
      <c r="D13" s="566"/>
      <c r="E13" s="581"/>
      <c r="F13" s="582" t="s">
        <v>82</v>
      </c>
      <c r="G13" s="565"/>
    </row>
    <row r="14" spans="2:7" ht="30" customHeight="1">
      <c r="B14" s="579"/>
      <c r="C14" s="580" t="s">
        <v>831</v>
      </c>
      <c r="D14" s="566"/>
      <c r="E14" s="581"/>
      <c r="F14" s="582" t="s">
        <v>82</v>
      </c>
      <c r="G14" s="565"/>
    </row>
    <row r="15" spans="2:7" ht="30" customHeight="1">
      <c r="B15" s="579"/>
      <c r="C15" s="580" t="s">
        <v>832</v>
      </c>
      <c r="D15" s="566"/>
      <c r="E15" s="581"/>
      <c r="F15" s="582" t="s">
        <v>82</v>
      </c>
      <c r="G15" s="565"/>
    </row>
    <row r="16" spans="2:7" ht="30" customHeight="1">
      <c r="B16" s="579"/>
      <c r="C16" s="580" t="s">
        <v>833</v>
      </c>
      <c r="D16" s="566"/>
      <c r="E16" s="581"/>
      <c r="F16" s="582" t="s">
        <v>82</v>
      </c>
      <c r="G16" s="565"/>
    </row>
    <row r="17" spans="2:7" ht="30" customHeight="1">
      <c r="B17" s="579"/>
      <c r="C17" s="580" t="s">
        <v>834</v>
      </c>
      <c r="D17" s="566"/>
      <c r="E17" s="581"/>
      <c r="F17" s="582" t="s">
        <v>82</v>
      </c>
      <c r="G17" s="565"/>
    </row>
    <row r="18" spans="2:7" ht="30" customHeight="1">
      <c r="B18" s="579"/>
      <c r="C18" s="580" t="s">
        <v>283</v>
      </c>
      <c r="D18" s="566"/>
      <c r="E18" s="581"/>
      <c r="F18" s="582" t="s">
        <v>82</v>
      </c>
      <c r="G18" s="565"/>
    </row>
    <row r="19" spans="2:7" ht="30" customHeight="1">
      <c r="B19" s="579"/>
      <c r="C19" s="580" t="s">
        <v>835</v>
      </c>
      <c r="D19" s="566"/>
      <c r="E19" s="581"/>
      <c r="F19" s="582" t="s">
        <v>82</v>
      </c>
      <c r="G19" s="565"/>
    </row>
    <row r="20" spans="2:7" ht="30" customHeight="1">
      <c r="B20" s="579"/>
      <c r="C20" s="580" t="s">
        <v>836</v>
      </c>
      <c r="D20" s="566"/>
      <c r="E20" s="581"/>
      <c r="F20" s="582" t="s">
        <v>82</v>
      </c>
      <c r="G20" s="565"/>
    </row>
    <row r="21" spans="2:7" ht="30" customHeight="1">
      <c r="B21" s="579"/>
      <c r="C21" s="580" t="s">
        <v>837</v>
      </c>
      <c r="D21" s="566"/>
      <c r="E21" s="581"/>
      <c r="F21" s="582" t="s">
        <v>82</v>
      </c>
      <c r="G21" s="565"/>
    </row>
    <row r="22" spans="2:7" ht="30" customHeight="1">
      <c r="B22" s="579"/>
      <c r="C22" s="580"/>
      <c r="D22" s="566"/>
      <c r="E22" s="581"/>
      <c r="F22" s="582" t="s">
        <v>82</v>
      </c>
      <c r="G22" s="565"/>
    </row>
    <row r="23" spans="2:7" ht="30" customHeight="1">
      <c r="B23" s="583"/>
      <c r="C23" s="584"/>
      <c r="D23" s="563"/>
      <c r="E23" s="585"/>
      <c r="F23" s="586" t="s">
        <v>82</v>
      </c>
      <c r="G23" s="564"/>
    </row>
  </sheetData>
  <mergeCells count="3">
    <mergeCell ref="B4:G4"/>
    <mergeCell ref="C6:G6"/>
    <mergeCell ref="C7:G7"/>
  </mergeCells>
  <phoneticPr fontId="7"/>
  <printOptions horizontalCentered="1"/>
  <pageMargins left="0.59055118110236227" right="0.19685039370078741" top="0.19685039370078741" bottom="0.19685039370078741"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B1:V75"/>
  <sheetViews>
    <sheetView view="pageBreakPreview" zoomScaleNormal="100" zoomScaleSheetLayoutView="100" workbookViewId="0">
      <selection activeCell="W14" sqref="W14"/>
    </sheetView>
  </sheetViews>
  <sheetFormatPr defaultColWidth="9" defaultRowHeight="12"/>
  <cols>
    <col min="1" max="1" width="1" style="90" customWidth="1"/>
    <col min="2" max="9" width="5.44140625" style="90" customWidth="1"/>
    <col min="10" max="11" width="3.77734375" style="90" customWidth="1"/>
    <col min="12" max="12" width="4.77734375" style="90" customWidth="1"/>
    <col min="13" max="13" width="5.44140625" style="90" customWidth="1"/>
    <col min="14" max="14" width="5" style="90" customWidth="1"/>
    <col min="15" max="15" width="4.77734375" style="90" customWidth="1"/>
    <col min="16" max="19" width="5.44140625" style="90" customWidth="1"/>
    <col min="20" max="20" width="1.33203125" style="90" customWidth="1"/>
    <col min="21" max="21" width="1.77734375" style="90" customWidth="1"/>
    <col min="22" max="54" width="5.44140625" style="90" customWidth="1"/>
    <col min="55" max="16384" width="9" style="90"/>
  </cols>
  <sheetData>
    <row r="1" spans="2:22">
      <c r="B1" s="90" t="s">
        <v>187</v>
      </c>
    </row>
    <row r="2" spans="2:22" ht="19.2">
      <c r="B2" s="1719" t="s">
        <v>261</v>
      </c>
      <c r="C2" s="1719"/>
      <c r="D2" s="1719"/>
      <c r="E2" s="1719"/>
      <c r="F2" s="1719"/>
      <c r="G2" s="1719"/>
      <c r="H2" s="1719"/>
      <c r="I2" s="1719"/>
      <c r="J2" s="1719"/>
      <c r="K2" s="1719"/>
      <c r="L2" s="1719"/>
      <c r="M2" s="1719"/>
      <c r="N2" s="1719"/>
      <c r="O2" s="1719"/>
      <c r="P2" s="1719"/>
      <c r="Q2" s="1719"/>
      <c r="R2" s="1719"/>
      <c r="S2" s="91"/>
    </row>
    <row r="4" spans="2:22" ht="13.2">
      <c r="B4" s="1720" t="s">
        <v>153</v>
      </c>
      <c r="C4" s="1721"/>
      <c r="D4" s="1724"/>
      <c r="E4" s="1725"/>
      <c r="F4" s="1725"/>
      <c r="G4" s="1725"/>
      <c r="H4" s="1725"/>
      <c r="I4" s="1725"/>
      <c r="J4" s="1725"/>
      <c r="K4" s="1725"/>
      <c r="L4" s="1726"/>
      <c r="M4" s="1730" t="s">
        <v>212</v>
      </c>
      <c r="N4" s="1731"/>
      <c r="O4" s="1732"/>
      <c r="P4" s="1732"/>
      <c r="Q4" s="1733"/>
    </row>
    <row r="5" spans="2:22" ht="13.2">
      <c r="B5" s="1722"/>
      <c r="C5" s="1723"/>
      <c r="D5" s="1727"/>
      <c r="E5" s="1728"/>
      <c r="F5" s="1728"/>
      <c r="G5" s="1728"/>
      <c r="H5" s="1728"/>
      <c r="I5" s="1728"/>
      <c r="J5" s="1728"/>
      <c r="K5" s="1728"/>
      <c r="L5" s="1729"/>
      <c r="M5" s="1734" t="s">
        <v>213</v>
      </c>
      <c r="N5" s="1735"/>
      <c r="O5" s="1736"/>
      <c r="P5" s="1736"/>
      <c r="Q5" s="1737"/>
    </row>
    <row r="6" spans="2:22" ht="6" customHeight="1"/>
    <row r="7" spans="2:22" ht="24" customHeight="1">
      <c r="B7" s="1713" t="s">
        <v>154</v>
      </c>
      <c r="C7" s="1713"/>
      <c r="D7" s="139" t="s">
        <v>155</v>
      </c>
      <c r="E7" s="110"/>
      <c r="F7" s="92" t="s">
        <v>82</v>
      </c>
      <c r="G7" s="1714" t="s">
        <v>156</v>
      </c>
      <c r="H7" s="1698"/>
      <c r="I7" s="93"/>
      <c r="J7" s="140" t="s">
        <v>82</v>
      </c>
      <c r="K7" s="140"/>
      <c r="L7" s="94" t="s">
        <v>90</v>
      </c>
      <c r="M7" s="1715" t="s">
        <v>157</v>
      </c>
      <c r="N7" s="1715"/>
      <c r="O7" s="94" t="s">
        <v>90</v>
      </c>
      <c r="P7" s="1715" t="s">
        <v>158</v>
      </c>
      <c r="Q7" s="1716"/>
      <c r="V7" s="138" t="s">
        <v>231</v>
      </c>
    </row>
    <row r="8" spans="2:22" ht="24" customHeight="1" thickBot="1">
      <c r="B8" s="1717" t="s">
        <v>159</v>
      </c>
      <c r="C8" s="1718"/>
      <c r="D8" s="142" t="s">
        <v>155</v>
      </c>
      <c r="E8" s="95"/>
      <c r="F8" s="128" t="s">
        <v>82</v>
      </c>
      <c r="G8" s="1714" t="s">
        <v>156</v>
      </c>
      <c r="H8" s="1698"/>
      <c r="I8" s="93"/>
      <c r="J8" s="140" t="s">
        <v>82</v>
      </c>
      <c r="K8" s="140"/>
      <c r="L8" s="94" t="s">
        <v>90</v>
      </c>
      <c r="M8" s="1715" t="s">
        <v>160</v>
      </c>
      <c r="N8" s="1715"/>
      <c r="O8" s="94" t="s">
        <v>90</v>
      </c>
      <c r="P8" s="1715" t="s">
        <v>232</v>
      </c>
      <c r="Q8" s="1716"/>
      <c r="V8" s="138" t="s">
        <v>233</v>
      </c>
    </row>
    <row r="9" spans="2:22" ht="24" customHeight="1" thickBot="1">
      <c r="B9" s="1696" t="s">
        <v>161</v>
      </c>
      <c r="C9" s="1697"/>
      <c r="D9" s="96" t="s">
        <v>155</v>
      </c>
      <c r="E9" s="97">
        <f>SUM(E7:E8)</f>
        <v>0</v>
      </c>
      <c r="F9" s="98" t="s">
        <v>82</v>
      </c>
      <c r="G9" s="1698" t="s">
        <v>156</v>
      </c>
      <c r="H9" s="1698"/>
      <c r="I9" s="99">
        <f>SUM(I7:I8)</f>
        <v>0</v>
      </c>
      <c r="J9" s="140" t="s">
        <v>82</v>
      </c>
      <c r="K9" s="140"/>
      <c r="L9" s="140" t="s">
        <v>162</v>
      </c>
      <c r="M9" s="140"/>
      <c r="N9" s="140"/>
      <c r="O9" s="137"/>
      <c r="P9" s="140"/>
      <c r="Q9" s="141"/>
      <c r="V9" s="138"/>
    </row>
    <row r="10" spans="2:22">
      <c r="B10" s="1699" t="s">
        <v>186</v>
      </c>
      <c r="C10" s="1699"/>
      <c r="D10" s="1699"/>
      <c r="E10" s="1699"/>
      <c r="F10" s="1699"/>
      <c r="G10" s="1699"/>
      <c r="H10" s="1699"/>
      <c r="I10" s="1699"/>
      <c r="J10" s="1699"/>
      <c r="K10" s="1699"/>
      <c r="L10" s="1699"/>
      <c r="M10" s="1699"/>
      <c r="N10" s="1699"/>
      <c r="O10" s="1699"/>
      <c r="P10" s="1699"/>
      <c r="Q10" s="1699"/>
      <c r="R10" s="1699"/>
      <c r="S10" s="1699"/>
    </row>
    <row r="11" spans="2:22">
      <c r="B11" s="1700"/>
      <c r="C11" s="1700"/>
      <c r="D11" s="1700"/>
      <c r="E11" s="1700"/>
      <c r="F11" s="1700"/>
      <c r="G11" s="1700"/>
      <c r="H11" s="1700"/>
      <c r="I11" s="1700"/>
      <c r="J11" s="1700"/>
      <c r="K11" s="1700"/>
      <c r="L11" s="1700"/>
      <c r="M11" s="1700"/>
      <c r="N11" s="1700"/>
      <c r="O11" s="1700"/>
      <c r="P11" s="1700"/>
      <c r="Q11" s="1700"/>
      <c r="R11" s="1700"/>
      <c r="S11" s="1700"/>
    </row>
    <row r="12" spans="2:22">
      <c r="B12" s="1701" t="s">
        <v>163</v>
      </c>
      <c r="C12" s="1702"/>
      <c r="D12" s="1703"/>
      <c r="E12" s="1701" t="s">
        <v>164</v>
      </c>
      <c r="F12" s="1702"/>
      <c r="G12" s="1702"/>
      <c r="H12" s="1702"/>
      <c r="I12" s="1703"/>
      <c r="J12" s="1701" t="s">
        <v>165</v>
      </c>
      <c r="K12" s="1702"/>
      <c r="L12" s="1702"/>
      <c r="M12" s="1701" t="s">
        <v>166</v>
      </c>
      <c r="N12" s="1703"/>
      <c r="O12" s="1710" t="s">
        <v>167</v>
      </c>
      <c r="P12" s="1710"/>
      <c r="Q12" s="1710"/>
      <c r="R12" s="1710"/>
      <c r="S12" s="1710"/>
    </row>
    <row r="13" spans="2:22">
      <c r="B13" s="1704"/>
      <c r="C13" s="1705"/>
      <c r="D13" s="1706"/>
      <c r="E13" s="1707"/>
      <c r="F13" s="1708"/>
      <c r="G13" s="1708"/>
      <c r="H13" s="1708"/>
      <c r="I13" s="1709"/>
      <c r="J13" s="1707"/>
      <c r="K13" s="1708"/>
      <c r="L13" s="1708"/>
      <c r="M13" s="1711" t="s">
        <v>234</v>
      </c>
      <c r="N13" s="1712"/>
      <c r="O13" s="1710"/>
      <c r="P13" s="1710"/>
      <c r="Q13" s="1710"/>
      <c r="R13" s="1710"/>
      <c r="S13" s="1710"/>
    </row>
    <row r="14" spans="2:22">
      <c r="B14" s="126" t="s">
        <v>97</v>
      </c>
      <c r="C14" s="127"/>
      <c r="D14" s="128"/>
      <c r="E14" s="1694" t="s">
        <v>235</v>
      </c>
      <c r="F14" s="1625"/>
      <c r="G14" s="1625"/>
      <c r="H14" s="1625"/>
      <c r="I14" s="1625"/>
      <c r="J14" s="1586">
        <v>1</v>
      </c>
      <c r="K14" s="1695"/>
      <c r="L14" s="1579" t="s">
        <v>82</v>
      </c>
      <c r="M14" s="1586"/>
      <c r="N14" s="1578" t="s">
        <v>82</v>
      </c>
      <c r="O14" s="1625"/>
      <c r="P14" s="1625"/>
      <c r="Q14" s="1625"/>
      <c r="R14" s="1625"/>
      <c r="S14" s="1625"/>
    </row>
    <row r="15" spans="2:22">
      <c r="B15" s="101"/>
      <c r="C15" s="129"/>
      <c r="D15" s="131"/>
      <c r="E15" s="1694"/>
      <c r="F15" s="1625"/>
      <c r="G15" s="1625"/>
      <c r="H15" s="1625"/>
      <c r="I15" s="1625"/>
      <c r="J15" s="1580"/>
      <c r="K15" s="1581"/>
      <c r="L15" s="1612"/>
      <c r="M15" s="1580"/>
      <c r="N15" s="1584"/>
      <c r="O15" s="1625"/>
      <c r="P15" s="1625"/>
      <c r="Q15" s="1625"/>
      <c r="R15" s="1625"/>
      <c r="S15" s="1625"/>
    </row>
    <row r="16" spans="2:22">
      <c r="B16" s="102"/>
      <c r="C16" s="130"/>
      <c r="D16" s="134"/>
      <c r="E16" s="1694"/>
      <c r="F16" s="1625"/>
      <c r="G16" s="1625"/>
      <c r="H16" s="1625"/>
      <c r="I16" s="1625"/>
      <c r="J16" s="1582"/>
      <c r="K16" s="1583"/>
      <c r="L16" s="1640"/>
      <c r="M16" s="1582"/>
      <c r="N16" s="1585"/>
      <c r="O16" s="1625"/>
      <c r="P16" s="1625"/>
      <c r="Q16" s="1625"/>
      <c r="R16" s="1625"/>
      <c r="S16" s="1625"/>
    </row>
    <row r="17" spans="2:19">
      <c r="B17" s="126" t="s">
        <v>236</v>
      </c>
      <c r="C17" s="127"/>
      <c r="D17" s="128"/>
      <c r="E17" s="1694" t="s">
        <v>188</v>
      </c>
      <c r="F17" s="1625"/>
      <c r="G17" s="1625"/>
      <c r="H17" s="1625"/>
      <c r="I17" s="1625"/>
      <c r="J17" s="1586"/>
      <c r="K17" s="1695"/>
      <c r="L17" s="1579" t="s">
        <v>82</v>
      </c>
      <c r="M17" s="1586"/>
      <c r="N17" s="1578" t="s">
        <v>82</v>
      </c>
      <c r="O17" s="1625"/>
      <c r="P17" s="1625"/>
      <c r="Q17" s="1625"/>
      <c r="R17" s="1625"/>
      <c r="S17" s="1625"/>
    </row>
    <row r="18" spans="2:19">
      <c r="B18" s="101"/>
      <c r="C18" s="129"/>
      <c r="D18" s="131"/>
      <c r="E18" s="1694"/>
      <c r="F18" s="1625"/>
      <c r="G18" s="1625"/>
      <c r="H18" s="1625"/>
      <c r="I18" s="1625"/>
      <c r="J18" s="1580"/>
      <c r="K18" s="1581"/>
      <c r="L18" s="1612"/>
      <c r="M18" s="1580"/>
      <c r="N18" s="1584"/>
      <c r="O18" s="1625"/>
      <c r="P18" s="1625"/>
      <c r="Q18" s="1625"/>
      <c r="R18" s="1625"/>
      <c r="S18" s="1625"/>
    </row>
    <row r="19" spans="2:19">
      <c r="B19" s="102"/>
      <c r="C19" s="130"/>
      <c r="D19" s="134"/>
      <c r="E19" s="1694"/>
      <c r="F19" s="1625"/>
      <c r="G19" s="1625"/>
      <c r="H19" s="1625"/>
      <c r="I19" s="1625"/>
      <c r="J19" s="1582"/>
      <c r="K19" s="1583"/>
      <c r="L19" s="1640"/>
      <c r="M19" s="1582"/>
      <c r="N19" s="1585"/>
      <c r="O19" s="1625"/>
      <c r="P19" s="1625"/>
      <c r="Q19" s="1625"/>
      <c r="R19" s="1625"/>
      <c r="S19" s="1625"/>
    </row>
    <row r="20" spans="2:19" ht="12" customHeight="1">
      <c r="B20" s="101" t="s">
        <v>237</v>
      </c>
      <c r="C20" s="129"/>
      <c r="D20" s="131"/>
      <c r="E20" s="1587" t="s">
        <v>238</v>
      </c>
      <c r="F20" s="1588"/>
      <c r="G20" s="1588"/>
      <c r="H20" s="1588"/>
      <c r="I20" s="1589"/>
      <c r="J20" s="1621">
        <f>IF(E9&lt;=100,1,2)</f>
        <v>1</v>
      </c>
      <c r="K20" s="1622"/>
      <c r="L20" s="1579" t="s">
        <v>82</v>
      </c>
      <c r="M20" s="1586"/>
      <c r="N20" s="1578" t="s">
        <v>82</v>
      </c>
      <c r="O20" s="1625" t="s">
        <v>189</v>
      </c>
      <c r="P20" s="1625"/>
      <c r="Q20" s="1625"/>
      <c r="R20" s="1625"/>
      <c r="S20" s="1625"/>
    </row>
    <row r="21" spans="2:19">
      <c r="B21" s="101"/>
      <c r="C21" s="129"/>
      <c r="D21" s="131"/>
      <c r="E21" s="1590"/>
      <c r="F21" s="1591"/>
      <c r="G21" s="1591"/>
      <c r="H21" s="1591"/>
      <c r="I21" s="1592"/>
      <c r="J21" s="1623"/>
      <c r="K21" s="1624"/>
      <c r="L21" s="1612"/>
      <c r="M21" s="1580"/>
      <c r="N21" s="1584"/>
      <c r="O21" s="1625"/>
      <c r="P21" s="1625"/>
      <c r="Q21" s="1625"/>
      <c r="R21" s="1625"/>
      <c r="S21" s="1625"/>
    </row>
    <row r="22" spans="2:19" ht="12" customHeight="1">
      <c r="B22" s="101"/>
      <c r="C22" s="1685" t="s">
        <v>239</v>
      </c>
      <c r="D22" s="1686"/>
      <c r="E22" s="1686"/>
      <c r="F22" s="1686"/>
      <c r="G22" s="1686"/>
      <c r="H22" s="1687"/>
      <c r="I22" s="143"/>
      <c r="J22" s="1623"/>
      <c r="K22" s="1624"/>
      <c r="L22" s="1612"/>
      <c r="M22" s="1580"/>
      <c r="N22" s="1584"/>
      <c r="O22" s="1625"/>
      <c r="P22" s="1625"/>
      <c r="Q22" s="1625"/>
      <c r="R22" s="1625"/>
      <c r="S22" s="1625"/>
    </row>
    <row r="23" spans="2:19" ht="12" customHeight="1">
      <c r="B23" s="101"/>
      <c r="C23" s="1688"/>
      <c r="D23" s="1689"/>
      <c r="E23" s="1689"/>
      <c r="F23" s="1689"/>
      <c r="G23" s="1689"/>
      <c r="H23" s="1690"/>
      <c r="I23" s="143"/>
      <c r="J23" s="1623"/>
      <c r="K23" s="1624"/>
      <c r="L23" s="1612"/>
      <c r="M23" s="1580"/>
      <c r="N23" s="1584"/>
      <c r="O23" s="1625"/>
      <c r="P23" s="1625"/>
      <c r="Q23" s="1625"/>
      <c r="R23" s="1625"/>
      <c r="S23" s="1625"/>
    </row>
    <row r="24" spans="2:19" ht="12" customHeight="1">
      <c r="B24" s="101"/>
      <c r="C24" s="1691"/>
      <c r="D24" s="1692"/>
      <c r="E24" s="1692"/>
      <c r="F24" s="1692"/>
      <c r="G24" s="1692"/>
      <c r="H24" s="1693"/>
      <c r="I24" s="143"/>
      <c r="J24" s="1623"/>
      <c r="K24" s="1624"/>
      <c r="L24" s="1612"/>
      <c r="M24" s="1580"/>
      <c r="N24" s="1584"/>
      <c r="O24" s="1625"/>
      <c r="P24" s="1625"/>
      <c r="Q24" s="1625"/>
      <c r="R24" s="1625"/>
      <c r="S24" s="1625"/>
    </row>
    <row r="25" spans="2:19">
      <c r="B25" s="102"/>
      <c r="C25" s="130"/>
      <c r="D25" s="134"/>
      <c r="E25" s="1575" t="s">
        <v>240</v>
      </c>
      <c r="F25" s="1576"/>
      <c r="G25" s="1576"/>
      <c r="H25" s="1576"/>
      <c r="I25" s="1636"/>
      <c r="J25" s="1683"/>
      <c r="K25" s="1684"/>
      <c r="L25" s="1640"/>
      <c r="M25" s="1582"/>
      <c r="N25" s="1585"/>
      <c r="O25" s="1625"/>
      <c r="P25" s="1625"/>
      <c r="Q25" s="1625"/>
      <c r="R25" s="1625"/>
      <c r="S25" s="1625"/>
    </row>
    <row r="26" spans="2:19" ht="12" customHeight="1">
      <c r="B26" s="126" t="s">
        <v>168</v>
      </c>
      <c r="C26" s="127"/>
      <c r="D26" s="128"/>
      <c r="E26" s="1587" t="s">
        <v>193</v>
      </c>
      <c r="F26" s="1588"/>
      <c r="G26" s="1588"/>
      <c r="H26" s="1588"/>
      <c r="I26" s="1589"/>
      <c r="J26" s="1621">
        <f>E9/3</f>
        <v>0</v>
      </c>
      <c r="K26" s="1622"/>
      <c r="L26" s="100"/>
      <c r="M26" s="1586"/>
      <c r="N26" s="1578" t="s">
        <v>82</v>
      </c>
      <c r="O26" s="1625" t="s">
        <v>241</v>
      </c>
      <c r="P26" s="1625"/>
      <c r="Q26" s="1625"/>
      <c r="R26" s="1625"/>
      <c r="S26" s="1625"/>
    </row>
    <row r="27" spans="2:19">
      <c r="B27" s="101"/>
      <c r="C27" s="129"/>
      <c r="D27" s="131"/>
      <c r="E27" s="1590"/>
      <c r="F27" s="1591"/>
      <c r="G27" s="1591"/>
      <c r="H27" s="1591"/>
      <c r="I27" s="1592"/>
      <c r="J27" s="1674" t="s">
        <v>242</v>
      </c>
      <c r="K27" s="1675"/>
      <c r="L27" s="131"/>
      <c r="M27" s="1580"/>
      <c r="N27" s="1584"/>
      <c r="O27" s="1625"/>
      <c r="P27" s="1625"/>
      <c r="Q27" s="1625"/>
      <c r="R27" s="1625"/>
      <c r="S27" s="1625"/>
    </row>
    <row r="28" spans="2:19">
      <c r="B28" s="101"/>
      <c r="C28" s="119" t="s">
        <v>194</v>
      </c>
      <c r="D28" s="1676"/>
      <c r="E28" s="1676"/>
      <c r="F28" s="1676"/>
      <c r="G28" s="1676"/>
      <c r="H28" s="1677"/>
      <c r="I28" s="143"/>
      <c r="J28" s="1623">
        <f>ROUNDUP(J26,0)</f>
        <v>0</v>
      </c>
      <c r="K28" s="1624"/>
      <c r="L28" s="1612" t="s">
        <v>169</v>
      </c>
      <c r="M28" s="1580"/>
      <c r="N28" s="1584"/>
      <c r="O28" s="1625"/>
      <c r="P28" s="1625"/>
      <c r="Q28" s="1625"/>
      <c r="R28" s="1625"/>
      <c r="S28" s="1625"/>
    </row>
    <row r="29" spans="2:19">
      <c r="B29" s="101"/>
      <c r="C29" s="120" t="s">
        <v>195</v>
      </c>
      <c r="D29" s="1678"/>
      <c r="E29" s="1678"/>
      <c r="F29" s="1678"/>
      <c r="G29" s="1678"/>
      <c r="H29" s="1679"/>
      <c r="I29" s="143"/>
      <c r="J29" s="1623"/>
      <c r="K29" s="1624"/>
      <c r="L29" s="1612"/>
      <c r="M29" s="1580"/>
      <c r="N29" s="1584"/>
      <c r="O29" s="1625"/>
      <c r="P29" s="1625"/>
      <c r="Q29" s="1625"/>
      <c r="R29" s="1625"/>
      <c r="S29" s="1625"/>
    </row>
    <row r="30" spans="2:19">
      <c r="B30" s="101"/>
      <c r="C30" s="129"/>
      <c r="D30" s="131"/>
      <c r="E30" s="1680" t="s">
        <v>243</v>
      </c>
      <c r="F30" s="1681"/>
      <c r="G30" s="1681"/>
      <c r="H30" s="1681"/>
      <c r="I30" s="1682"/>
      <c r="J30" s="1623"/>
      <c r="K30" s="1624"/>
      <c r="L30" s="1612"/>
      <c r="M30" s="1580"/>
      <c r="N30" s="1584"/>
      <c r="O30" s="1626"/>
      <c r="P30" s="1626"/>
      <c r="Q30" s="1626"/>
      <c r="R30" s="1626"/>
      <c r="S30" s="1626"/>
    </row>
    <row r="31" spans="2:19" ht="13.2">
      <c r="B31" s="101"/>
      <c r="C31" s="1663" t="s">
        <v>244</v>
      </c>
      <c r="D31" s="1664"/>
      <c r="E31" s="1665" t="s">
        <v>190</v>
      </c>
      <c r="F31" s="1666"/>
      <c r="G31" s="1666"/>
      <c r="H31" s="1666"/>
      <c r="I31" s="1667"/>
      <c r="J31" s="114"/>
      <c r="K31" s="115"/>
      <c r="L31" s="133"/>
      <c r="M31" s="114"/>
      <c r="N31" s="113"/>
      <c r="O31" s="1668" t="s">
        <v>245</v>
      </c>
      <c r="P31" s="1669"/>
      <c r="Q31" s="1669"/>
      <c r="R31" s="1669"/>
      <c r="S31" s="1670"/>
    </row>
    <row r="32" spans="2:19" ht="12" customHeight="1">
      <c r="B32" s="101"/>
      <c r="C32" s="116"/>
      <c r="D32" s="112"/>
      <c r="E32" s="1603" t="str">
        <f>IF($E$7&lt;=30,"■","□")</f>
        <v>■</v>
      </c>
      <c r="F32" s="1604" t="s">
        <v>246</v>
      </c>
      <c r="G32" s="1605"/>
      <c r="H32" s="1606"/>
      <c r="I32" s="1607">
        <f>IF(E32="□","",1)</f>
        <v>1</v>
      </c>
      <c r="J32" s="1610"/>
      <c r="K32" s="1611"/>
      <c r="L32" s="1612" t="s">
        <v>82</v>
      </c>
      <c r="M32" s="1671"/>
      <c r="N32" s="1584" t="s">
        <v>82</v>
      </c>
      <c r="O32" s="1590"/>
      <c r="P32" s="1591"/>
      <c r="Q32" s="1591"/>
      <c r="R32" s="1591"/>
      <c r="S32" s="1592"/>
    </row>
    <row r="33" spans="2:19" ht="12" customHeight="1">
      <c r="B33" s="101"/>
      <c r="C33" s="116"/>
      <c r="D33" s="112"/>
      <c r="E33" s="1593"/>
      <c r="F33" s="1594"/>
      <c r="G33" s="1595"/>
      <c r="H33" s="1596"/>
      <c r="I33" s="1597"/>
      <c r="J33" s="1610"/>
      <c r="K33" s="1611"/>
      <c r="L33" s="1612"/>
      <c r="M33" s="1671"/>
      <c r="N33" s="1584"/>
      <c r="O33" s="1590"/>
      <c r="P33" s="1591"/>
      <c r="Q33" s="1591"/>
      <c r="R33" s="1591"/>
      <c r="S33" s="1592"/>
    </row>
    <row r="34" spans="2:19" ht="12" customHeight="1">
      <c r="B34" s="101"/>
      <c r="C34" s="117"/>
      <c r="D34" s="131"/>
      <c r="E34" s="1593" t="str">
        <f>IF(AND($E$7&gt;=31,$E$7&lt;=50),"■","□")</f>
        <v>□</v>
      </c>
      <c r="F34" s="1594" t="s">
        <v>247</v>
      </c>
      <c r="G34" s="1595"/>
      <c r="H34" s="1596"/>
      <c r="I34" s="1597" t="str">
        <f>IF(E34="□","",2)</f>
        <v/>
      </c>
      <c r="J34" s="1610"/>
      <c r="K34" s="1611"/>
      <c r="L34" s="1612"/>
      <c r="M34" s="1671"/>
      <c r="N34" s="1584"/>
      <c r="O34" s="1590"/>
      <c r="P34" s="1591"/>
      <c r="Q34" s="1591"/>
      <c r="R34" s="1591"/>
      <c r="S34" s="1592"/>
    </row>
    <row r="35" spans="2:19" ht="12" customHeight="1">
      <c r="B35" s="101"/>
      <c r="C35" s="117"/>
      <c r="D35" s="131"/>
      <c r="E35" s="1593"/>
      <c r="F35" s="1594"/>
      <c r="G35" s="1595"/>
      <c r="H35" s="1596"/>
      <c r="I35" s="1597"/>
      <c r="J35" s="1610"/>
      <c r="K35" s="1611"/>
      <c r="L35" s="1612"/>
      <c r="M35" s="1671"/>
      <c r="N35" s="1584"/>
      <c r="O35" s="1590"/>
      <c r="P35" s="1591"/>
      <c r="Q35" s="1591"/>
      <c r="R35" s="1591"/>
      <c r="S35" s="1592"/>
    </row>
    <row r="36" spans="2:19" ht="12" customHeight="1">
      <c r="B36" s="101"/>
      <c r="C36" s="117"/>
      <c r="D36" s="131"/>
      <c r="E36" s="1593" t="str">
        <f>IF(AND($E$7&gt;=51,$E$7&lt;=130),"■","□")</f>
        <v>□</v>
      </c>
      <c r="F36" s="1594" t="s">
        <v>248</v>
      </c>
      <c r="G36" s="1595"/>
      <c r="H36" s="1596"/>
      <c r="I36" s="1597" t="str">
        <f>IF(E36="□","",3)</f>
        <v/>
      </c>
      <c r="J36" s="1610"/>
      <c r="K36" s="1611"/>
      <c r="L36" s="1612"/>
      <c r="M36" s="1671"/>
      <c r="N36" s="1584"/>
      <c r="O36" s="1590"/>
      <c r="P36" s="1591"/>
      <c r="Q36" s="1591"/>
      <c r="R36" s="1591"/>
      <c r="S36" s="1592"/>
    </row>
    <row r="37" spans="2:19" ht="12" customHeight="1">
      <c r="B37" s="101"/>
      <c r="C37" s="117"/>
      <c r="D37" s="131"/>
      <c r="E37" s="1593"/>
      <c r="F37" s="1594"/>
      <c r="G37" s="1595"/>
      <c r="H37" s="1596"/>
      <c r="I37" s="1597"/>
      <c r="J37" s="1610"/>
      <c r="K37" s="1611"/>
      <c r="L37" s="1612"/>
      <c r="M37" s="1671"/>
      <c r="N37" s="1584"/>
      <c r="O37" s="1590"/>
      <c r="P37" s="1591"/>
      <c r="Q37" s="1591"/>
      <c r="R37" s="1591"/>
      <c r="S37" s="1592"/>
    </row>
    <row r="38" spans="2:19" ht="12" customHeight="1">
      <c r="B38" s="101"/>
      <c r="C38" s="117"/>
      <c r="D38" s="131"/>
      <c r="E38" s="1672" t="str">
        <f>IF($E$7&gt;=131,"■","□")</f>
        <v>□</v>
      </c>
      <c r="F38" s="1594" t="s">
        <v>249</v>
      </c>
      <c r="G38" s="1595"/>
      <c r="H38" s="1596"/>
      <c r="I38" s="1613" t="str">
        <f>IF(E38="□","","備考欄参照")</f>
        <v/>
      </c>
      <c r="J38" s="1610"/>
      <c r="K38" s="1611"/>
      <c r="L38" s="1612"/>
      <c r="M38" s="1671"/>
      <c r="N38" s="1584"/>
      <c r="O38" s="1590"/>
      <c r="P38" s="1591"/>
      <c r="Q38" s="1591"/>
      <c r="R38" s="1591"/>
      <c r="S38" s="1592"/>
    </row>
    <row r="39" spans="2:19" ht="12" customHeight="1">
      <c r="B39" s="101"/>
      <c r="C39" s="117"/>
      <c r="D39" s="131"/>
      <c r="E39" s="1672"/>
      <c r="F39" s="1594"/>
      <c r="G39" s="1595"/>
      <c r="H39" s="1596"/>
      <c r="I39" s="1613"/>
      <c r="J39" s="1610"/>
      <c r="K39" s="1611"/>
      <c r="L39" s="1612"/>
      <c r="M39" s="1671"/>
      <c r="N39" s="1584"/>
      <c r="O39" s="111" t="s">
        <v>170</v>
      </c>
      <c r="P39" s="136"/>
      <c r="Q39" s="136"/>
      <c r="R39" s="136"/>
      <c r="S39" s="143"/>
    </row>
    <row r="40" spans="2:19" ht="12" customHeight="1">
      <c r="B40" s="101"/>
      <c r="C40" s="117"/>
      <c r="D40" s="131"/>
      <c r="E40" s="1672"/>
      <c r="F40" s="1594"/>
      <c r="G40" s="1595"/>
      <c r="H40" s="1596"/>
      <c r="I40" s="1613"/>
      <c r="J40" s="1610"/>
      <c r="K40" s="1611"/>
      <c r="L40" s="1612"/>
      <c r="M40" s="1671"/>
      <c r="N40" s="1584"/>
      <c r="O40" s="111" t="s">
        <v>171</v>
      </c>
      <c r="P40" s="136"/>
      <c r="Q40" s="136"/>
      <c r="R40" s="136"/>
      <c r="S40" s="143"/>
    </row>
    <row r="41" spans="2:19" ht="12" customHeight="1">
      <c r="B41" s="101"/>
      <c r="C41" s="117"/>
      <c r="D41" s="131"/>
      <c r="E41" s="1673"/>
      <c r="F41" s="1600"/>
      <c r="G41" s="1601"/>
      <c r="H41" s="1602"/>
      <c r="I41" s="1614"/>
      <c r="J41" s="1610"/>
      <c r="K41" s="1611"/>
      <c r="L41" s="1612"/>
      <c r="M41" s="1671"/>
      <c r="N41" s="1584"/>
      <c r="O41" s="111" t="s">
        <v>172</v>
      </c>
      <c r="P41" s="136"/>
      <c r="Q41" s="136"/>
      <c r="R41" s="136"/>
      <c r="S41" s="143"/>
    </row>
    <row r="42" spans="2:19">
      <c r="B42" s="101"/>
      <c r="C42" s="118"/>
      <c r="D42" s="134"/>
      <c r="E42" s="1654" t="s">
        <v>174</v>
      </c>
      <c r="F42" s="1655"/>
      <c r="G42" s="1655"/>
      <c r="H42" s="1655"/>
      <c r="I42" s="1655"/>
      <c r="J42" s="102"/>
      <c r="K42" s="130"/>
      <c r="L42" s="134"/>
      <c r="M42" s="102"/>
      <c r="N42" s="130"/>
      <c r="O42" s="146" t="s">
        <v>173</v>
      </c>
      <c r="P42" s="104"/>
      <c r="Q42" s="104"/>
      <c r="R42" s="104"/>
      <c r="S42" s="105"/>
    </row>
    <row r="43" spans="2:19" ht="12" customHeight="1">
      <c r="B43" s="126" t="s">
        <v>250</v>
      </c>
      <c r="C43" s="127"/>
      <c r="D43" s="128"/>
      <c r="E43" s="90" t="s">
        <v>175</v>
      </c>
      <c r="J43" s="1656">
        <v>1</v>
      </c>
      <c r="K43" s="1638"/>
      <c r="L43" s="1612" t="s">
        <v>82</v>
      </c>
      <c r="M43" s="1586"/>
      <c r="N43" s="1579" t="s">
        <v>82</v>
      </c>
      <c r="O43" s="1657"/>
      <c r="P43" s="1657"/>
      <c r="Q43" s="1657"/>
      <c r="R43" s="1657"/>
      <c r="S43" s="1657"/>
    </row>
    <row r="44" spans="2:19">
      <c r="B44" s="101"/>
      <c r="C44" s="129"/>
      <c r="D44" s="131"/>
      <c r="J44" s="1656"/>
      <c r="K44" s="1638"/>
      <c r="L44" s="1612"/>
      <c r="M44" s="1580"/>
      <c r="N44" s="1612"/>
      <c r="O44" s="1658"/>
      <c r="P44" s="1658"/>
      <c r="Q44" s="1658"/>
      <c r="R44" s="1658"/>
      <c r="S44" s="1658"/>
    </row>
    <row r="45" spans="2:19">
      <c r="B45" s="101"/>
      <c r="C45" s="129"/>
      <c r="D45" s="131"/>
      <c r="E45" s="1660" t="s">
        <v>240</v>
      </c>
      <c r="F45" s="1661"/>
      <c r="G45" s="1661"/>
      <c r="H45" s="1661"/>
      <c r="I45" s="1662"/>
      <c r="J45" s="1656"/>
      <c r="K45" s="1638"/>
      <c r="L45" s="1612"/>
      <c r="M45" s="1580"/>
      <c r="N45" s="1612"/>
      <c r="O45" s="1659"/>
      <c r="P45" s="1659"/>
      <c r="Q45" s="1659"/>
      <c r="R45" s="1659"/>
      <c r="S45" s="1659"/>
    </row>
    <row r="46" spans="2:19">
      <c r="B46" s="101"/>
      <c r="C46" s="1644" t="s">
        <v>251</v>
      </c>
      <c r="D46" s="1645"/>
      <c r="E46" s="113"/>
      <c r="F46" s="113"/>
      <c r="G46" s="113"/>
      <c r="H46" s="113"/>
      <c r="I46" s="133"/>
      <c r="J46" s="1650"/>
      <c r="K46" s="1651"/>
      <c r="L46" s="1652" t="s">
        <v>82</v>
      </c>
      <c r="M46" s="1650"/>
      <c r="N46" s="1652" t="s">
        <v>82</v>
      </c>
      <c r="O46" s="1653" t="s">
        <v>612</v>
      </c>
      <c r="P46" s="1653"/>
      <c r="Q46" s="1653"/>
      <c r="R46" s="1653"/>
      <c r="S46" s="1653"/>
    </row>
    <row r="47" spans="2:19">
      <c r="B47" s="101"/>
      <c r="C47" s="1646"/>
      <c r="D47" s="1647"/>
      <c r="E47" s="129"/>
      <c r="F47" s="129"/>
      <c r="G47" s="129"/>
      <c r="H47" s="129"/>
      <c r="I47" s="131"/>
      <c r="J47" s="1580"/>
      <c r="K47" s="1581"/>
      <c r="L47" s="1612"/>
      <c r="M47" s="1580"/>
      <c r="N47" s="1612"/>
      <c r="O47" s="1625"/>
      <c r="P47" s="1625"/>
      <c r="Q47" s="1625"/>
      <c r="R47" s="1625"/>
      <c r="S47" s="1625"/>
    </row>
    <row r="48" spans="2:19">
      <c r="B48" s="101"/>
      <c r="C48" s="1646"/>
      <c r="D48" s="1647"/>
      <c r="E48" s="444"/>
      <c r="F48" s="444"/>
      <c r="G48" s="444"/>
      <c r="H48" s="444"/>
      <c r="I48" s="443"/>
      <c r="J48" s="1580"/>
      <c r="K48" s="1581"/>
      <c r="L48" s="1612"/>
      <c r="M48" s="1580"/>
      <c r="N48" s="1612"/>
      <c r="O48" s="1625"/>
      <c r="P48" s="1625"/>
      <c r="Q48" s="1625"/>
      <c r="R48" s="1625"/>
      <c r="S48" s="1625"/>
    </row>
    <row r="49" spans="2:19">
      <c r="B49" s="101"/>
      <c r="C49" s="1646"/>
      <c r="D49" s="1647"/>
      <c r="E49" s="444"/>
      <c r="F49" s="444"/>
      <c r="G49" s="444"/>
      <c r="H49" s="444"/>
      <c r="I49" s="443"/>
      <c r="J49" s="1580"/>
      <c r="K49" s="1581"/>
      <c r="L49" s="1612"/>
      <c r="M49" s="1580"/>
      <c r="N49" s="1612"/>
      <c r="O49" s="1625"/>
      <c r="P49" s="1625"/>
      <c r="Q49" s="1625"/>
      <c r="R49" s="1625"/>
      <c r="S49" s="1625"/>
    </row>
    <row r="50" spans="2:19">
      <c r="B50" s="101"/>
      <c r="C50" s="1646"/>
      <c r="D50" s="1647"/>
      <c r="E50" s="444"/>
      <c r="F50" s="444"/>
      <c r="G50" s="444"/>
      <c r="H50" s="444"/>
      <c r="I50" s="443"/>
      <c r="J50" s="1580"/>
      <c r="K50" s="1581"/>
      <c r="L50" s="1612"/>
      <c r="M50" s="1580"/>
      <c r="N50" s="1612"/>
      <c r="O50" s="1625"/>
      <c r="P50" s="1625"/>
      <c r="Q50" s="1625"/>
      <c r="R50" s="1625"/>
      <c r="S50" s="1625"/>
    </row>
    <row r="51" spans="2:19">
      <c r="B51" s="102"/>
      <c r="C51" s="1648"/>
      <c r="D51" s="1649"/>
      <c r="E51" s="130"/>
      <c r="F51" s="130"/>
      <c r="G51" s="130"/>
      <c r="H51" s="130"/>
      <c r="I51" s="134"/>
      <c r="J51" s="1582"/>
      <c r="K51" s="1583"/>
      <c r="L51" s="1640"/>
      <c r="M51" s="1582"/>
      <c r="N51" s="1640"/>
      <c r="O51" s="1625"/>
      <c r="P51" s="1625"/>
      <c r="Q51" s="1625"/>
      <c r="R51" s="1625"/>
      <c r="S51" s="1625"/>
    </row>
    <row r="52" spans="2:19">
      <c r="B52" s="126" t="s">
        <v>176</v>
      </c>
      <c r="C52" s="127"/>
      <c r="D52" s="128"/>
      <c r="E52" s="126" t="s">
        <v>175</v>
      </c>
      <c r="F52" s="127"/>
      <c r="G52" s="127"/>
      <c r="H52" s="127"/>
      <c r="I52" s="128"/>
      <c r="J52" s="1637">
        <v>1</v>
      </c>
      <c r="K52" s="1637"/>
      <c r="L52" s="1579" t="s">
        <v>82</v>
      </c>
      <c r="M52" s="1586"/>
      <c r="N52" s="1579" t="s">
        <v>82</v>
      </c>
      <c r="O52" s="1625" t="s">
        <v>252</v>
      </c>
      <c r="P52" s="1625"/>
      <c r="Q52" s="1625"/>
      <c r="R52" s="1625"/>
      <c r="S52" s="1625"/>
    </row>
    <row r="53" spans="2:19">
      <c r="B53" s="101"/>
      <c r="C53" s="129"/>
      <c r="D53" s="131"/>
      <c r="E53" s="101"/>
      <c r="F53" s="129"/>
      <c r="G53" s="129"/>
      <c r="H53" s="129"/>
      <c r="I53" s="131"/>
      <c r="J53" s="1638"/>
      <c r="K53" s="1638"/>
      <c r="L53" s="1612"/>
      <c r="M53" s="1580"/>
      <c r="N53" s="1612"/>
      <c r="O53" s="1625"/>
      <c r="P53" s="1625"/>
      <c r="Q53" s="1625"/>
      <c r="R53" s="1625"/>
      <c r="S53" s="1625"/>
    </row>
    <row r="54" spans="2:19">
      <c r="B54" s="101"/>
      <c r="C54" s="1641" t="s">
        <v>192</v>
      </c>
      <c r="D54" s="1642"/>
      <c r="E54" s="1642"/>
      <c r="F54" s="1642"/>
      <c r="G54" s="1642"/>
      <c r="H54" s="1643"/>
      <c r="I54" s="131"/>
      <c r="J54" s="1638"/>
      <c r="K54" s="1638"/>
      <c r="L54" s="1612"/>
      <c r="M54" s="1580"/>
      <c r="N54" s="1612"/>
      <c r="O54" s="1625"/>
      <c r="P54" s="1625"/>
      <c r="Q54" s="1625"/>
      <c r="R54" s="1625"/>
      <c r="S54" s="1625"/>
    </row>
    <row r="55" spans="2:19">
      <c r="B55" s="102"/>
      <c r="C55" s="130"/>
      <c r="D55" s="134"/>
      <c r="E55" s="1575" t="s">
        <v>240</v>
      </c>
      <c r="F55" s="1576"/>
      <c r="G55" s="1576"/>
      <c r="H55" s="1576"/>
      <c r="I55" s="1636"/>
      <c r="J55" s="1639"/>
      <c r="K55" s="1639"/>
      <c r="L55" s="1640"/>
      <c r="M55" s="1582"/>
      <c r="N55" s="1640"/>
      <c r="O55" s="1625"/>
      <c r="P55" s="1625"/>
      <c r="Q55" s="1625"/>
      <c r="R55" s="1625"/>
      <c r="S55" s="1625"/>
    </row>
    <row r="56" spans="2:19" ht="12" customHeight="1">
      <c r="B56" s="126" t="s">
        <v>177</v>
      </c>
      <c r="C56" s="127"/>
      <c r="D56" s="128"/>
      <c r="E56" s="1615" t="s">
        <v>253</v>
      </c>
      <c r="F56" s="1616"/>
      <c r="G56" s="1616"/>
      <c r="H56" s="1616"/>
      <c r="I56" s="1617"/>
      <c r="J56" s="1621">
        <f>IF(E7&lt;=100,1,2)</f>
        <v>1</v>
      </c>
      <c r="K56" s="1622"/>
      <c r="L56" s="1579" t="s">
        <v>82</v>
      </c>
      <c r="M56" s="1586"/>
      <c r="N56" s="1578" t="s">
        <v>82</v>
      </c>
      <c r="O56" s="1625"/>
      <c r="P56" s="1625"/>
      <c r="Q56" s="1625"/>
      <c r="R56" s="1625"/>
      <c r="S56" s="1625"/>
    </row>
    <row r="57" spans="2:19">
      <c r="B57" s="101"/>
      <c r="C57" s="129"/>
      <c r="D57" s="131"/>
      <c r="E57" s="1618"/>
      <c r="F57" s="1619"/>
      <c r="G57" s="1619"/>
      <c r="H57" s="1619"/>
      <c r="I57" s="1620"/>
      <c r="J57" s="1623"/>
      <c r="K57" s="1624"/>
      <c r="L57" s="1612"/>
      <c r="M57" s="1580"/>
      <c r="N57" s="1584"/>
      <c r="O57" s="1625"/>
      <c r="P57" s="1625"/>
      <c r="Q57" s="1625"/>
      <c r="R57" s="1625"/>
      <c r="S57" s="1625"/>
    </row>
    <row r="58" spans="2:19">
      <c r="B58" s="101"/>
      <c r="C58" s="1627" t="s">
        <v>191</v>
      </c>
      <c r="D58" s="1628"/>
      <c r="E58" s="1628"/>
      <c r="F58" s="1628"/>
      <c r="G58" s="1628"/>
      <c r="H58" s="1629"/>
      <c r="I58" s="132"/>
      <c r="J58" s="1623"/>
      <c r="K58" s="1624"/>
      <c r="L58" s="1612"/>
      <c r="M58" s="1580"/>
      <c r="N58" s="1584"/>
      <c r="O58" s="1626"/>
      <c r="P58" s="1626"/>
      <c r="Q58" s="1626"/>
      <c r="R58" s="1626"/>
      <c r="S58" s="1626"/>
    </row>
    <row r="59" spans="2:19">
      <c r="B59" s="101"/>
      <c r="C59" s="1630"/>
      <c r="D59" s="1631"/>
      <c r="E59" s="1631"/>
      <c r="F59" s="1631"/>
      <c r="G59" s="1631"/>
      <c r="H59" s="1632"/>
      <c r="I59" s="132"/>
      <c r="J59" s="1623"/>
      <c r="K59" s="1624"/>
      <c r="L59" s="1612"/>
      <c r="M59" s="1580"/>
      <c r="N59" s="1584"/>
      <c r="O59" s="1626"/>
      <c r="P59" s="1626"/>
      <c r="Q59" s="1626"/>
      <c r="R59" s="1626"/>
      <c r="S59" s="1626"/>
    </row>
    <row r="60" spans="2:19">
      <c r="B60" s="101"/>
      <c r="C60" s="1633"/>
      <c r="D60" s="1634"/>
      <c r="E60" s="1634"/>
      <c r="F60" s="1634"/>
      <c r="G60" s="1634"/>
      <c r="H60" s="1635"/>
      <c r="I60" s="132"/>
      <c r="J60" s="1623"/>
      <c r="K60" s="1624"/>
      <c r="L60" s="1612"/>
      <c r="M60" s="1580"/>
      <c r="N60" s="1584"/>
      <c r="O60" s="1626"/>
      <c r="P60" s="1626"/>
      <c r="Q60" s="1626"/>
      <c r="R60" s="1626"/>
      <c r="S60" s="1626"/>
    </row>
    <row r="61" spans="2:19">
      <c r="B61" s="102"/>
      <c r="C61" s="130"/>
      <c r="D61" s="134"/>
      <c r="E61" s="1575"/>
      <c r="F61" s="1576"/>
      <c r="G61" s="1576"/>
      <c r="H61" s="1576"/>
      <c r="I61" s="1636"/>
      <c r="J61" s="1623"/>
      <c r="K61" s="1624"/>
      <c r="L61" s="1612"/>
      <c r="M61" s="1582"/>
      <c r="N61" s="1585"/>
      <c r="O61" s="1626"/>
      <c r="P61" s="1626"/>
      <c r="Q61" s="1626"/>
      <c r="R61" s="1626"/>
      <c r="S61" s="1626"/>
    </row>
    <row r="62" spans="2:19" ht="12" customHeight="1">
      <c r="B62" s="126" t="s">
        <v>178</v>
      </c>
      <c r="C62" s="127"/>
      <c r="D62" s="106" t="s">
        <v>179</v>
      </c>
      <c r="E62" s="1603" t="str">
        <f>IF(AND($E$9&gt;=26,$E$9&lt;=60),"■","□")</f>
        <v>□</v>
      </c>
      <c r="F62" s="1604" t="s">
        <v>254</v>
      </c>
      <c r="G62" s="1605"/>
      <c r="H62" s="1606"/>
      <c r="I62" s="1607" t="str">
        <f>IF(E62="□","",2)</f>
        <v/>
      </c>
      <c r="J62" s="1608"/>
      <c r="K62" s="1609"/>
      <c r="L62" s="1579" t="s">
        <v>82</v>
      </c>
      <c r="M62" s="1608"/>
      <c r="N62" s="1578" t="s">
        <v>82</v>
      </c>
      <c r="O62" s="1587" t="s">
        <v>255</v>
      </c>
      <c r="P62" s="1588"/>
      <c r="Q62" s="1588"/>
      <c r="R62" s="1588"/>
      <c r="S62" s="1589"/>
    </row>
    <row r="63" spans="2:19" ht="12" customHeight="1">
      <c r="B63" s="101"/>
      <c r="C63" s="129"/>
      <c r="D63" s="107"/>
      <c r="E63" s="1593"/>
      <c r="F63" s="1594"/>
      <c r="G63" s="1595"/>
      <c r="H63" s="1596"/>
      <c r="I63" s="1597"/>
      <c r="J63" s="1610"/>
      <c r="K63" s="1611"/>
      <c r="L63" s="1612"/>
      <c r="M63" s="1610"/>
      <c r="N63" s="1584"/>
      <c r="O63" s="1590"/>
      <c r="P63" s="1591"/>
      <c r="Q63" s="1591"/>
      <c r="R63" s="1591"/>
      <c r="S63" s="1592"/>
    </row>
    <row r="64" spans="2:19" ht="12" customHeight="1">
      <c r="B64" s="101"/>
      <c r="C64" s="129"/>
      <c r="D64" s="131"/>
      <c r="E64" s="1593" t="str">
        <f>IF(AND($E$9&gt;=61,$E$9&lt;=80),"■","□")</f>
        <v>□</v>
      </c>
      <c r="F64" s="1594" t="s">
        <v>256</v>
      </c>
      <c r="G64" s="1595"/>
      <c r="H64" s="1596"/>
      <c r="I64" s="1597" t="str">
        <f>IF(E64="□","",3)</f>
        <v/>
      </c>
      <c r="J64" s="1610"/>
      <c r="K64" s="1611"/>
      <c r="L64" s="1612"/>
      <c r="M64" s="1610"/>
      <c r="N64" s="1584"/>
      <c r="O64" s="1590"/>
      <c r="P64" s="1591"/>
      <c r="Q64" s="1591"/>
      <c r="R64" s="1591"/>
      <c r="S64" s="1592"/>
    </row>
    <row r="65" spans="2:19" ht="12" customHeight="1">
      <c r="B65" s="101"/>
      <c r="C65" s="129"/>
      <c r="D65" s="131"/>
      <c r="E65" s="1593"/>
      <c r="F65" s="1594"/>
      <c r="G65" s="1595"/>
      <c r="H65" s="1596"/>
      <c r="I65" s="1597"/>
      <c r="J65" s="1610"/>
      <c r="K65" s="1611"/>
      <c r="L65" s="1612"/>
      <c r="M65" s="1610"/>
      <c r="N65" s="1584"/>
      <c r="O65" s="1590"/>
      <c r="P65" s="1591"/>
      <c r="Q65" s="1591"/>
      <c r="R65" s="1591"/>
      <c r="S65" s="1592"/>
    </row>
    <row r="66" spans="2:19" ht="12" customHeight="1">
      <c r="B66" s="101"/>
      <c r="C66" s="129"/>
      <c r="D66" s="131"/>
      <c r="E66" s="1593" t="str">
        <f>IF(AND($E$9&gt;=81,$E$9&lt;=100),"■","□")</f>
        <v>□</v>
      </c>
      <c r="F66" s="1594" t="s">
        <v>257</v>
      </c>
      <c r="G66" s="1595"/>
      <c r="H66" s="1596"/>
      <c r="I66" s="1597" t="str">
        <f>IF(E66="□","",4)</f>
        <v/>
      </c>
      <c r="J66" s="1610"/>
      <c r="K66" s="1611"/>
      <c r="L66" s="1612"/>
      <c r="M66" s="1610"/>
      <c r="N66" s="1584"/>
      <c r="O66" s="1590"/>
      <c r="P66" s="1591"/>
      <c r="Q66" s="1591"/>
      <c r="R66" s="1591"/>
      <c r="S66" s="1592"/>
    </row>
    <row r="67" spans="2:19" ht="12" customHeight="1">
      <c r="B67" s="101"/>
      <c r="C67" s="129"/>
      <c r="D67" s="131"/>
      <c r="E67" s="1593"/>
      <c r="F67" s="1594"/>
      <c r="G67" s="1595"/>
      <c r="H67" s="1596"/>
      <c r="I67" s="1597"/>
      <c r="J67" s="1610"/>
      <c r="K67" s="1611"/>
      <c r="L67" s="1612"/>
      <c r="M67" s="1610"/>
      <c r="N67" s="1584"/>
      <c r="O67" s="111" t="s">
        <v>180</v>
      </c>
      <c r="P67" s="136"/>
      <c r="Q67" s="136"/>
      <c r="R67" s="136"/>
      <c r="S67" s="143"/>
    </row>
    <row r="68" spans="2:19" ht="12" customHeight="1">
      <c r="B68" s="101"/>
      <c r="C68" s="129"/>
      <c r="D68" s="131"/>
      <c r="E68" s="1598" t="str">
        <f>IF($E$9&gt;=101,"■","□")</f>
        <v>□</v>
      </c>
      <c r="F68" s="1594" t="s">
        <v>258</v>
      </c>
      <c r="G68" s="1595"/>
      <c r="H68" s="1596"/>
      <c r="I68" s="1613" t="str">
        <f>IF(E68="□","","備考欄参照")</f>
        <v/>
      </c>
      <c r="J68" s="1610"/>
      <c r="K68" s="1611"/>
      <c r="L68" s="1612"/>
      <c r="M68" s="1610"/>
      <c r="N68" s="1584"/>
      <c r="O68" s="111" t="s">
        <v>181</v>
      </c>
      <c r="P68" s="136"/>
      <c r="Q68" s="136"/>
      <c r="R68" s="136"/>
      <c r="S68" s="143"/>
    </row>
    <row r="69" spans="2:19" ht="12" customHeight="1">
      <c r="B69" s="101"/>
      <c r="C69" s="129"/>
      <c r="D69" s="131"/>
      <c r="E69" s="1598"/>
      <c r="F69" s="1594"/>
      <c r="G69" s="1595"/>
      <c r="H69" s="1596"/>
      <c r="I69" s="1613"/>
      <c r="J69" s="1610"/>
      <c r="K69" s="1611"/>
      <c r="L69" s="1612"/>
      <c r="M69" s="1610"/>
      <c r="N69" s="1584"/>
      <c r="O69" s="111" t="s">
        <v>182</v>
      </c>
      <c r="P69" s="136"/>
      <c r="Q69" s="136"/>
      <c r="R69" s="136"/>
      <c r="S69" s="143"/>
    </row>
    <row r="70" spans="2:19" ht="12" customHeight="1">
      <c r="B70" s="101"/>
      <c r="C70" s="129"/>
      <c r="D70" s="131"/>
      <c r="E70" s="1599"/>
      <c r="F70" s="1600"/>
      <c r="G70" s="1601"/>
      <c r="H70" s="1602"/>
      <c r="I70" s="1614"/>
      <c r="J70" s="1610"/>
      <c r="K70" s="1611"/>
      <c r="L70" s="1612"/>
      <c r="M70" s="1610"/>
      <c r="N70" s="1584"/>
      <c r="O70" s="111" t="s">
        <v>183</v>
      </c>
      <c r="P70" s="136"/>
      <c r="Q70" s="136"/>
      <c r="R70" s="136"/>
      <c r="S70" s="143"/>
    </row>
    <row r="71" spans="2:19">
      <c r="B71" s="101"/>
      <c r="C71" s="129"/>
      <c r="D71" s="131"/>
      <c r="E71" s="1575" t="s">
        <v>240</v>
      </c>
      <c r="F71" s="1576"/>
      <c r="G71" s="1576"/>
      <c r="H71" s="1576"/>
      <c r="I71" s="1576"/>
      <c r="J71" s="102"/>
      <c r="K71" s="130"/>
      <c r="L71" s="134"/>
      <c r="M71" s="129"/>
      <c r="N71" s="129"/>
      <c r="O71" s="135"/>
      <c r="P71" s="136"/>
      <c r="Q71" s="136"/>
      <c r="R71" s="136"/>
      <c r="S71" s="143"/>
    </row>
    <row r="72" spans="2:19">
      <c r="B72" s="101"/>
      <c r="C72" s="129"/>
      <c r="D72" s="107" t="s">
        <v>184</v>
      </c>
      <c r="E72" s="1577" t="s">
        <v>185</v>
      </c>
      <c r="F72" s="1578"/>
      <c r="G72" s="1578"/>
      <c r="H72" s="1578"/>
      <c r="I72" s="1579"/>
      <c r="J72" s="1580"/>
      <c r="K72" s="1581"/>
      <c r="L72" s="1584" t="s">
        <v>82</v>
      </c>
      <c r="M72" s="1586"/>
      <c r="N72" s="1578" t="s">
        <v>82</v>
      </c>
      <c r="O72" s="135"/>
      <c r="P72" s="136"/>
      <c r="Q72" s="136"/>
      <c r="R72" s="136"/>
      <c r="S72" s="143"/>
    </row>
    <row r="73" spans="2:19">
      <c r="B73" s="101"/>
      <c r="C73" s="129"/>
      <c r="D73" s="131"/>
      <c r="E73" s="101"/>
      <c r="F73" s="129"/>
      <c r="G73" s="129"/>
      <c r="H73" s="129"/>
      <c r="I73" s="131"/>
      <c r="J73" s="1580"/>
      <c r="K73" s="1581"/>
      <c r="L73" s="1584"/>
      <c r="M73" s="1580"/>
      <c r="N73" s="1584"/>
      <c r="O73" s="135"/>
      <c r="P73" s="136"/>
      <c r="Q73" s="136"/>
      <c r="R73" s="136"/>
      <c r="S73" s="143"/>
    </row>
    <row r="74" spans="2:19">
      <c r="B74" s="102"/>
      <c r="C74" s="130"/>
      <c r="D74" s="134"/>
      <c r="E74" s="108" t="s">
        <v>259</v>
      </c>
      <c r="F74" s="109"/>
      <c r="G74" s="130" t="s">
        <v>260</v>
      </c>
      <c r="H74" s="130"/>
      <c r="I74" s="134"/>
      <c r="J74" s="1582"/>
      <c r="K74" s="1583"/>
      <c r="L74" s="1585"/>
      <c r="M74" s="1582"/>
      <c r="N74" s="1585"/>
      <c r="O74" s="103"/>
      <c r="P74" s="104"/>
      <c r="Q74" s="104"/>
      <c r="R74" s="104"/>
      <c r="S74" s="105"/>
    </row>
    <row r="75" spans="2:19" ht="6.75" customHeight="1"/>
  </sheetData>
  <mergeCells count="125">
    <mergeCell ref="B7:C7"/>
    <mergeCell ref="G7:H7"/>
    <mergeCell ref="M7:N7"/>
    <mergeCell ref="P7:Q7"/>
    <mergeCell ref="B8:C8"/>
    <mergeCell ref="G8:H8"/>
    <mergeCell ref="M8:N8"/>
    <mergeCell ref="P8:Q8"/>
    <mergeCell ref="B2:R2"/>
    <mergeCell ref="B4:C5"/>
    <mergeCell ref="D4:L5"/>
    <mergeCell ref="M4:N4"/>
    <mergeCell ref="O4:Q4"/>
    <mergeCell ref="M5:N5"/>
    <mergeCell ref="O5:Q5"/>
    <mergeCell ref="E14:I16"/>
    <mergeCell ref="J14:K16"/>
    <mergeCell ref="L14:L16"/>
    <mergeCell ref="M14:M16"/>
    <mergeCell ref="N14:N16"/>
    <mergeCell ref="O14:S16"/>
    <mergeCell ref="B9:C9"/>
    <mergeCell ref="G9:H9"/>
    <mergeCell ref="B10:S11"/>
    <mergeCell ref="B12:D13"/>
    <mergeCell ref="E12:I13"/>
    <mergeCell ref="J12:L13"/>
    <mergeCell ref="M12:N12"/>
    <mergeCell ref="O12:S13"/>
    <mergeCell ref="M13:N13"/>
    <mergeCell ref="E20:I21"/>
    <mergeCell ref="J20:K25"/>
    <mergeCell ref="L20:L25"/>
    <mergeCell ref="M20:M25"/>
    <mergeCell ref="N20:N25"/>
    <mergeCell ref="O20:S25"/>
    <mergeCell ref="C22:H24"/>
    <mergeCell ref="E25:I25"/>
    <mergeCell ref="E17:I19"/>
    <mergeCell ref="J17:K19"/>
    <mergeCell ref="L17:L19"/>
    <mergeCell ref="M17:M19"/>
    <mergeCell ref="N17:N19"/>
    <mergeCell ref="O17:S19"/>
    <mergeCell ref="E26:I27"/>
    <mergeCell ref="J26:K26"/>
    <mergeCell ref="M26:M30"/>
    <mergeCell ref="N26:N30"/>
    <mergeCell ref="O26:S30"/>
    <mergeCell ref="J27:K27"/>
    <mergeCell ref="D28:H28"/>
    <mergeCell ref="J28:K30"/>
    <mergeCell ref="L28:L30"/>
    <mergeCell ref="D29:H29"/>
    <mergeCell ref="E30:I30"/>
    <mergeCell ref="C31:D31"/>
    <mergeCell ref="E31:I31"/>
    <mergeCell ref="O31:S38"/>
    <mergeCell ref="E32:E33"/>
    <mergeCell ref="F32:H33"/>
    <mergeCell ref="I32:I33"/>
    <mergeCell ref="J32:K41"/>
    <mergeCell ref="L32:L41"/>
    <mergeCell ref="M32:M41"/>
    <mergeCell ref="N32:N41"/>
    <mergeCell ref="E34:E35"/>
    <mergeCell ref="F34:H35"/>
    <mergeCell ref="I34:I35"/>
    <mergeCell ref="E36:E37"/>
    <mergeCell ref="F36:H37"/>
    <mergeCell ref="I36:I37"/>
    <mergeCell ref="E38:E41"/>
    <mergeCell ref="F38:H41"/>
    <mergeCell ref="I38:I41"/>
    <mergeCell ref="C46:D51"/>
    <mergeCell ref="J46:K51"/>
    <mergeCell ref="L46:L51"/>
    <mergeCell ref="M46:M51"/>
    <mergeCell ref="N46:N51"/>
    <mergeCell ref="O46:S51"/>
    <mergeCell ref="E42:I42"/>
    <mergeCell ref="J43:K45"/>
    <mergeCell ref="L43:L45"/>
    <mergeCell ref="M43:M45"/>
    <mergeCell ref="N43:N45"/>
    <mergeCell ref="O43:S45"/>
    <mergeCell ref="E45:I45"/>
    <mergeCell ref="E56:I57"/>
    <mergeCell ref="J56:K61"/>
    <mergeCell ref="L56:L61"/>
    <mergeCell ref="M56:M61"/>
    <mergeCell ref="N56:N61"/>
    <mergeCell ref="O56:S61"/>
    <mergeCell ref="C58:H60"/>
    <mergeCell ref="E61:I61"/>
    <mergeCell ref="J52:K55"/>
    <mergeCell ref="L52:L55"/>
    <mergeCell ref="M52:M55"/>
    <mergeCell ref="N52:N55"/>
    <mergeCell ref="O52:S55"/>
    <mergeCell ref="C54:H54"/>
    <mergeCell ref="E55:I55"/>
    <mergeCell ref="E71:I71"/>
    <mergeCell ref="E72:I72"/>
    <mergeCell ref="J72:K74"/>
    <mergeCell ref="L72:L74"/>
    <mergeCell ref="M72:M74"/>
    <mergeCell ref="N72:N74"/>
    <mergeCell ref="N62:N70"/>
    <mergeCell ref="O62:S66"/>
    <mergeCell ref="E64:E65"/>
    <mergeCell ref="F64:H65"/>
    <mergeCell ref="I64:I65"/>
    <mergeCell ref="E66:E67"/>
    <mergeCell ref="F66:H67"/>
    <mergeCell ref="I66:I67"/>
    <mergeCell ref="E68:E70"/>
    <mergeCell ref="F68:H70"/>
    <mergeCell ref="E62:E63"/>
    <mergeCell ref="F62:H63"/>
    <mergeCell ref="I62:I63"/>
    <mergeCell ref="J62:K70"/>
    <mergeCell ref="L62:L70"/>
    <mergeCell ref="M62:M70"/>
    <mergeCell ref="I68:I70"/>
  </mergeCells>
  <phoneticPr fontId="7"/>
  <dataValidations count="1">
    <dataValidation type="list" allowBlank="1" showInputMessage="1" showErrorMessage="1" sqref="L7:L8 O7:O8" xr:uid="{00000000-0002-0000-1300-000000000000}">
      <formula1>$V$7:$V$9</formula1>
    </dataValidation>
  </dataValidations>
  <printOptions horizontalCentered="1"/>
  <pageMargins left="0.59055118110236227" right="0.19685039370078741" top="0.19685039370078741" bottom="0.19685039370078741" header="0.31496062992125984" footer="0.31496062992125984"/>
  <pageSetup paperSize="9" scale="94" orientation="portrait" blackAndWhite="1"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B2:P89"/>
  <sheetViews>
    <sheetView view="pageBreakPreview" zoomScaleNormal="100" zoomScaleSheetLayoutView="100" workbookViewId="0">
      <selection activeCell="U84" sqref="U84"/>
    </sheetView>
  </sheetViews>
  <sheetFormatPr defaultColWidth="9" defaultRowHeight="14.4"/>
  <cols>
    <col min="1" max="2" width="1.77734375" style="354" customWidth="1"/>
    <col min="3" max="12" width="9.88671875" style="354" customWidth="1"/>
    <col min="13" max="14" width="1.6640625" style="354" customWidth="1"/>
    <col min="15" max="15" width="1.21875" style="354" customWidth="1"/>
    <col min="16" max="16" width="3.6640625" style="417" bestFit="1" customWidth="1"/>
    <col min="17" max="17" width="2.109375" style="354" customWidth="1"/>
    <col min="18" max="16384" width="9" style="354"/>
  </cols>
  <sheetData>
    <row r="2" spans="3:16">
      <c r="C2" s="1743" t="s">
        <v>581</v>
      </c>
      <c r="D2" s="1743"/>
      <c r="E2" s="1743"/>
      <c r="F2" s="1743"/>
      <c r="G2" s="1743"/>
      <c r="H2" s="1743"/>
      <c r="I2" s="1743"/>
      <c r="J2" s="1743"/>
      <c r="K2" s="1743"/>
      <c r="L2" s="1743"/>
      <c r="P2" s="397" t="s">
        <v>575</v>
      </c>
    </row>
    <row r="3" spans="3:16">
      <c r="C3" s="1743"/>
      <c r="D3" s="1743"/>
      <c r="E3" s="1743"/>
      <c r="F3" s="1743"/>
      <c r="G3" s="1743"/>
      <c r="H3" s="1743"/>
      <c r="I3" s="1743"/>
      <c r="J3" s="1743"/>
      <c r="K3" s="1743"/>
      <c r="L3" s="1743"/>
      <c r="P3" s="397" t="s">
        <v>576</v>
      </c>
    </row>
    <row r="4" spans="3:16">
      <c r="P4" s="397"/>
    </row>
    <row r="5" spans="3:16">
      <c r="C5" s="1744" t="s">
        <v>586</v>
      </c>
      <c r="D5" s="1745"/>
      <c r="E5" s="1745"/>
      <c r="F5" s="1745"/>
      <c r="G5" s="1745"/>
      <c r="H5" s="1745"/>
      <c r="I5" s="1745"/>
      <c r="J5" s="1745"/>
      <c r="K5" s="1745"/>
      <c r="L5" s="1746"/>
    </row>
    <row r="6" spans="3:16">
      <c r="C6" s="1747"/>
      <c r="D6" s="1748"/>
      <c r="E6" s="1748"/>
      <c r="F6" s="1748"/>
      <c r="G6" s="1748"/>
      <c r="H6" s="1748"/>
      <c r="I6" s="1748"/>
      <c r="J6" s="1748"/>
      <c r="K6" s="1748"/>
      <c r="L6" s="1749"/>
    </row>
    <row r="7" spans="3:16">
      <c r="C7" s="1747"/>
      <c r="D7" s="1748"/>
      <c r="E7" s="1748"/>
      <c r="F7" s="1748"/>
      <c r="G7" s="1748"/>
      <c r="H7" s="1748"/>
      <c r="I7" s="1748"/>
      <c r="J7" s="1748"/>
      <c r="K7" s="1748"/>
      <c r="L7" s="1749"/>
    </row>
    <row r="8" spans="3:16">
      <c r="C8" s="1747"/>
      <c r="D8" s="1748"/>
      <c r="E8" s="1748"/>
      <c r="F8" s="1748"/>
      <c r="G8" s="1748"/>
      <c r="H8" s="1748"/>
      <c r="I8" s="1748"/>
      <c r="J8" s="1748"/>
      <c r="K8" s="1748"/>
      <c r="L8" s="1749"/>
    </row>
    <row r="9" spans="3:16">
      <c r="C9" s="1747"/>
      <c r="D9" s="1748"/>
      <c r="E9" s="1748"/>
      <c r="F9" s="1748"/>
      <c r="G9" s="1748"/>
      <c r="H9" s="1748"/>
      <c r="I9" s="1748"/>
      <c r="J9" s="1748"/>
      <c r="K9" s="1748"/>
      <c r="L9" s="1749"/>
    </row>
    <row r="10" spans="3:16">
      <c r="C10" s="1750" t="s">
        <v>582</v>
      </c>
      <c r="D10" s="1741"/>
      <c r="E10" s="347"/>
      <c r="F10" s="347"/>
      <c r="G10" s="347"/>
      <c r="H10" s="347"/>
      <c r="I10" s="347"/>
      <c r="J10" s="347"/>
      <c r="K10" s="347"/>
      <c r="L10" s="418"/>
    </row>
    <row r="11" spans="3:16">
      <c r="C11" s="419"/>
      <c r="D11" s="1741" t="s">
        <v>583</v>
      </c>
      <c r="E11" s="1741"/>
      <c r="F11" s="1741"/>
      <c r="G11" s="1741"/>
      <c r="H11" s="1741"/>
      <c r="I11" s="1741"/>
      <c r="J11" s="1741"/>
      <c r="K11" s="1741"/>
      <c r="L11" s="1742"/>
    </row>
    <row r="12" spans="3:16">
      <c r="C12" s="419"/>
      <c r="D12" s="1741" t="s">
        <v>585</v>
      </c>
      <c r="E12" s="1741"/>
      <c r="F12" s="1741"/>
      <c r="G12" s="1741"/>
      <c r="H12" s="1741"/>
      <c r="I12" s="1741"/>
      <c r="J12" s="1741"/>
      <c r="K12" s="1741"/>
      <c r="L12" s="1742"/>
    </row>
    <row r="13" spans="3:16">
      <c r="C13" s="420"/>
      <c r="D13" s="1739" t="s">
        <v>584</v>
      </c>
      <c r="E13" s="1739"/>
      <c r="F13" s="1739"/>
      <c r="G13" s="1739"/>
      <c r="H13" s="1739"/>
      <c r="I13" s="1739"/>
      <c r="J13" s="1739"/>
      <c r="K13" s="1739"/>
      <c r="L13" s="1740"/>
    </row>
    <row r="14" spans="3:16">
      <c r="C14" s="1738" t="s">
        <v>587</v>
      </c>
      <c r="D14" s="1738"/>
    </row>
    <row r="15" spans="3:16">
      <c r="C15" s="1738" t="s">
        <v>588</v>
      </c>
      <c r="D15" s="1738"/>
      <c r="E15" s="1738"/>
      <c r="F15" s="1738"/>
      <c r="G15" s="1738"/>
      <c r="H15" s="1738"/>
      <c r="I15" s="1738"/>
      <c r="J15" s="1738"/>
      <c r="K15" s="1738"/>
      <c r="L15" s="1738"/>
    </row>
    <row r="16" spans="3:16">
      <c r="C16" s="1738" t="s">
        <v>591</v>
      </c>
      <c r="D16" s="1738"/>
      <c r="E16" s="1738"/>
      <c r="F16" s="1738"/>
      <c r="G16" s="1738"/>
      <c r="H16" s="1738"/>
      <c r="I16" s="1738"/>
      <c r="J16" s="1738"/>
      <c r="K16" s="1738"/>
      <c r="L16" s="1738"/>
    </row>
    <row r="17" spans="2:13">
      <c r="C17" s="1738" t="s">
        <v>592</v>
      </c>
      <c r="D17" s="1738"/>
      <c r="E17" s="1738"/>
      <c r="F17" s="1738"/>
      <c r="G17" s="1738"/>
      <c r="H17" s="1738"/>
      <c r="I17" s="1738"/>
      <c r="J17" s="1738"/>
      <c r="K17" s="1738"/>
      <c r="L17" s="1738"/>
    </row>
    <row r="18" spans="2:13">
      <c r="C18" s="1738" t="s">
        <v>594</v>
      </c>
      <c r="D18" s="1738"/>
      <c r="E18" s="1738"/>
      <c r="F18" s="1738"/>
      <c r="G18" s="1738"/>
      <c r="H18" s="1738"/>
      <c r="I18" s="1738"/>
      <c r="J18" s="1738"/>
      <c r="K18" s="1738"/>
      <c r="L18" s="1738"/>
    </row>
    <row r="19" spans="2:13">
      <c r="C19" s="1738" t="s">
        <v>593</v>
      </c>
      <c r="D19" s="1738"/>
      <c r="E19" s="1738"/>
      <c r="F19" s="1738"/>
      <c r="G19" s="1738"/>
      <c r="H19" s="1738"/>
      <c r="I19" s="1738"/>
      <c r="J19" s="1738"/>
      <c r="K19" s="1738"/>
      <c r="L19" s="1738"/>
    </row>
    <row r="20" spans="2:13" ht="6.75" customHeight="1"/>
    <row r="21" spans="2:13">
      <c r="C21" s="1738" t="s">
        <v>589</v>
      </c>
      <c r="D21" s="1738"/>
      <c r="E21" s="1738"/>
      <c r="F21" s="1738"/>
      <c r="G21" s="1738"/>
      <c r="H21" s="1738"/>
      <c r="I21" s="1738"/>
      <c r="J21" s="1738"/>
      <c r="K21" s="1738"/>
      <c r="L21" s="1738"/>
    </row>
    <row r="22" spans="2:13">
      <c r="C22" s="1738" t="s">
        <v>596</v>
      </c>
      <c r="D22" s="1738"/>
      <c r="E22" s="1738"/>
      <c r="F22" s="1738"/>
      <c r="G22" s="1738"/>
      <c r="H22" s="1738"/>
      <c r="I22" s="1738"/>
      <c r="J22" s="1738"/>
      <c r="K22" s="1738"/>
      <c r="L22" s="1738"/>
    </row>
    <row r="23" spans="2:13" ht="6.75" customHeight="1">
      <c r="C23" s="1738" t="s">
        <v>595</v>
      </c>
      <c r="D23" s="1738"/>
      <c r="E23" s="1738"/>
      <c r="F23" s="1738"/>
      <c r="G23" s="1738"/>
      <c r="H23" s="1738"/>
      <c r="I23" s="1738"/>
      <c r="J23" s="1738"/>
      <c r="K23" s="1738"/>
      <c r="L23" s="1738"/>
    </row>
    <row r="24" spans="2:13">
      <c r="C24" s="1738" t="s">
        <v>590</v>
      </c>
      <c r="D24" s="1738"/>
      <c r="E24" s="1738"/>
      <c r="F24" s="1738"/>
      <c r="G24" s="1738"/>
      <c r="H24" s="1738"/>
      <c r="I24" s="1738"/>
      <c r="J24" s="1738"/>
      <c r="K24" s="1738"/>
      <c r="L24" s="1738"/>
    </row>
    <row r="25" spans="2:13">
      <c r="C25" s="1738" t="s">
        <v>598</v>
      </c>
      <c r="D25" s="1738"/>
      <c r="E25" s="1738"/>
      <c r="F25" s="1738"/>
      <c r="G25" s="1738"/>
      <c r="H25" s="1738"/>
      <c r="I25" s="1738"/>
      <c r="J25" s="1738"/>
      <c r="K25" s="1738"/>
      <c r="L25" s="1738"/>
    </row>
    <row r="26" spans="2:13" ht="6.75" customHeight="1">
      <c r="C26" s="1738" t="s">
        <v>597</v>
      </c>
      <c r="D26" s="1738"/>
      <c r="E26" s="1738"/>
      <c r="F26" s="1738"/>
      <c r="G26" s="1738"/>
      <c r="H26" s="1738"/>
      <c r="I26" s="1738"/>
      <c r="J26" s="1738"/>
      <c r="K26" s="1738"/>
      <c r="L26" s="1738"/>
    </row>
    <row r="27" spans="2:13">
      <c r="C27" s="1738" t="s">
        <v>602</v>
      </c>
      <c r="D27" s="1738"/>
      <c r="E27" s="1738"/>
      <c r="F27" s="1738"/>
      <c r="G27" s="1738"/>
      <c r="H27" s="1738"/>
      <c r="I27" s="1738"/>
      <c r="J27" s="1738"/>
      <c r="K27" s="1738"/>
      <c r="L27" s="1738"/>
    </row>
    <row r="28" spans="2:13">
      <c r="C28" s="1738" t="s">
        <v>599</v>
      </c>
      <c r="D28" s="1738"/>
      <c r="E28" s="1738"/>
      <c r="F28" s="1738"/>
      <c r="G28" s="1738"/>
      <c r="H28" s="1738"/>
      <c r="I28" s="1738"/>
      <c r="J28" s="1738"/>
      <c r="K28" s="1738"/>
      <c r="L28" s="1738"/>
    </row>
    <row r="29" spans="2:13">
      <c r="C29" s="1738" t="s">
        <v>600</v>
      </c>
      <c r="D29" s="1738"/>
      <c r="E29" s="1738"/>
      <c r="F29" s="1738"/>
      <c r="G29" s="1738"/>
      <c r="H29" s="1738"/>
      <c r="I29" s="1738"/>
      <c r="J29" s="1738"/>
      <c r="K29" s="1738"/>
      <c r="L29" s="1738"/>
    </row>
    <row r="30" spans="2:13" ht="6.75" customHeight="1"/>
    <row r="31" spans="2:13" ht="16.2">
      <c r="B31" s="1751" t="s">
        <v>603</v>
      </c>
      <c r="C31" s="1752"/>
      <c r="D31" s="1752"/>
      <c r="E31" s="1752"/>
      <c r="F31" s="1752"/>
      <c r="G31" s="357"/>
      <c r="H31" s="357"/>
      <c r="I31" s="357"/>
      <c r="J31" s="357"/>
      <c r="K31" s="357"/>
      <c r="L31" s="357"/>
      <c r="M31" s="358"/>
    </row>
    <row r="32" spans="2:13" ht="6" customHeight="1">
      <c r="B32" s="348"/>
      <c r="C32" s="347"/>
      <c r="D32" s="347"/>
      <c r="E32" s="347"/>
      <c r="F32" s="347"/>
      <c r="G32" s="347"/>
      <c r="H32" s="347"/>
      <c r="I32" s="347"/>
      <c r="J32" s="347"/>
      <c r="K32" s="347"/>
      <c r="L32" s="347"/>
      <c r="M32" s="353"/>
    </row>
    <row r="33" spans="2:13" ht="15" thickBot="1">
      <c r="B33" s="348"/>
      <c r="C33" s="1756" t="s">
        <v>444</v>
      </c>
      <c r="D33" s="1756"/>
      <c r="E33" s="1756"/>
      <c r="F33" s="347"/>
      <c r="G33" s="347"/>
      <c r="H33" s="347"/>
      <c r="I33" s="347"/>
      <c r="J33" s="347"/>
      <c r="K33" s="347"/>
      <c r="L33" s="347"/>
      <c r="M33" s="353"/>
    </row>
    <row r="34" spans="2:13" ht="18" customHeight="1" thickBot="1">
      <c r="B34" s="348"/>
      <c r="C34" s="359" t="s">
        <v>445</v>
      </c>
      <c r="D34" s="360"/>
      <c r="E34" s="359" t="s">
        <v>446</v>
      </c>
      <c r="F34" s="360"/>
      <c r="G34" s="359" t="s">
        <v>447</v>
      </c>
      <c r="H34" s="393"/>
      <c r="I34" s="394" t="s">
        <v>448</v>
      </c>
      <c r="J34" s="1753" t="s">
        <v>578</v>
      </c>
      <c r="K34" s="1754"/>
      <c r="L34" s="399">
        <v>2006</v>
      </c>
      <c r="M34" s="353"/>
    </row>
    <row r="35" spans="2:13" ht="6" customHeight="1">
      <c r="B35" s="348"/>
      <c r="C35" s="347"/>
      <c r="D35" s="347"/>
      <c r="E35" s="347"/>
      <c r="F35" s="347"/>
      <c r="G35" s="347"/>
      <c r="H35" s="347"/>
      <c r="I35" s="347"/>
      <c r="J35" s="347"/>
      <c r="K35" s="347"/>
      <c r="L35" s="347"/>
      <c r="M35" s="353"/>
    </row>
    <row r="36" spans="2:13" ht="15" thickBot="1">
      <c r="B36" s="348"/>
      <c r="C36" s="347" t="s">
        <v>449</v>
      </c>
      <c r="D36" s="347"/>
      <c r="E36" s="347"/>
      <c r="F36" s="361" t="s">
        <v>450</v>
      </c>
      <c r="G36" s="347"/>
      <c r="H36" s="347"/>
      <c r="I36" s="347" t="s">
        <v>451</v>
      </c>
      <c r="J36" s="347"/>
      <c r="K36" s="347"/>
      <c r="L36" s="361" t="s">
        <v>450</v>
      </c>
      <c r="M36" s="353"/>
    </row>
    <row r="37" spans="2:13" ht="15.6" thickTop="1" thickBot="1">
      <c r="B37" s="348"/>
      <c r="C37" s="400" t="s">
        <v>452</v>
      </c>
      <c r="D37" s="349" t="s">
        <v>453</v>
      </c>
      <c r="E37" s="350" t="s">
        <v>454</v>
      </c>
      <c r="F37" s="351" t="s">
        <v>455</v>
      </c>
      <c r="G37" s="352"/>
      <c r="H37" s="398"/>
      <c r="I37" s="400" t="s">
        <v>456</v>
      </c>
      <c r="J37" s="349" t="s">
        <v>453</v>
      </c>
      <c r="K37" s="350" t="s">
        <v>454</v>
      </c>
      <c r="L37" s="351" t="s">
        <v>455</v>
      </c>
      <c r="M37" s="353"/>
    </row>
    <row r="38" spans="2:13" ht="15" thickBot="1">
      <c r="B38" s="348"/>
      <c r="C38" s="401"/>
      <c r="D38" s="362"/>
      <c r="E38" s="363"/>
      <c r="F38" s="364"/>
      <c r="G38" s="352"/>
      <c r="H38" s="398"/>
      <c r="I38" s="401"/>
      <c r="J38" s="362"/>
      <c r="K38" s="363"/>
      <c r="L38" s="364"/>
      <c r="M38" s="353"/>
    </row>
    <row r="39" spans="2:13" ht="6" customHeight="1" thickTop="1">
      <c r="B39" s="348"/>
      <c r="C39" s="347"/>
      <c r="D39" s="347"/>
      <c r="E39" s="347"/>
      <c r="F39" s="347"/>
      <c r="G39" s="347"/>
      <c r="H39" s="347"/>
      <c r="I39" s="347"/>
      <c r="J39" s="347"/>
      <c r="K39" s="347"/>
      <c r="L39" s="347"/>
      <c r="M39" s="353"/>
    </row>
    <row r="40" spans="2:13">
      <c r="B40" s="348"/>
      <c r="C40" s="1757" t="s">
        <v>457</v>
      </c>
      <c r="D40" s="1757"/>
      <c r="E40" s="402" t="s">
        <v>458</v>
      </c>
      <c r="F40" s="1741" t="s">
        <v>459</v>
      </c>
      <c r="G40" s="1741"/>
      <c r="H40" s="1741"/>
      <c r="I40" s="402" t="s">
        <v>460</v>
      </c>
      <c r="J40" s="1741" t="s">
        <v>461</v>
      </c>
      <c r="K40" s="1741"/>
      <c r="L40" s="347" t="s">
        <v>462</v>
      </c>
      <c r="M40" s="353"/>
    </row>
    <row r="41" spans="2:13" ht="6" customHeight="1">
      <c r="B41" s="365"/>
      <c r="C41" s="366"/>
      <c r="D41" s="366"/>
      <c r="E41" s="366"/>
      <c r="F41" s="366"/>
      <c r="G41" s="366"/>
      <c r="H41" s="366"/>
      <c r="I41" s="366"/>
      <c r="J41" s="366"/>
      <c r="K41" s="366"/>
      <c r="L41" s="366"/>
      <c r="M41" s="367"/>
    </row>
    <row r="42" spans="2:13" ht="15" thickBot="1">
      <c r="B42" s="348"/>
      <c r="C42" s="1755" t="s">
        <v>463</v>
      </c>
      <c r="D42" s="1755"/>
      <c r="E42" s="1755"/>
      <c r="F42" s="347"/>
      <c r="G42" s="347"/>
      <c r="H42" s="347"/>
      <c r="I42" s="347"/>
      <c r="J42" s="347"/>
      <c r="K42" s="347"/>
      <c r="L42" s="347"/>
      <c r="M42" s="353"/>
    </row>
    <row r="43" spans="2:13" ht="18" customHeight="1" thickBot="1">
      <c r="B43" s="348"/>
      <c r="C43" s="359" t="s">
        <v>445</v>
      </c>
      <c r="D43" s="360"/>
      <c r="E43" s="359" t="s">
        <v>446</v>
      </c>
      <c r="F43" s="360"/>
      <c r="G43" s="359" t="s">
        <v>447</v>
      </c>
      <c r="H43" s="393"/>
      <c r="I43" s="394" t="s">
        <v>448</v>
      </c>
      <c r="J43" s="1753" t="s">
        <v>578</v>
      </c>
      <c r="K43" s="1754"/>
      <c r="L43" s="403">
        <v>1668</v>
      </c>
      <c r="M43" s="353"/>
    </row>
    <row r="44" spans="2:13" ht="6" customHeight="1">
      <c r="B44" s="348"/>
      <c r="C44" s="347"/>
      <c r="D44" s="347"/>
      <c r="E44" s="347"/>
      <c r="F44" s="347"/>
      <c r="G44" s="347"/>
      <c r="H44" s="347"/>
      <c r="I44" s="347"/>
      <c r="J44" s="347"/>
      <c r="K44" s="347"/>
      <c r="L44" s="347"/>
      <c r="M44" s="353"/>
    </row>
    <row r="45" spans="2:13" ht="15" thickBot="1">
      <c r="B45" s="348"/>
      <c r="C45" s="347" t="s">
        <v>449</v>
      </c>
      <c r="D45" s="347"/>
      <c r="E45" s="347"/>
      <c r="F45" s="361" t="s">
        <v>450</v>
      </c>
      <c r="G45" s="347"/>
      <c r="H45" s="347"/>
      <c r="I45" s="347" t="s">
        <v>451</v>
      </c>
      <c r="J45" s="347"/>
      <c r="K45" s="347"/>
      <c r="L45" s="361" t="s">
        <v>450</v>
      </c>
      <c r="M45" s="353"/>
    </row>
    <row r="46" spans="2:13" ht="15.6" thickTop="1" thickBot="1">
      <c r="B46" s="348"/>
      <c r="C46" s="400" t="s">
        <v>452</v>
      </c>
      <c r="D46" s="349" t="s">
        <v>453</v>
      </c>
      <c r="E46" s="350" t="s">
        <v>454</v>
      </c>
      <c r="F46" s="351" t="s">
        <v>455</v>
      </c>
      <c r="G46" s="352"/>
      <c r="H46" s="398"/>
      <c r="I46" s="400" t="s">
        <v>456</v>
      </c>
      <c r="J46" s="349" t="s">
        <v>453</v>
      </c>
      <c r="K46" s="350" t="s">
        <v>454</v>
      </c>
      <c r="L46" s="351" t="s">
        <v>455</v>
      </c>
      <c r="M46" s="353"/>
    </row>
    <row r="47" spans="2:13" ht="15" thickBot="1">
      <c r="B47" s="348"/>
      <c r="C47" s="401"/>
      <c r="D47" s="362"/>
      <c r="E47" s="363"/>
      <c r="F47" s="364"/>
      <c r="G47" s="352"/>
      <c r="H47" s="398"/>
      <c r="I47" s="401"/>
      <c r="J47" s="362"/>
      <c r="K47" s="363"/>
      <c r="L47" s="364"/>
      <c r="M47" s="353"/>
    </row>
    <row r="48" spans="2:13" ht="6" customHeight="1" thickTop="1">
      <c r="B48" s="348"/>
      <c r="C48" s="347"/>
      <c r="D48" s="404"/>
      <c r="E48" s="368"/>
      <c r="F48" s="368"/>
      <c r="G48" s="368"/>
      <c r="H48" s="398"/>
      <c r="I48" s="404"/>
      <c r="J48" s="368"/>
      <c r="K48" s="368"/>
      <c r="L48" s="368"/>
      <c r="M48" s="353"/>
    </row>
    <row r="49" spans="2:13">
      <c r="B49" s="348"/>
      <c r="C49" s="1757" t="s">
        <v>457</v>
      </c>
      <c r="D49" s="1757"/>
      <c r="E49" s="402" t="s">
        <v>464</v>
      </c>
      <c r="F49" s="1741" t="s">
        <v>459</v>
      </c>
      <c r="G49" s="1741"/>
      <c r="H49" s="1741"/>
      <c r="I49" s="402" t="s">
        <v>460</v>
      </c>
      <c r="J49" s="1741" t="s">
        <v>461</v>
      </c>
      <c r="K49" s="1741"/>
      <c r="L49" s="347" t="s">
        <v>465</v>
      </c>
      <c r="M49" s="353"/>
    </row>
    <row r="50" spans="2:13" ht="6" customHeight="1">
      <c r="B50" s="365"/>
      <c r="C50" s="366"/>
      <c r="D50" s="405"/>
      <c r="E50" s="366"/>
      <c r="F50" s="366"/>
      <c r="G50" s="366"/>
      <c r="H50" s="366"/>
      <c r="I50" s="366"/>
      <c r="J50" s="366"/>
      <c r="K50" s="366"/>
      <c r="L50" s="366"/>
      <c r="M50" s="367"/>
    </row>
    <row r="51" spans="2:13" ht="15" thickBot="1">
      <c r="B51" s="348"/>
      <c r="C51" s="1755" t="s">
        <v>466</v>
      </c>
      <c r="D51" s="1755"/>
      <c r="E51" s="1755"/>
      <c r="F51" s="347"/>
      <c r="G51" s="347"/>
      <c r="H51" s="347"/>
      <c r="I51" s="347"/>
      <c r="J51" s="347"/>
      <c r="K51" s="347"/>
      <c r="L51" s="347"/>
      <c r="M51" s="353"/>
    </row>
    <row r="52" spans="2:13" ht="18" customHeight="1" thickBot="1">
      <c r="B52" s="348"/>
      <c r="C52" s="359" t="s">
        <v>446</v>
      </c>
      <c r="D52" s="360"/>
      <c r="E52" s="359" t="s">
        <v>447</v>
      </c>
      <c r="F52" s="393"/>
      <c r="G52" s="394" t="s">
        <v>448</v>
      </c>
      <c r="H52" s="395" t="s">
        <v>580</v>
      </c>
      <c r="I52" s="406">
        <v>1171</v>
      </c>
      <c r="J52" s="1753" t="s">
        <v>579</v>
      </c>
      <c r="K52" s="1754"/>
      <c r="L52" s="403">
        <v>1668</v>
      </c>
      <c r="M52" s="353"/>
    </row>
    <row r="53" spans="2:13" ht="6" customHeight="1">
      <c r="B53" s="348"/>
      <c r="C53" s="347"/>
      <c r="D53" s="347"/>
      <c r="E53" s="347"/>
      <c r="F53" s="347"/>
      <c r="G53" s="347"/>
      <c r="H53" s="347"/>
      <c r="I53" s="347"/>
      <c r="J53" s="347"/>
      <c r="K53" s="347"/>
      <c r="L53" s="347"/>
      <c r="M53" s="353"/>
    </row>
    <row r="54" spans="2:13" ht="15" thickBot="1">
      <c r="B54" s="348"/>
      <c r="C54" s="347" t="s">
        <v>449</v>
      </c>
      <c r="D54" s="347"/>
      <c r="E54" s="347"/>
      <c r="F54" s="361" t="s">
        <v>450</v>
      </c>
      <c r="G54" s="347"/>
      <c r="H54" s="347"/>
      <c r="I54" s="347" t="s">
        <v>451</v>
      </c>
      <c r="J54" s="347"/>
      <c r="K54" s="347"/>
      <c r="L54" s="361" t="s">
        <v>450</v>
      </c>
      <c r="M54" s="353"/>
    </row>
    <row r="55" spans="2:13" ht="15.6" thickTop="1" thickBot="1">
      <c r="B55" s="348"/>
      <c r="C55" s="400" t="s">
        <v>452</v>
      </c>
      <c r="D55" s="349" t="s">
        <v>453</v>
      </c>
      <c r="E55" s="350" t="s">
        <v>454</v>
      </c>
      <c r="F55" s="351" t="s">
        <v>455</v>
      </c>
      <c r="G55" s="355"/>
      <c r="H55" s="398"/>
      <c r="I55" s="400" t="s">
        <v>456</v>
      </c>
      <c r="J55" s="349" t="s">
        <v>453</v>
      </c>
      <c r="K55" s="350" t="s">
        <v>454</v>
      </c>
      <c r="L55" s="351" t="s">
        <v>455</v>
      </c>
      <c r="M55" s="353"/>
    </row>
    <row r="56" spans="2:13" ht="15" thickBot="1">
      <c r="B56" s="348"/>
      <c r="C56" s="401"/>
      <c r="D56" s="362"/>
      <c r="E56" s="363"/>
      <c r="F56" s="364"/>
      <c r="G56" s="369"/>
      <c r="H56" s="398"/>
      <c r="I56" s="401"/>
      <c r="J56" s="362"/>
      <c r="K56" s="363"/>
      <c r="L56" s="364"/>
      <c r="M56" s="353"/>
    </row>
    <row r="57" spans="2:13" ht="6" customHeight="1" thickTop="1">
      <c r="B57" s="348"/>
      <c r="C57" s="347"/>
      <c r="D57" s="404"/>
      <c r="E57" s="368"/>
      <c r="F57" s="368"/>
      <c r="G57" s="368"/>
      <c r="H57" s="398"/>
      <c r="I57" s="404"/>
      <c r="J57" s="368"/>
      <c r="K57" s="368"/>
      <c r="L57" s="368"/>
      <c r="M57" s="353"/>
    </row>
    <row r="58" spans="2:13">
      <c r="B58" s="348"/>
      <c r="C58" s="1757" t="s">
        <v>457</v>
      </c>
      <c r="D58" s="1757"/>
      <c r="E58" s="402" t="s">
        <v>467</v>
      </c>
      <c r="F58" s="1741" t="s">
        <v>459</v>
      </c>
      <c r="G58" s="1741"/>
      <c r="H58" s="1741"/>
      <c r="I58" s="402" t="s">
        <v>467</v>
      </c>
      <c r="J58" s="1741" t="s">
        <v>461</v>
      </c>
      <c r="K58" s="1741"/>
      <c r="L58" s="347" t="s">
        <v>465</v>
      </c>
      <c r="M58" s="353"/>
    </row>
    <row r="59" spans="2:13" ht="6" customHeight="1">
      <c r="B59" s="365"/>
      <c r="C59" s="366"/>
      <c r="D59" s="366"/>
      <c r="E59" s="366"/>
      <c r="F59" s="366"/>
      <c r="G59" s="366"/>
      <c r="H59" s="366"/>
      <c r="I59" s="366"/>
      <c r="J59" s="366"/>
      <c r="K59" s="366"/>
      <c r="L59" s="366"/>
      <c r="M59" s="367"/>
    </row>
    <row r="60" spans="2:13" ht="15" thickBot="1">
      <c r="B60" s="348"/>
      <c r="C60" s="1755" t="s">
        <v>468</v>
      </c>
      <c r="D60" s="1755"/>
      <c r="E60" s="1755"/>
      <c r="F60" s="347"/>
      <c r="G60" s="347"/>
      <c r="H60" s="347"/>
      <c r="I60" s="347"/>
      <c r="J60" s="347"/>
      <c r="K60" s="347"/>
      <c r="L60" s="347"/>
      <c r="M60" s="353"/>
    </row>
    <row r="61" spans="2:13" ht="18" customHeight="1" thickBot="1">
      <c r="B61" s="348"/>
      <c r="C61" s="359" t="s">
        <v>446</v>
      </c>
      <c r="D61" s="360"/>
      <c r="E61" s="359" t="s">
        <v>447</v>
      </c>
      <c r="F61" s="360"/>
      <c r="G61" s="394" t="s">
        <v>448</v>
      </c>
      <c r="H61" s="395" t="s">
        <v>580</v>
      </c>
      <c r="I61" s="406">
        <v>855</v>
      </c>
      <c r="J61" s="1753" t="s">
        <v>579</v>
      </c>
      <c r="K61" s="1754"/>
      <c r="L61" s="403">
        <v>377</v>
      </c>
      <c r="M61" s="353"/>
    </row>
    <row r="62" spans="2:13" ht="18" customHeight="1">
      <c r="B62" s="348"/>
      <c r="C62" s="398"/>
      <c r="D62" s="347"/>
      <c r="E62" s="359" t="s">
        <v>469</v>
      </c>
      <c r="F62" s="396"/>
      <c r="G62" s="375" t="s">
        <v>470</v>
      </c>
      <c r="H62" s="396"/>
      <c r="I62" s="359" t="s">
        <v>471</v>
      </c>
      <c r="J62" s="360"/>
      <c r="K62" s="359" t="s">
        <v>472</v>
      </c>
      <c r="L62" s="370"/>
      <c r="M62" s="353"/>
    </row>
    <row r="63" spans="2:13" ht="6" customHeight="1">
      <c r="B63" s="348"/>
      <c r="C63" s="347"/>
      <c r="D63" s="347"/>
      <c r="E63" s="347"/>
      <c r="F63" s="347"/>
      <c r="G63" s="347"/>
      <c r="H63" s="347"/>
      <c r="I63" s="347"/>
      <c r="J63" s="347"/>
      <c r="K63" s="347"/>
      <c r="L63" s="347"/>
      <c r="M63" s="353"/>
    </row>
    <row r="64" spans="2:13" ht="15" thickBot="1">
      <c r="B64" s="348"/>
      <c r="C64" s="347" t="s">
        <v>449</v>
      </c>
      <c r="D64" s="347"/>
      <c r="E64" s="347"/>
      <c r="F64" s="361" t="s">
        <v>450</v>
      </c>
      <c r="G64" s="347"/>
      <c r="H64" s="347"/>
      <c r="I64" s="347" t="s">
        <v>451</v>
      </c>
      <c r="J64" s="347"/>
      <c r="K64" s="347"/>
      <c r="L64" s="361" t="s">
        <v>450</v>
      </c>
      <c r="M64" s="353"/>
    </row>
    <row r="65" spans="2:13" ht="15.6" thickTop="1" thickBot="1">
      <c r="B65" s="348"/>
      <c r="C65" s="400" t="s">
        <v>452</v>
      </c>
      <c r="D65" s="349" t="s">
        <v>453</v>
      </c>
      <c r="E65" s="350" t="s">
        <v>454</v>
      </c>
      <c r="F65" s="351" t="s">
        <v>455</v>
      </c>
      <c r="G65" s="352"/>
      <c r="H65" s="398"/>
      <c r="I65" s="400" t="s">
        <v>456</v>
      </c>
      <c r="J65" s="349" t="s">
        <v>453</v>
      </c>
      <c r="K65" s="350" t="s">
        <v>454</v>
      </c>
      <c r="L65" s="351" t="s">
        <v>455</v>
      </c>
      <c r="M65" s="353"/>
    </row>
    <row r="66" spans="2:13" ht="15" thickBot="1">
      <c r="B66" s="348"/>
      <c r="C66" s="401"/>
      <c r="D66" s="383"/>
      <c r="E66" s="371"/>
      <c r="F66" s="364"/>
      <c r="G66" s="352"/>
      <c r="H66" s="398"/>
      <c r="I66" s="401"/>
      <c r="J66" s="383"/>
      <c r="K66" s="371"/>
      <c r="L66" s="364"/>
      <c r="M66" s="353"/>
    </row>
    <row r="67" spans="2:13" ht="6" customHeight="1" thickTop="1">
      <c r="B67" s="348"/>
      <c r="C67" s="347"/>
      <c r="D67" s="404"/>
      <c r="E67" s="368"/>
      <c r="F67" s="368"/>
      <c r="G67" s="368"/>
      <c r="H67" s="398"/>
      <c r="I67" s="404"/>
      <c r="J67" s="368"/>
      <c r="K67" s="368"/>
      <c r="L67" s="368"/>
      <c r="M67" s="353"/>
    </row>
    <row r="68" spans="2:13">
      <c r="B68" s="348"/>
      <c r="C68" s="1757" t="s">
        <v>457</v>
      </c>
      <c r="D68" s="1757"/>
      <c r="E68" s="402" t="s">
        <v>460</v>
      </c>
      <c r="F68" s="1741" t="s">
        <v>459</v>
      </c>
      <c r="G68" s="1741"/>
      <c r="H68" s="1741"/>
      <c r="I68" s="402" t="s">
        <v>467</v>
      </c>
      <c r="J68" s="1741" t="s">
        <v>461</v>
      </c>
      <c r="K68" s="1741"/>
      <c r="L68" s="347" t="s">
        <v>473</v>
      </c>
      <c r="M68" s="353"/>
    </row>
    <row r="69" spans="2:13" ht="8.25" customHeight="1">
      <c r="B69" s="372"/>
      <c r="C69" s="373"/>
      <c r="D69" s="373"/>
      <c r="E69" s="373"/>
      <c r="F69" s="373"/>
      <c r="G69" s="373"/>
      <c r="H69" s="373"/>
      <c r="I69" s="373"/>
      <c r="J69" s="373"/>
      <c r="K69" s="373"/>
      <c r="L69" s="373"/>
      <c r="M69" s="374"/>
    </row>
    <row r="70" spans="2:13" ht="8.25" customHeight="1">
      <c r="B70" s="347"/>
      <c r="C70" s="347"/>
      <c r="D70" s="347"/>
      <c r="E70" s="347"/>
      <c r="F70" s="347"/>
      <c r="G70" s="347"/>
      <c r="H70" s="347"/>
      <c r="I70" s="347"/>
      <c r="J70" s="347"/>
      <c r="K70" s="347"/>
      <c r="L70" s="347"/>
      <c r="M70" s="347"/>
    </row>
    <row r="71" spans="2:13" ht="8.25" customHeight="1">
      <c r="B71" s="356"/>
      <c r="C71" s="357"/>
      <c r="D71" s="357"/>
      <c r="E71" s="357"/>
      <c r="F71" s="357"/>
      <c r="G71" s="357"/>
      <c r="H71" s="357"/>
      <c r="I71" s="357"/>
      <c r="J71" s="357"/>
      <c r="K71" s="357"/>
      <c r="L71" s="357"/>
      <c r="M71" s="358"/>
    </row>
    <row r="72" spans="2:13" ht="16.2">
      <c r="B72" s="1758" t="s">
        <v>604</v>
      </c>
      <c r="C72" s="1759"/>
      <c r="D72" s="1759"/>
      <c r="E72" s="1759"/>
      <c r="F72" s="1759"/>
      <c r="G72" s="347"/>
      <c r="H72" s="347"/>
      <c r="I72" s="347"/>
      <c r="J72" s="347"/>
      <c r="K72" s="347"/>
      <c r="L72" s="347"/>
      <c r="M72" s="353"/>
    </row>
    <row r="73" spans="2:13" ht="6" customHeight="1" thickBot="1">
      <c r="B73" s="348"/>
      <c r="C73" s="347"/>
      <c r="D73" s="347"/>
      <c r="E73" s="347"/>
      <c r="F73" s="347"/>
      <c r="G73" s="347"/>
      <c r="H73" s="347"/>
      <c r="I73" s="347"/>
      <c r="J73" s="347"/>
      <c r="K73" s="347"/>
      <c r="L73" s="347"/>
      <c r="M73" s="353"/>
    </row>
    <row r="74" spans="2:13" ht="18" customHeight="1" thickBot="1">
      <c r="B74" s="348"/>
      <c r="C74" s="394" t="s">
        <v>448</v>
      </c>
      <c r="D74" s="1753" t="s">
        <v>578</v>
      </c>
      <c r="E74" s="1754"/>
      <c r="F74" s="403">
        <v>1445</v>
      </c>
      <c r="G74" s="347"/>
      <c r="H74" s="347"/>
      <c r="I74" s="347"/>
      <c r="J74" s="347"/>
      <c r="K74" s="347"/>
      <c r="L74" s="347"/>
      <c r="M74" s="353"/>
    </row>
    <row r="75" spans="2:13" ht="6" customHeight="1">
      <c r="B75" s="348"/>
      <c r="C75" s="347"/>
      <c r="D75" s="347"/>
      <c r="E75" s="347"/>
      <c r="F75" s="347"/>
      <c r="G75" s="347"/>
      <c r="H75" s="347"/>
      <c r="I75" s="347"/>
      <c r="J75" s="347"/>
      <c r="K75" s="347"/>
      <c r="L75" s="347"/>
      <c r="M75" s="353"/>
    </row>
    <row r="76" spans="2:13" ht="15" thickBot="1">
      <c r="B76" s="348"/>
      <c r="C76" s="347" t="s">
        <v>449</v>
      </c>
      <c r="D76" s="347"/>
      <c r="E76" s="347"/>
      <c r="F76" s="361" t="s">
        <v>450</v>
      </c>
      <c r="G76" s="347"/>
      <c r="H76" s="347"/>
      <c r="I76" s="347" t="s">
        <v>451</v>
      </c>
      <c r="J76" s="347"/>
      <c r="K76" s="347"/>
      <c r="L76" s="361" t="s">
        <v>450</v>
      </c>
      <c r="M76" s="353"/>
    </row>
    <row r="77" spans="2:13" ht="15.6" thickTop="1" thickBot="1">
      <c r="B77" s="348"/>
      <c r="C77" s="407" t="s">
        <v>474</v>
      </c>
      <c r="D77" s="408" t="s">
        <v>452</v>
      </c>
      <c r="E77" s="409" t="s">
        <v>475</v>
      </c>
      <c r="F77" s="410" t="s">
        <v>476</v>
      </c>
      <c r="G77" s="352"/>
      <c r="H77" s="398"/>
      <c r="I77" s="411" t="s">
        <v>474</v>
      </c>
      <c r="J77" s="400" t="s">
        <v>477</v>
      </c>
      <c r="K77" s="349" t="s">
        <v>475</v>
      </c>
      <c r="L77" s="351" t="s">
        <v>476</v>
      </c>
      <c r="M77" s="353"/>
    </row>
    <row r="78" spans="2:13">
      <c r="B78" s="348"/>
      <c r="C78" s="384" t="s">
        <v>478</v>
      </c>
      <c r="D78" s="412"/>
      <c r="E78" s="387"/>
      <c r="F78" s="388"/>
      <c r="G78" s="352"/>
      <c r="H78" s="398"/>
      <c r="I78" s="384" t="s">
        <v>478</v>
      </c>
      <c r="J78" s="412"/>
      <c r="K78" s="387"/>
      <c r="L78" s="388"/>
      <c r="M78" s="353"/>
    </row>
    <row r="79" spans="2:13">
      <c r="B79" s="348"/>
      <c r="C79" s="385" t="s">
        <v>479</v>
      </c>
      <c r="D79" s="413"/>
      <c r="E79" s="389"/>
      <c r="F79" s="390"/>
      <c r="G79" s="352"/>
      <c r="H79" s="398"/>
      <c r="I79" s="385" t="s">
        <v>479</v>
      </c>
      <c r="J79" s="413"/>
      <c r="K79" s="389"/>
      <c r="L79" s="390"/>
      <c r="M79" s="353"/>
    </row>
    <row r="80" spans="2:13">
      <c r="B80" s="348"/>
      <c r="C80" s="385" t="s">
        <v>480</v>
      </c>
      <c r="D80" s="413"/>
      <c r="E80" s="389"/>
      <c r="F80" s="390"/>
      <c r="G80" s="352"/>
      <c r="H80" s="398"/>
      <c r="I80" s="385" t="s">
        <v>481</v>
      </c>
      <c r="J80" s="413"/>
      <c r="K80" s="389"/>
      <c r="L80" s="390"/>
      <c r="M80" s="353"/>
    </row>
    <row r="81" spans="2:13" ht="15" thickBot="1">
      <c r="B81" s="348"/>
      <c r="C81" s="386" t="s">
        <v>482</v>
      </c>
      <c r="D81" s="414"/>
      <c r="E81" s="391"/>
      <c r="F81" s="392"/>
      <c r="G81" s="352"/>
      <c r="H81" s="398"/>
      <c r="I81" s="386" t="s">
        <v>482</v>
      </c>
      <c r="J81" s="414"/>
      <c r="K81" s="391"/>
      <c r="L81" s="392"/>
      <c r="M81" s="353"/>
    </row>
    <row r="82" spans="2:13" ht="15" thickBot="1">
      <c r="B82" s="348"/>
      <c r="C82" s="376" t="s">
        <v>483</v>
      </c>
      <c r="D82" s="415">
        <f>SUM(D78:D81)</f>
        <v>0</v>
      </c>
      <c r="E82" s="377">
        <f>SUM(E78:E81)</f>
        <v>0</v>
      </c>
      <c r="F82" s="378">
        <f>SUM(F78:F81)</f>
        <v>0</v>
      </c>
      <c r="G82" s="352"/>
      <c r="H82" s="398"/>
      <c r="I82" s="379" t="s">
        <v>483</v>
      </c>
      <c r="J82" s="416">
        <f>SUM(J78:J81)</f>
        <v>0</v>
      </c>
      <c r="K82" s="380">
        <f>SUM(K78:K81)</f>
        <v>0</v>
      </c>
      <c r="L82" s="381">
        <f>SUM(L78:L81)</f>
        <v>0</v>
      </c>
      <c r="M82" s="353"/>
    </row>
    <row r="83" spans="2:13" ht="6" customHeight="1">
      <c r="B83" s="348"/>
      <c r="C83" s="347"/>
      <c r="D83" s="347"/>
      <c r="E83" s="347"/>
      <c r="F83" s="347"/>
      <c r="G83" s="347"/>
      <c r="H83" s="347"/>
      <c r="I83" s="347"/>
      <c r="J83" s="347"/>
      <c r="K83" s="347"/>
      <c r="L83" s="347"/>
      <c r="M83" s="353"/>
    </row>
    <row r="84" spans="2:13">
      <c r="B84" s="348"/>
      <c r="C84" s="1757" t="s">
        <v>577</v>
      </c>
      <c r="D84" s="1757"/>
      <c r="E84" s="402" t="s">
        <v>484</v>
      </c>
      <c r="F84" s="1741" t="s">
        <v>459</v>
      </c>
      <c r="G84" s="1741"/>
      <c r="H84" s="1741"/>
      <c r="I84" s="402" t="s">
        <v>484</v>
      </c>
      <c r="J84" s="1741" t="s">
        <v>461</v>
      </c>
      <c r="K84" s="1741"/>
      <c r="L84" s="347" t="s">
        <v>485</v>
      </c>
      <c r="M84" s="353"/>
    </row>
    <row r="85" spans="2:13" ht="6" customHeight="1">
      <c r="B85" s="372"/>
      <c r="C85" s="373"/>
      <c r="D85" s="373"/>
      <c r="E85" s="373"/>
      <c r="F85" s="373"/>
      <c r="G85" s="373"/>
      <c r="H85" s="373"/>
      <c r="I85" s="373"/>
      <c r="J85" s="373"/>
      <c r="K85" s="373"/>
      <c r="L85" s="373"/>
      <c r="M85" s="374"/>
    </row>
    <row r="86" spans="2:13" ht="8.25" customHeight="1"/>
    <row r="89" spans="2:13">
      <c r="F89" s="382"/>
    </row>
  </sheetData>
  <mergeCells count="47">
    <mergeCell ref="B72:F72"/>
    <mergeCell ref="J84:K84"/>
    <mergeCell ref="F84:H84"/>
    <mergeCell ref="C84:D84"/>
    <mergeCell ref="J43:K43"/>
    <mergeCell ref="D74:E74"/>
    <mergeCell ref="F58:H58"/>
    <mergeCell ref="F49:H49"/>
    <mergeCell ref="J49:K49"/>
    <mergeCell ref="C49:D49"/>
    <mergeCell ref="J68:K68"/>
    <mergeCell ref="F68:H68"/>
    <mergeCell ref="C68:D68"/>
    <mergeCell ref="J52:K52"/>
    <mergeCell ref="C58:D58"/>
    <mergeCell ref="J58:K58"/>
    <mergeCell ref="B31:F31"/>
    <mergeCell ref="J61:K61"/>
    <mergeCell ref="C60:E60"/>
    <mergeCell ref="C51:E51"/>
    <mergeCell ref="C42:E42"/>
    <mergeCell ref="C33:E33"/>
    <mergeCell ref="J40:K40"/>
    <mergeCell ref="J34:K34"/>
    <mergeCell ref="F40:H40"/>
    <mergeCell ref="C40:D40"/>
    <mergeCell ref="C24:L24"/>
    <mergeCell ref="D13:L13"/>
    <mergeCell ref="D12:L12"/>
    <mergeCell ref="D11:L11"/>
    <mergeCell ref="C2:L3"/>
    <mergeCell ref="C17:L17"/>
    <mergeCell ref="C16:L16"/>
    <mergeCell ref="C15:L15"/>
    <mergeCell ref="C14:D14"/>
    <mergeCell ref="C5:L9"/>
    <mergeCell ref="C10:D10"/>
    <mergeCell ref="C23:L23"/>
    <mergeCell ref="C22:L22"/>
    <mergeCell ref="C21:L21"/>
    <mergeCell ref="C18:L18"/>
    <mergeCell ref="C19:L19"/>
    <mergeCell ref="C29:L29"/>
    <mergeCell ref="C28:L28"/>
    <mergeCell ref="C27:L27"/>
    <mergeCell ref="C26:L26"/>
    <mergeCell ref="C25:L25"/>
  </mergeCells>
  <phoneticPr fontId="7"/>
  <dataValidations count="1">
    <dataValidation type="list" allowBlank="1" showInputMessage="1" showErrorMessage="1" sqref="E40 I84 E84 I68 E68 I58 E58 E49 I49 I40" xr:uid="{00000000-0002-0000-1400-000000000000}">
      <formula1>$P$2:$P$4</formula1>
    </dataValidation>
  </dataValidations>
  <printOptions horizontalCentered="1"/>
  <pageMargins left="0.59055118110236227" right="0.19685039370078741" top="0.19685039370078741" bottom="0.19685039370078741" header="0.31496062992125984" footer="0.31496062992125984"/>
  <pageSetup paperSize="9" scale="81"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B2:AB65"/>
  <sheetViews>
    <sheetView view="pageBreakPreview" zoomScaleNormal="85" zoomScaleSheetLayoutView="100" workbookViewId="0">
      <selection activeCell="M8" sqref="M8"/>
    </sheetView>
  </sheetViews>
  <sheetFormatPr defaultColWidth="9" defaultRowHeight="12"/>
  <cols>
    <col min="1" max="1" width="1.21875" style="239" customWidth="1"/>
    <col min="2" max="3" width="3.6640625" style="239" customWidth="1"/>
    <col min="4" max="4" width="14.109375" style="239" customWidth="1"/>
    <col min="5" max="5" width="13.109375" style="239" customWidth="1"/>
    <col min="6" max="6" width="11.109375" style="262" customWidth="1"/>
    <col min="7" max="7" width="3.6640625" style="262" customWidth="1"/>
    <col min="8" max="8" width="11.109375" style="239" customWidth="1"/>
    <col min="9" max="9" width="3.77734375" style="239" bestFit="1" customWidth="1"/>
    <col min="10" max="10" width="11.109375" style="239" customWidth="1"/>
    <col min="11" max="11" width="3.6640625" style="239" customWidth="1"/>
    <col min="12" max="12" width="11.6640625" style="262" customWidth="1"/>
    <col min="13" max="13" width="14.88671875" style="239" customWidth="1"/>
    <col min="14" max="15" width="1.88671875" style="239" customWidth="1"/>
    <col min="16" max="17" width="3.6640625" style="239" customWidth="1"/>
    <col min="18" max="18" width="14.109375" style="239" customWidth="1"/>
    <col min="19" max="19" width="13.109375" style="239" customWidth="1"/>
    <col min="20" max="20" width="11.109375" style="262" customWidth="1"/>
    <col min="21" max="21" width="3.6640625" style="262" customWidth="1"/>
    <col min="22" max="22" width="11.109375" style="239" customWidth="1"/>
    <col min="23" max="23" width="3.6640625" style="239" customWidth="1"/>
    <col min="24" max="24" width="11.109375" style="239" customWidth="1"/>
    <col min="25" max="25" width="3.6640625" style="239" customWidth="1"/>
    <col min="26" max="26" width="11.6640625" style="262" customWidth="1"/>
    <col min="27" max="27" width="14.88671875" style="239" customWidth="1"/>
    <col min="28" max="28" width="2" style="239" customWidth="1"/>
    <col min="29" max="16384" width="9" style="239"/>
  </cols>
  <sheetData>
    <row r="2" spans="2:28" s="238" customFormat="1" ht="19.2">
      <c r="B2" s="1770" t="s">
        <v>574</v>
      </c>
      <c r="C2" s="1770"/>
      <c r="D2" s="1770"/>
      <c r="E2" s="1770"/>
      <c r="F2" s="1770"/>
      <c r="G2" s="1770"/>
      <c r="H2" s="1770"/>
      <c r="I2" s="1770"/>
      <c r="J2" s="1770"/>
      <c r="K2" s="1770"/>
      <c r="L2" s="1770"/>
      <c r="M2" s="1770"/>
      <c r="P2" s="1770" t="s">
        <v>566</v>
      </c>
      <c r="Q2" s="1770"/>
      <c r="R2" s="1770"/>
      <c r="S2" s="1770"/>
      <c r="T2" s="1770"/>
      <c r="U2" s="1770"/>
      <c r="V2" s="1770"/>
      <c r="W2" s="1770"/>
      <c r="X2" s="1770"/>
      <c r="Y2" s="1770"/>
      <c r="Z2" s="1770"/>
      <c r="AA2" s="1770"/>
    </row>
    <row r="3" spans="2:28">
      <c r="L3" s="239"/>
      <c r="M3" s="262"/>
      <c r="Z3" s="239"/>
      <c r="AA3" s="262"/>
    </row>
    <row r="4" spans="2:28" ht="18" customHeight="1">
      <c r="C4" s="1783" t="s">
        <v>487</v>
      </c>
      <c r="D4" s="1784"/>
      <c r="E4" s="1785"/>
      <c r="F4" s="1786"/>
      <c r="G4" s="1786"/>
      <c r="H4" s="1786"/>
      <c r="I4" s="1786"/>
      <c r="J4" s="1786"/>
      <c r="K4" s="1787"/>
      <c r="L4" s="239"/>
      <c r="M4" s="262"/>
      <c r="Q4" s="1783" t="s">
        <v>487</v>
      </c>
      <c r="R4" s="1784"/>
      <c r="S4" s="1796">
        <f>E4</f>
        <v>0</v>
      </c>
      <c r="T4" s="1797"/>
      <c r="U4" s="1797"/>
      <c r="V4" s="1797"/>
      <c r="W4" s="1797"/>
      <c r="X4" s="1797"/>
      <c r="Y4" s="1798"/>
      <c r="Z4" s="239"/>
      <c r="AA4" s="262"/>
    </row>
    <row r="5" spans="2:28" ht="18" customHeight="1">
      <c r="C5" s="1783" t="s">
        <v>488</v>
      </c>
      <c r="D5" s="1784"/>
      <c r="E5" s="1788" t="s">
        <v>211</v>
      </c>
      <c r="F5" s="1789"/>
      <c r="G5" s="1790"/>
      <c r="H5" s="1783" t="s">
        <v>489</v>
      </c>
      <c r="I5" s="1784"/>
      <c r="J5" s="1783" t="s">
        <v>490</v>
      </c>
      <c r="K5" s="1784"/>
      <c r="L5" s="239"/>
      <c r="M5" s="262"/>
      <c r="Q5" s="1783" t="s">
        <v>488</v>
      </c>
      <c r="R5" s="1784"/>
      <c r="S5" s="1788" t="s">
        <v>211</v>
      </c>
      <c r="T5" s="1789"/>
      <c r="U5" s="1790"/>
      <c r="V5" s="1783" t="s">
        <v>489</v>
      </c>
      <c r="W5" s="1784"/>
      <c r="X5" s="1783" t="s">
        <v>490</v>
      </c>
      <c r="Y5" s="1784"/>
      <c r="Z5" s="239"/>
      <c r="AA5" s="262"/>
    </row>
    <row r="6" spans="2:28" ht="18" customHeight="1">
      <c r="C6" s="263"/>
      <c r="D6" s="264"/>
      <c r="E6" s="421" t="s">
        <v>491</v>
      </c>
      <c r="F6" s="265"/>
      <c r="G6" s="266"/>
      <c r="H6" s="265"/>
      <c r="I6" s="266"/>
      <c r="J6" s="267">
        <f>SUM(F6:I6)</f>
        <v>0</v>
      </c>
      <c r="K6" s="266"/>
      <c r="L6" s="239"/>
      <c r="M6" s="262"/>
      <c r="Q6" s="263"/>
      <c r="R6" s="264"/>
      <c r="S6" s="421" t="s">
        <v>491</v>
      </c>
      <c r="T6" s="265"/>
      <c r="U6" s="266"/>
      <c r="V6" s="265"/>
      <c r="W6" s="266"/>
      <c r="X6" s="267">
        <f>SUM(T6:W6)</f>
        <v>0</v>
      </c>
      <c r="Y6" s="266"/>
      <c r="Z6" s="239"/>
      <c r="AA6" s="262"/>
    </row>
    <row r="7" spans="2:28" ht="18" customHeight="1">
      <c r="C7" s="268"/>
      <c r="D7" s="269"/>
      <c r="E7" s="422" t="s">
        <v>492</v>
      </c>
      <c r="F7" s="270"/>
      <c r="G7" s="271"/>
      <c r="H7" s="270"/>
      <c r="I7" s="271"/>
      <c r="J7" s="272">
        <f>SUM(F7:I7)</f>
        <v>0</v>
      </c>
      <c r="K7" s="271"/>
      <c r="L7" s="239"/>
      <c r="M7" s="262"/>
      <c r="Q7" s="268"/>
      <c r="R7" s="269"/>
      <c r="S7" s="422" t="s">
        <v>492</v>
      </c>
      <c r="T7" s="270"/>
      <c r="U7" s="271"/>
      <c r="V7" s="270"/>
      <c r="W7" s="271"/>
      <c r="X7" s="272">
        <f>SUM(T7:W7)</f>
        <v>0</v>
      </c>
      <c r="Y7" s="271"/>
      <c r="Z7" s="239"/>
      <c r="AA7" s="262"/>
    </row>
    <row r="8" spans="2:28" ht="18" customHeight="1">
      <c r="C8" s="1791" t="s">
        <v>567</v>
      </c>
      <c r="D8" s="1792"/>
      <c r="E8" s="422" t="s">
        <v>493</v>
      </c>
      <c r="F8" s="270"/>
      <c r="G8" s="271"/>
      <c r="H8" s="270"/>
      <c r="I8" s="271"/>
      <c r="J8" s="272">
        <f>SUM(F8:I8)</f>
        <v>0</v>
      </c>
      <c r="K8" s="271"/>
      <c r="L8" s="239"/>
      <c r="M8" s="262"/>
      <c r="Q8" s="1791" t="s">
        <v>567</v>
      </c>
      <c r="R8" s="1792"/>
      <c r="S8" s="422" t="s">
        <v>493</v>
      </c>
      <c r="T8" s="270"/>
      <c r="U8" s="271"/>
      <c r="V8" s="270"/>
      <c r="W8" s="271"/>
      <c r="X8" s="272">
        <f>SUM(T8:W8)</f>
        <v>0</v>
      </c>
      <c r="Y8" s="271"/>
      <c r="Z8" s="239"/>
      <c r="AA8" s="262"/>
    </row>
    <row r="9" spans="2:28" ht="18" customHeight="1">
      <c r="C9" s="273"/>
      <c r="D9" s="274"/>
      <c r="E9" s="423" t="s">
        <v>494</v>
      </c>
      <c r="F9" s="275"/>
      <c r="G9" s="276"/>
      <c r="H9" s="275"/>
      <c r="I9" s="276"/>
      <c r="J9" s="277">
        <f>SUM(F9:I9)</f>
        <v>0</v>
      </c>
      <c r="K9" s="276"/>
      <c r="L9" s="239"/>
      <c r="M9" s="262"/>
      <c r="Q9" s="273"/>
      <c r="R9" s="274"/>
      <c r="S9" s="423" t="s">
        <v>494</v>
      </c>
      <c r="T9" s="275"/>
      <c r="U9" s="276"/>
      <c r="V9" s="275"/>
      <c r="W9" s="276"/>
      <c r="X9" s="277">
        <f>SUM(T9:W9)</f>
        <v>0</v>
      </c>
      <c r="Y9" s="276"/>
      <c r="Z9" s="239"/>
      <c r="AA9" s="262"/>
    </row>
    <row r="10" spans="2:28" ht="18" customHeight="1">
      <c r="C10" s="278"/>
      <c r="D10" s="279"/>
      <c r="E10" s="280" t="s">
        <v>490</v>
      </c>
      <c r="F10" s="281">
        <f>SUM(F6:F9)</f>
        <v>0</v>
      </c>
      <c r="G10" s="282"/>
      <c r="H10" s="281">
        <f>SUM(H6:H9)</f>
        <v>0</v>
      </c>
      <c r="I10" s="282"/>
      <c r="J10" s="281">
        <f>SUM(J6:J9)</f>
        <v>0</v>
      </c>
      <c r="K10" s="282"/>
      <c r="L10" s="239"/>
      <c r="M10" s="262"/>
      <c r="Q10" s="278"/>
      <c r="R10" s="279"/>
      <c r="S10" s="280" t="s">
        <v>490</v>
      </c>
      <c r="T10" s="281">
        <f>SUM(T6:T9)</f>
        <v>0</v>
      </c>
      <c r="U10" s="282"/>
      <c r="V10" s="281">
        <f>SUM(V6:V9)</f>
        <v>0</v>
      </c>
      <c r="W10" s="282"/>
      <c r="X10" s="281">
        <f>SUM(X6:X9)</f>
        <v>0</v>
      </c>
      <c r="Y10" s="282"/>
      <c r="Z10" s="239"/>
      <c r="AA10" s="262"/>
    </row>
    <row r="11" spans="2:28">
      <c r="C11" s="283"/>
      <c r="D11" s="283"/>
      <c r="E11" s="284"/>
      <c r="F11" s="285"/>
      <c r="G11" s="285"/>
      <c r="H11" s="285"/>
      <c r="I11" s="285"/>
      <c r="J11" s="285"/>
      <c r="K11" s="285"/>
      <c r="L11" s="283"/>
      <c r="N11" s="262"/>
      <c r="Q11" s="283"/>
      <c r="R11" s="283"/>
      <c r="S11" s="284"/>
      <c r="T11" s="285"/>
      <c r="U11" s="285"/>
      <c r="V11" s="285"/>
      <c r="W11" s="285"/>
      <c r="X11" s="285"/>
      <c r="Y11" s="285"/>
      <c r="Z11" s="283"/>
      <c r="AB11" s="262"/>
    </row>
    <row r="12" spans="2:28" s="260" customFormat="1" ht="13.8" thickBot="1">
      <c r="B12" s="1771" t="s">
        <v>569</v>
      </c>
      <c r="C12" s="1771"/>
      <c r="D12" s="1771"/>
      <c r="E12" s="1771"/>
      <c r="F12" s="286"/>
      <c r="G12" s="286"/>
      <c r="L12" s="286"/>
      <c r="P12" s="1771" t="s">
        <v>568</v>
      </c>
      <c r="Q12" s="1771"/>
      <c r="R12" s="1771"/>
      <c r="S12" s="1771"/>
      <c r="T12" s="286"/>
      <c r="U12" s="286"/>
      <c r="Z12" s="286"/>
    </row>
    <row r="13" spans="2:28" ht="12.6" thickBot="1">
      <c r="B13" s="1772"/>
      <c r="C13" s="1772"/>
      <c r="D13" s="1772"/>
      <c r="E13" s="1772"/>
      <c r="F13" s="1799" t="s">
        <v>495</v>
      </c>
      <c r="G13" s="1800"/>
      <c r="H13" s="1773" t="s">
        <v>496</v>
      </c>
      <c r="I13" s="1773"/>
      <c r="J13" s="1773" t="s">
        <v>497</v>
      </c>
      <c r="K13" s="1773"/>
      <c r="L13" s="287" t="s">
        <v>452</v>
      </c>
      <c r="M13" s="261" t="s">
        <v>498</v>
      </c>
      <c r="P13" s="1772"/>
      <c r="Q13" s="1772"/>
      <c r="R13" s="1772"/>
      <c r="S13" s="1772"/>
      <c r="T13" s="1799" t="s">
        <v>495</v>
      </c>
      <c r="U13" s="1800"/>
      <c r="V13" s="1773" t="s">
        <v>496</v>
      </c>
      <c r="W13" s="1773"/>
      <c r="X13" s="1773" t="s">
        <v>497</v>
      </c>
      <c r="Y13" s="1773"/>
      <c r="Z13" s="287" t="s">
        <v>452</v>
      </c>
      <c r="AA13" s="261" t="s">
        <v>498</v>
      </c>
    </row>
    <row r="14" spans="2:28" ht="18" customHeight="1">
      <c r="B14" s="288"/>
      <c r="C14" s="1762" t="s">
        <v>499</v>
      </c>
      <c r="D14" s="1763"/>
      <c r="E14" s="424" t="s">
        <v>103</v>
      </c>
      <c r="F14" s="289"/>
      <c r="G14" s="257" t="s">
        <v>500</v>
      </c>
      <c r="H14" s="289"/>
      <c r="I14" s="257" t="s">
        <v>500</v>
      </c>
      <c r="J14" s="289"/>
      <c r="K14" s="256" t="s">
        <v>500</v>
      </c>
      <c r="L14" s="290">
        <f>SUM(F14:K14)</f>
        <v>0</v>
      </c>
      <c r="M14" s="240"/>
      <c r="P14" s="288"/>
      <c r="Q14" s="1762" t="s">
        <v>499</v>
      </c>
      <c r="R14" s="1763"/>
      <c r="S14" s="424" t="s">
        <v>103</v>
      </c>
      <c r="T14" s="289"/>
      <c r="U14" s="257" t="s">
        <v>500</v>
      </c>
      <c r="V14" s="289"/>
      <c r="W14" s="257" t="s">
        <v>500</v>
      </c>
      <c r="X14" s="289"/>
      <c r="Y14" s="256" t="s">
        <v>500</v>
      </c>
      <c r="Z14" s="291">
        <f>SUM(T14:Y14)</f>
        <v>0</v>
      </c>
      <c r="AA14" s="240"/>
    </row>
    <row r="15" spans="2:28" ht="18" customHeight="1">
      <c r="B15" s="292"/>
      <c r="C15" s="293"/>
      <c r="D15" s="258" t="s">
        <v>501</v>
      </c>
      <c r="E15" s="425" t="s">
        <v>502</v>
      </c>
      <c r="F15" s="294"/>
      <c r="G15" s="259" t="s">
        <v>500</v>
      </c>
      <c r="H15" s="294"/>
      <c r="I15" s="259" t="s">
        <v>500</v>
      </c>
      <c r="J15" s="294"/>
      <c r="K15" s="250" t="s">
        <v>500</v>
      </c>
      <c r="L15" s="295">
        <f>SUM(F15:K15)</f>
        <v>0</v>
      </c>
      <c r="M15" s="241"/>
      <c r="P15" s="292"/>
      <c r="Q15" s="293"/>
      <c r="R15" s="258" t="s">
        <v>501</v>
      </c>
      <c r="S15" s="425" t="s">
        <v>502</v>
      </c>
      <c r="T15" s="294"/>
      <c r="U15" s="259" t="s">
        <v>500</v>
      </c>
      <c r="V15" s="294"/>
      <c r="W15" s="259" t="s">
        <v>500</v>
      </c>
      <c r="X15" s="294"/>
      <c r="Y15" s="250" t="s">
        <v>500</v>
      </c>
      <c r="Z15" s="296">
        <f>SUM(T15:Y15)</f>
        <v>0</v>
      </c>
      <c r="AA15" s="241"/>
    </row>
    <row r="16" spans="2:28" ht="18" customHeight="1">
      <c r="B16" s="292"/>
      <c r="C16" s="1766" t="s">
        <v>504</v>
      </c>
      <c r="D16" s="1767"/>
      <c r="E16" s="425" t="s">
        <v>505</v>
      </c>
      <c r="F16" s="294"/>
      <c r="G16" s="259" t="s">
        <v>500</v>
      </c>
      <c r="H16" s="294"/>
      <c r="I16" s="259" t="s">
        <v>500</v>
      </c>
      <c r="J16" s="294"/>
      <c r="K16" s="250" t="s">
        <v>500</v>
      </c>
      <c r="L16" s="295">
        <f>SUM(F16:K16)</f>
        <v>0</v>
      </c>
      <c r="M16" s="241"/>
      <c r="P16" s="292"/>
      <c r="Q16" s="1766" t="s">
        <v>503</v>
      </c>
      <c r="R16" s="1767"/>
      <c r="S16" s="425" t="s">
        <v>505</v>
      </c>
      <c r="T16" s="294"/>
      <c r="U16" s="259" t="s">
        <v>500</v>
      </c>
      <c r="V16" s="294"/>
      <c r="W16" s="259" t="s">
        <v>500</v>
      </c>
      <c r="X16" s="294"/>
      <c r="Y16" s="250" t="s">
        <v>500</v>
      </c>
      <c r="Z16" s="296">
        <f>SUM(T16:Y16)</f>
        <v>0</v>
      </c>
      <c r="AA16" s="241"/>
    </row>
    <row r="17" spans="2:27" ht="18" customHeight="1">
      <c r="B17" s="292"/>
      <c r="C17" s="293"/>
      <c r="D17" s="297" t="s">
        <v>507</v>
      </c>
      <c r="E17" s="425" t="s">
        <v>508</v>
      </c>
      <c r="F17" s="294"/>
      <c r="G17" s="259" t="s">
        <v>500</v>
      </c>
      <c r="H17" s="294"/>
      <c r="I17" s="259" t="s">
        <v>500</v>
      </c>
      <c r="J17" s="294"/>
      <c r="K17" s="250" t="s">
        <v>500</v>
      </c>
      <c r="L17" s="295">
        <f>SUM(F17:K17)</f>
        <v>0</v>
      </c>
      <c r="M17" s="241"/>
      <c r="P17" s="292"/>
      <c r="Q17" s="293"/>
      <c r="R17" s="297" t="s">
        <v>506</v>
      </c>
      <c r="S17" s="425" t="s">
        <v>508</v>
      </c>
      <c r="T17" s="294"/>
      <c r="U17" s="259" t="s">
        <v>500</v>
      </c>
      <c r="V17" s="294"/>
      <c r="W17" s="259" t="s">
        <v>500</v>
      </c>
      <c r="X17" s="294"/>
      <c r="Y17" s="250" t="s">
        <v>500</v>
      </c>
      <c r="Z17" s="296">
        <f>SUM(T17:Y17)</f>
        <v>0</v>
      </c>
      <c r="AA17" s="241"/>
    </row>
    <row r="18" spans="2:27" ht="18" customHeight="1">
      <c r="B18" s="292" t="s">
        <v>509</v>
      </c>
      <c r="C18" s="1764" t="s">
        <v>510</v>
      </c>
      <c r="D18" s="1765"/>
      <c r="E18" s="425" t="s">
        <v>511</v>
      </c>
      <c r="F18" s="298">
        <f>F14+F16-F15-F17</f>
        <v>0</v>
      </c>
      <c r="G18" s="259" t="s">
        <v>500</v>
      </c>
      <c r="H18" s="298">
        <f>H14+H16-H15-H17</f>
        <v>0</v>
      </c>
      <c r="I18" s="259" t="s">
        <v>500</v>
      </c>
      <c r="J18" s="298">
        <f>J14+J16-J15-J17</f>
        <v>0</v>
      </c>
      <c r="K18" s="250" t="s">
        <v>500</v>
      </c>
      <c r="L18" s="295">
        <f>SUM(F18:K18)</f>
        <v>0</v>
      </c>
      <c r="M18" s="241"/>
      <c r="P18" s="292" t="s">
        <v>509</v>
      </c>
      <c r="Q18" s="1764" t="s">
        <v>510</v>
      </c>
      <c r="R18" s="1765"/>
      <c r="S18" s="425" t="s">
        <v>511</v>
      </c>
      <c r="T18" s="298">
        <f>T14+T16-T15-T17</f>
        <v>0</v>
      </c>
      <c r="U18" s="259" t="s">
        <v>500</v>
      </c>
      <c r="V18" s="298">
        <f>V14+V16-V15-V17</f>
        <v>0</v>
      </c>
      <c r="W18" s="259" t="s">
        <v>500</v>
      </c>
      <c r="X18" s="298">
        <f>X14+X16-X15-X17</f>
        <v>0</v>
      </c>
      <c r="Y18" s="250" t="s">
        <v>500</v>
      </c>
      <c r="Z18" s="296">
        <f>SUM(T18:Y18)</f>
        <v>0</v>
      </c>
      <c r="AA18" s="241"/>
    </row>
    <row r="19" spans="2:27" ht="18" customHeight="1">
      <c r="B19" s="292"/>
      <c r="C19" s="1764" t="s">
        <v>512</v>
      </c>
      <c r="D19" s="1765"/>
      <c r="E19" s="425" t="s">
        <v>513</v>
      </c>
      <c r="F19" s="294"/>
      <c r="G19" s="259" t="s">
        <v>514</v>
      </c>
      <c r="H19" s="294"/>
      <c r="I19" s="259" t="s">
        <v>514</v>
      </c>
      <c r="J19" s="294"/>
      <c r="K19" s="250" t="s">
        <v>514</v>
      </c>
      <c r="L19" s="296"/>
      <c r="M19" s="241"/>
      <c r="P19" s="292"/>
      <c r="Q19" s="1764" t="s">
        <v>512</v>
      </c>
      <c r="R19" s="1765"/>
      <c r="S19" s="425" t="s">
        <v>513</v>
      </c>
      <c r="T19" s="294"/>
      <c r="U19" s="259" t="s">
        <v>514</v>
      </c>
      <c r="V19" s="294"/>
      <c r="W19" s="259" t="s">
        <v>514</v>
      </c>
      <c r="X19" s="294"/>
      <c r="Y19" s="250" t="s">
        <v>514</v>
      </c>
      <c r="Z19" s="296"/>
      <c r="AA19" s="241"/>
    </row>
    <row r="20" spans="2:27" ht="18" customHeight="1">
      <c r="B20" s="292"/>
      <c r="C20" s="1764" t="s">
        <v>515</v>
      </c>
      <c r="D20" s="1765"/>
      <c r="E20" s="425" t="s">
        <v>516</v>
      </c>
      <c r="F20" s="298" t="e">
        <f>ROUNDDOWN(F18/F19,0)</f>
        <v>#DIV/0!</v>
      </c>
      <c r="G20" s="259" t="s">
        <v>500</v>
      </c>
      <c r="H20" s="298" t="e">
        <f>ROUNDDOWN(H18/H19,0)</f>
        <v>#DIV/0!</v>
      </c>
      <c r="I20" s="259" t="s">
        <v>500</v>
      </c>
      <c r="J20" s="298" t="e">
        <f>ROUNDDOWN(J18/J19,0)</f>
        <v>#DIV/0!</v>
      </c>
      <c r="K20" s="250" t="s">
        <v>500</v>
      </c>
      <c r="L20" s="296"/>
      <c r="M20" s="241"/>
      <c r="P20" s="292"/>
      <c r="Q20" s="1764" t="s">
        <v>515</v>
      </c>
      <c r="R20" s="1765"/>
      <c r="S20" s="425" t="s">
        <v>516</v>
      </c>
      <c r="T20" s="298" t="e">
        <f>ROUNDDOWN(T18/T19,0)</f>
        <v>#DIV/0!</v>
      </c>
      <c r="U20" s="259" t="s">
        <v>500</v>
      </c>
      <c r="V20" s="298" t="e">
        <f>ROUNDDOWN(V18/V19,0)</f>
        <v>#DIV/0!</v>
      </c>
      <c r="W20" s="259" t="s">
        <v>500</v>
      </c>
      <c r="X20" s="298" t="e">
        <f>ROUNDDOWN(X18/X19,0)</f>
        <v>#DIV/0!</v>
      </c>
      <c r="Y20" s="250" t="s">
        <v>500</v>
      </c>
      <c r="Z20" s="296"/>
      <c r="AA20" s="241"/>
    </row>
    <row r="21" spans="2:27" ht="18" customHeight="1">
      <c r="B21" s="292"/>
      <c r="C21" s="1764" t="s">
        <v>517</v>
      </c>
      <c r="D21" s="1765"/>
      <c r="E21" s="425" t="s">
        <v>518</v>
      </c>
      <c r="F21" s="294"/>
      <c r="G21" s="259" t="s">
        <v>500</v>
      </c>
      <c r="H21" s="294"/>
      <c r="I21" s="259" t="s">
        <v>500</v>
      </c>
      <c r="J21" s="294"/>
      <c r="K21" s="250" t="s">
        <v>500</v>
      </c>
      <c r="L21" s="295">
        <f>SUM(F21:K21)</f>
        <v>0</v>
      </c>
      <c r="M21" s="241"/>
      <c r="P21" s="292"/>
      <c r="Q21" s="1764" t="s">
        <v>517</v>
      </c>
      <c r="R21" s="1765"/>
      <c r="S21" s="425" t="s">
        <v>518</v>
      </c>
      <c r="T21" s="294"/>
      <c r="U21" s="259" t="s">
        <v>500</v>
      </c>
      <c r="V21" s="294"/>
      <c r="W21" s="259" t="s">
        <v>500</v>
      </c>
      <c r="X21" s="294"/>
      <c r="Y21" s="250" t="s">
        <v>500</v>
      </c>
      <c r="Z21" s="296">
        <f>SUM(T21:Y21)</f>
        <v>0</v>
      </c>
      <c r="AA21" s="241"/>
    </row>
    <row r="22" spans="2:27" ht="18" customHeight="1">
      <c r="B22" s="292"/>
      <c r="C22" s="1764" t="s">
        <v>519</v>
      </c>
      <c r="D22" s="1765"/>
      <c r="E22" s="425" t="s">
        <v>520</v>
      </c>
      <c r="F22" s="294"/>
      <c r="G22" s="259" t="s">
        <v>500</v>
      </c>
      <c r="H22" s="294"/>
      <c r="I22" s="259" t="s">
        <v>500</v>
      </c>
      <c r="J22" s="294"/>
      <c r="K22" s="250" t="s">
        <v>500</v>
      </c>
      <c r="L22" s="295">
        <f>SUM(F22:K22)</f>
        <v>0</v>
      </c>
      <c r="M22" s="241"/>
      <c r="P22" s="292"/>
      <c r="Q22" s="1764" t="s">
        <v>519</v>
      </c>
      <c r="R22" s="1765"/>
      <c r="S22" s="425" t="s">
        <v>520</v>
      </c>
      <c r="T22" s="294"/>
      <c r="U22" s="259" t="s">
        <v>500</v>
      </c>
      <c r="V22" s="294"/>
      <c r="W22" s="259" t="s">
        <v>500</v>
      </c>
      <c r="X22" s="294"/>
      <c r="Y22" s="250" t="s">
        <v>500</v>
      </c>
      <c r="Z22" s="296">
        <f>SUM(T22:Y22)</f>
        <v>0</v>
      </c>
      <c r="AA22" s="241"/>
    </row>
    <row r="23" spans="2:27" ht="18" customHeight="1">
      <c r="B23" s="292" t="s">
        <v>521</v>
      </c>
      <c r="C23" s="1764" t="s">
        <v>522</v>
      </c>
      <c r="D23" s="1765"/>
      <c r="E23" s="425" t="s">
        <v>523</v>
      </c>
      <c r="F23" s="294"/>
      <c r="G23" s="259" t="s">
        <v>500</v>
      </c>
      <c r="H23" s="294"/>
      <c r="I23" s="259" t="s">
        <v>500</v>
      </c>
      <c r="J23" s="294"/>
      <c r="K23" s="250" t="s">
        <v>500</v>
      </c>
      <c r="L23" s="295">
        <f>SUM(F23:K23)</f>
        <v>0</v>
      </c>
      <c r="M23" s="241"/>
      <c r="P23" s="292" t="s">
        <v>521</v>
      </c>
      <c r="Q23" s="1764" t="s">
        <v>522</v>
      </c>
      <c r="R23" s="1765"/>
      <c r="S23" s="425" t="s">
        <v>523</v>
      </c>
      <c r="T23" s="294"/>
      <c r="U23" s="259" t="s">
        <v>500</v>
      </c>
      <c r="V23" s="294"/>
      <c r="W23" s="259" t="s">
        <v>500</v>
      </c>
      <c r="X23" s="294"/>
      <c r="Y23" s="250" t="s">
        <v>500</v>
      </c>
      <c r="Z23" s="296">
        <f>SUM(T23:Y23)</f>
        <v>0</v>
      </c>
      <c r="AA23" s="241"/>
    </row>
    <row r="24" spans="2:27" ht="18" customHeight="1">
      <c r="B24" s="292"/>
      <c r="C24" s="1764" t="s">
        <v>524</v>
      </c>
      <c r="D24" s="1765"/>
      <c r="E24" s="425" t="s">
        <v>525</v>
      </c>
      <c r="F24" s="298" t="e">
        <f>SUM(F20:F23)</f>
        <v>#DIV/0!</v>
      </c>
      <c r="G24" s="259" t="s">
        <v>500</v>
      </c>
      <c r="H24" s="298" t="e">
        <f>SUM(H20:H23)</f>
        <v>#DIV/0!</v>
      </c>
      <c r="I24" s="259" t="s">
        <v>500</v>
      </c>
      <c r="J24" s="298" t="e">
        <f>SUM(J20:J23)</f>
        <v>#DIV/0!</v>
      </c>
      <c r="K24" s="250" t="s">
        <v>500</v>
      </c>
      <c r="L24" s="296"/>
      <c r="M24" s="241"/>
      <c r="P24" s="292"/>
      <c r="Q24" s="1764" t="s">
        <v>524</v>
      </c>
      <c r="R24" s="1765"/>
      <c r="S24" s="425" t="s">
        <v>525</v>
      </c>
      <c r="T24" s="298" t="e">
        <f>SUM(T20:T23)</f>
        <v>#DIV/0!</v>
      </c>
      <c r="U24" s="259" t="s">
        <v>500</v>
      </c>
      <c r="V24" s="298" t="e">
        <f>SUM(V20:V23)</f>
        <v>#DIV/0!</v>
      </c>
      <c r="W24" s="259" t="s">
        <v>500</v>
      </c>
      <c r="X24" s="298" t="e">
        <f>SUM(X20:X23)</f>
        <v>#DIV/0!</v>
      </c>
      <c r="Y24" s="250" t="s">
        <v>500</v>
      </c>
      <c r="Z24" s="296"/>
      <c r="AA24" s="241"/>
    </row>
    <row r="25" spans="2:27" ht="18" customHeight="1">
      <c r="B25" s="292"/>
      <c r="C25" s="1764" t="s">
        <v>526</v>
      </c>
      <c r="D25" s="1765"/>
      <c r="E25" s="425" t="s">
        <v>527</v>
      </c>
      <c r="F25" s="294"/>
      <c r="G25" s="259" t="s">
        <v>61</v>
      </c>
      <c r="H25" s="294"/>
      <c r="I25" s="259" t="s">
        <v>61</v>
      </c>
      <c r="J25" s="294"/>
      <c r="K25" s="250" t="s">
        <v>61</v>
      </c>
      <c r="L25" s="295">
        <f>SUM(F25:K25)</f>
        <v>0</v>
      </c>
      <c r="M25" s="241"/>
      <c r="P25" s="292"/>
      <c r="Q25" s="1764" t="s">
        <v>526</v>
      </c>
      <c r="R25" s="1765"/>
      <c r="S25" s="425" t="s">
        <v>527</v>
      </c>
      <c r="T25" s="294"/>
      <c r="U25" s="259" t="s">
        <v>61</v>
      </c>
      <c r="V25" s="294"/>
      <c r="W25" s="259" t="s">
        <v>61</v>
      </c>
      <c r="X25" s="294"/>
      <c r="Y25" s="250" t="s">
        <v>61</v>
      </c>
      <c r="Z25" s="296">
        <f>SUM(T25:Y25)</f>
        <v>0</v>
      </c>
      <c r="AA25" s="241"/>
    </row>
    <row r="26" spans="2:27" ht="18" customHeight="1">
      <c r="B26" s="292"/>
      <c r="C26" s="1764" t="s">
        <v>528</v>
      </c>
      <c r="D26" s="1765"/>
      <c r="E26" s="425" t="s">
        <v>529</v>
      </c>
      <c r="F26" s="299"/>
      <c r="G26" s="259" t="s">
        <v>530</v>
      </c>
      <c r="H26" s="299"/>
      <c r="I26" s="259" t="s">
        <v>530</v>
      </c>
      <c r="J26" s="299"/>
      <c r="K26" s="250" t="s">
        <v>530</v>
      </c>
      <c r="L26" s="296"/>
      <c r="M26" s="241"/>
      <c r="P26" s="292"/>
      <c r="Q26" s="1764" t="s">
        <v>528</v>
      </c>
      <c r="R26" s="1765"/>
      <c r="S26" s="425" t="s">
        <v>529</v>
      </c>
      <c r="T26" s="299"/>
      <c r="U26" s="259" t="s">
        <v>530</v>
      </c>
      <c r="V26" s="299"/>
      <c r="W26" s="259" t="s">
        <v>530</v>
      </c>
      <c r="X26" s="299"/>
      <c r="Y26" s="250" t="s">
        <v>530</v>
      </c>
      <c r="Z26" s="296"/>
      <c r="AA26" s="241"/>
    </row>
    <row r="27" spans="2:27" ht="18" customHeight="1" thickBot="1">
      <c r="B27" s="292"/>
      <c r="C27" s="1760" t="s">
        <v>531</v>
      </c>
      <c r="D27" s="1761"/>
      <c r="E27" s="425" t="s">
        <v>532</v>
      </c>
      <c r="F27" s="298" t="e">
        <f>ROUNDDOWN(F24/F25/F26/365*100,0)</f>
        <v>#DIV/0!</v>
      </c>
      <c r="G27" s="259" t="s">
        <v>500</v>
      </c>
      <c r="H27" s="298" t="e">
        <f>ROUNDDOWN(H24/H25/H26/365*100,0)</f>
        <v>#DIV/0!</v>
      </c>
      <c r="I27" s="259" t="s">
        <v>500</v>
      </c>
      <c r="J27" s="298" t="e">
        <f>ROUNDDOWN(J24/J25/J26/365*100,0)</f>
        <v>#DIV/0!</v>
      </c>
      <c r="K27" s="250" t="s">
        <v>500</v>
      </c>
      <c r="L27" s="296"/>
      <c r="M27" s="241"/>
      <c r="P27" s="292"/>
      <c r="Q27" s="1760" t="s">
        <v>531</v>
      </c>
      <c r="R27" s="1761"/>
      <c r="S27" s="425" t="s">
        <v>532</v>
      </c>
      <c r="T27" s="298" t="e">
        <f>ROUNDDOWN(T24/T25/T26/365*100,0)</f>
        <v>#DIV/0!</v>
      </c>
      <c r="U27" s="259" t="s">
        <v>500</v>
      </c>
      <c r="V27" s="298" t="e">
        <f>ROUNDDOWN(V24/V25/V26/365*100,0)</f>
        <v>#DIV/0!</v>
      </c>
      <c r="W27" s="259" t="s">
        <v>500</v>
      </c>
      <c r="X27" s="298" t="e">
        <f>ROUNDDOWN(X24/X25/X26/365*100,0)</f>
        <v>#DIV/0!</v>
      </c>
      <c r="Y27" s="250" t="s">
        <v>500</v>
      </c>
      <c r="Z27" s="296"/>
      <c r="AA27" s="241"/>
    </row>
    <row r="28" spans="2:27" ht="18" customHeight="1">
      <c r="B28" s="288"/>
      <c r="C28" s="1768" t="s">
        <v>533</v>
      </c>
      <c r="D28" s="1769"/>
      <c r="E28" s="424" t="s">
        <v>534</v>
      </c>
      <c r="F28" s="300"/>
      <c r="G28" s="301" t="s">
        <v>500</v>
      </c>
      <c r="H28" s="300"/>
      <c r="I28" s="301" t="s">
        <v>500</v>
      </c>
      <c r="J28" s="300"/>
      <c r="K28" s="249" t="s">
        <v>500</v>
      </c>
      <c r="L28" s="302">
        <f>SUM(F28:K28)</f>
        <v>0</v>
      </c>
      <c r="M28" s="242"/>
      <c r="P28" s="288"/>
      <c r="Q28" s="1768" t="s">
        <v>533</v>
      </c>
      <c r="R28" s="1769"/>
      <c r="S28" s="424" t="s">
        <v>534</v>
      </c>
      <c r="T28" s="300"/>
      <c r="U28" s="301" t="s">
        <v>500</v>
      </c>
      <c r="V28" s="300"/>
      <c r="W28" s="301" t="s">
        <v>500</v>
      </c>
      <c r="X28" s="300"/>
      <c r="Y28" s="249" t="s">
        <v>500</v>
      </c>
      <c r="Z28" s="303">
        <f>SUM(T28:Y28)</f>
        <v>0</v>
      </c>
      <c r="AA28" s="242"/>
    </row>
    <row r="29" spans="2:27" ht="18" customHeight="1">
      <c r="B29" s="292" t="s">
        <v>535</v>
      </c>
      <c r="C29" s="1764" t="s">
        <v>536</v>
      </c>
      <c r="D29" s="1765"/>
      <c r="E29" s="425" t="s">
        <v>537</v>
      </c>
      <c r="F29" s="294"/>
      <c r="G29" s="259" t="s">
        <v>500</v>
      </c>
      <c r="H29" s="294"/>
      <c r="I29" s="259" t="s">
        <v>500</v>
      </c>
      <c r="J29" s="294"/>
      <c r="K29" s="250" t="s">
        <v>500</v>
      </c>
      <c r="L29" s="295">
        <f>SUM(F29:K29)</f>
        <v>0</v>
      </c>
      <c r="M29" s="241"/>
      <c r="P29" s="292" t="s">
        <v>535</v>
      </c>
      <c r="Q29" s="1764" t="s">
        <v>536</v>
      </c>
      <c r="R29" s="1765"/>
      <c r="S29" s="425" t="s">
        <v>537</v>
      </c>
      <c r="T29" s="294"/>
      <c r="U29" s="259" t="s">
        <v>500</v>
      </c>
      <c r="V29" s="294"/>
      <c r="W29" s="259" t="s">
        <v>500</v>
      </c>
      <c r="X29" s="294"/>
      <c r="Y29" s="250" t="s">
        <v>500</v>
      </c>
      <c r="Z29" s="296">
        <f>SUM(T29:Y29)</f>
        <v>0</v>
      </c>
      <c r="AA29" s="241"/>
    </row>
    <row r="30" spans="2:27" ht="18" customHeight="1">
      <c r="B30" s="292" t="s">
        <v>538</v>
      </c>
      <c r="C30" s="1764" t="s">
        <v>539</v>
      </c>
      <c r="D30" s="1765"/>
      <c r="E30" s="425" t="s">
        <v>540</v>
      </c>
      <c r="F30" s="298">
        <f>SUM(F28:F29)</f>
        <v>0</v>
      </c>
      <c r="G30" s="259" t="s">
        <v>500</v>
      </c>
      <c r="H30" s="298">
        <f>SUM(H28:H29)</f>
        <v>0</v>
      </c>
      <c r="I30" s="259" t="s">
        <v>500</v>
      </c>
      <c r="J30" s="298">
        <f>SUM(J28:J29)</f>
        <v>0</v>
      </c>
      <c r="K30" s="250" t="s">
        <v>500</v>
      </c>
      <c r="L30" s="296"/>
      <c r="M30" s="241"/>
      <c r="P30" s="292" t="s">
        <v>538</v>
      </c>
      <c r="Q30" s="1764" t="s">
        <v>539</v>
      </c>
      <c r="R30" s="1765"/>
      <c r="S30" s="425" t="s">
        <v>540</v>
      </c>
      <c r="T30" s="298">
        <f>SUM(T28:T29)</f>
        <v>0</v>
      </c>
      <c r="U30" s="259" t="s">
        <v>500</v>
      </c>
      <c r="V30" s="298">
        <f>SUM(V28:V29)</f>
        <v>0</v>
      </c>
      <c r="W30" s="259" t="s">
        <v>500</v>
      </c>
      <c r="X30" s="298">
        <f>SUM(X28:X29)</f>
        <v>0</v>
      </c>
      <c r="Y30" s="250" t="s">
        <v>500</v>
      </c>
      <c r="Z30" s="296"/>
      <c r="AA30" s="241"/>
    </row>
    <row r="31" spans="2:27" ht="18" customHeight="1">
      <c r="B31" s="292" t="s">
        <v>140</v>
      </c>
      <c r="C31" s="1764" t="s">
        <v>526</v>
      </c>
      <c r="D31" s="1765"/>
      <c r="E31" s="425" t="s">
        <v>541</v>
      </c>
      <c r="F31" s="294"/>
      <c r="G31" s="259" t="s">
        <v>61</v>
      </c>
      <c r="H31" s="294"/>
      <c r="I31" s="259" t="s">
        <v>61</v>
      </c>
      <c r="J31" s="294"/>
      <c r="K31" s="250" t="s">
        <v>61</v>
      </c>
      <c r="L31" s="296"/>
      <c r="M31" s="241"/>
      <c r="P31" s="292" t="s">
        <v>140</v>
      </c>
      <c r="Q31" s="1764" t="s">
        <v>526</v>
      </c>
      <c r="R31" s="1765"/>
      <c r="S31" s="425" t="s">
        <v>541</v>
      </c>
      <c r="T31" s="294"/>
      <c r="U31" s="259" t="s">
        <v>61</v>
      </c>
      <c r="V31" s="294"/>
      <c r="W31" s="259" t="s">
        <v>61</v>
      </c>
      <c r="X31" s="294"/>
      <c r="Y31" s="250" t="s">
        <v>61</v>
      </c>
      <c r="Z31" s="296"/>
      <c r="AA31" s="241"/>
    </row>
    <row r="32" spans="2:27" ht="18" customHeight="1">
      <c r="B32" s="292" t="s">
        <v>542</v>
      </c>
      <c r="C32" s="1764" t="s">
        <v>528</v>
      </c>
      <c r="D32" s="1765"/>
      <c r="E32" s="425" t="s">
        <v>543</v>
      </c>
      <c r="F32" s="304">
        <f>F26</f>
        <v>0</v>
      </c>
      <c r="G32" s="259" t="s">
        <v>530</v>
      </c>
      <c r="H32" s="304">
        <f>H26</f>
        <v>0</v>
      </c>
      <c r="I32" s="259" t="s">
        <v>530</v>
      </c>
      <c r="J32" s="304">
        <f>J26</f>
        <v>0</v>
      </c>
      <c r="K32" s="250" t="s">
        <v>530</v>
      </c>
      <c r="L32" s="296"/>
      <c r="M32" s="241"/>
      <c r="P32" s="292" t="s">
        <v>542</v>
      </c>
      <c r="Q32" s="1764" t="s">
        <v>528</v>
      </c>
      <c r="R32" s="1765"/>
      <c r="S32" s="425" t="s">
        <v>543</v>
      </c>
      <c r="T32" s="304">
        <f>T26</f>
        <v>0</v>
      </c>
      <c r="U32" s="259" t="s">
        <v>530</v>
      </c>
      <c r="V32" s="304">
        <f>V26</f>
        <v>0</v>
      </c>
      <c r="W32" s="259" t="s">
        <v>530</v>
      </c>
      <c r="X32" s="304">
        <f>X26</f>
        <v>0</v>
      </c>
      <c r="Y32" s="250" t="s">
        <v>530</v>
      </c>
      <c r="Z32" s="296"/>
      <c r="AA32" s="241"/>
    </row>
    <row r="33" spans="2:27" ht="18" customHeight="1" thickBot="1">
      <c r="B33" s="292"/>
      <c r="C33" s="1760" t="s">
        <v>544</v>
      </c>
      <c r="D33" s="1761"/>
      <c r="E33" s="425" t="s">
        <v>545</v>
      </c>
      <c r="F33" s="298" t="e">
        <f>ROUNDDOWN(F30/F31/F32/365*100,0)</f>
        <v>#DIV/0!</v>
      </c>
      <c r="G33" s="259" t="s">
        <v>500</v>
      </c>
      <c r="H33" s="298" t="e">
        <f>ROUNDDOWN(H30/H31/H32/365*100,0)</f>
        <v>#DIV/0!</v>
      </c>
      <c r="I33" s="259" t="s">
        <v>500</v>
      </c>
      <c r="J33" s="298" t="e">
        <f>ROUNDDOWN(J30/J31/J32/365*100,0)</f>
        <v>#DIV/0!</v>
      </c>
      <c r="K33" s="250" t="s">
        <v>500</v>
      </c>
      <c r="L33" s="296"/>
      <c r="M33" s="241"/>
      <c r="P33" s="292"/>
      <c r="Q33" s="1760" t="s">
        <v>544</v>
      </c>
      <c r="R33" s="1761"/>
      <c r="S33" s="425" t="s">
        <v>545</v>
      </c>
      <c r="T33" s="298" t="e">
        <f>ROUNDDOWN(T30/T31/T32/365*100,0)</f>
        <v>#DIV/0!</v>
      </c>
      <c r="U33" s="259" t="s">
        <v>500</v>
      </c>
      <c r="V33" s="298" t="e">
        <f>ROUNDDOWN(V30/V31/V32/365*100,0)</f>
        <v>#DIV/0!</v>
      </c>
      <c r="W33" s="259" t="s">
        <v>500</v>
      </c>
      <c r="X33" s="298" t="e">
        <f>ROUNDDOWN(X30/X31/X32/365*100,0)</f>
        <v>#DIV/0!</v>
      </c>
      <c r="Y33" s="250" t="s">
        <v>500</v>
      </c>
      <c r="Z33" s="296"/>
      <c r="AA33" s="241"/>
    </row>
    <row r="34" spans="2:27" ht="18" customHeight="1" thickBot="1">
      <c r="B34" s="1774" t="s">
        <v>546</v>
      </c>
      <c r="C34" s="1775"/>
      <c r="D34" s="1776"/>
      <c r="E34" s="426" t="s">
        <v>547</v>
      </c>
      <c r="F34" s="305" t="e">
        <f>F27+F33</f>
        <v>#DIV/0!</v>
      </c>
      <c r="G34" s="306" t="s">
        <v>500</v>
      </c>
      <c r="H34" s="305" t="e">
        <f>H27+H33</f>
        <v>#DIV/0!</v>
      </c>
      <c r="I34" s="306" t="s">
        <v>500</v>
      </c>
      <c r="J34" s="305" t="e">
        <f>J33</f>
        <v>#DIV/0!</v>
      </c>
      <c r="K34" s="307" t="s">
        <v>500</v>
      </c>
      <c r="L34" s="308"/>
      <c r="M34" s="243"/>
      <c r="P34" s="1774" t="s">
        <v>546</v>
      </c>
      <c r="Q34" s="1775"/>
      <c r="R34" s="1776"/>
      <c r="S34" s="426" t="s">
        <v>547</v>
      </c>
      <c r="T34" s="305" t="e">
        <f>T27+T33</f>
        <v>#DIV/0!</v>
      </c>
      <c r="U34" s="306" t="s">
        <v>500</v>
      </c>
      <c r="V34" s="305" t="e">
        <f>V27+V33</f>
        <v>#DIV/0!</v>
      </c>
      <c r="W34" s="306" t="s">
        <v>500</v>
      </c>
      <c r="X34" s="305" t="e">
        <f>X33</f>
        <v>#DIV/0!</v>
      </c>
      <c r="Y34" s="307" t="s">
        <v>500</v>
      </c>
      <c r="Z34" s="308"/>
      <c r="AA34" s="243"/>
    </row>
    <row r="35" spans="2:27">
      <c r="B35" s="1777" t="s">
        <v>548</v>
      </c>
      <c r="C35" s="1778"/>
      <c r="D35" s="1778"/>
      <c r="E35" s="1779"/>
      <c r="F35" s="309"/>
      <c r="G35" s="310"/>
      <c r="H35" s="309"/>
      <c r="I35" s="310"/>
      <c r="J35" s="311" t="s">
        <v>549</v>
      </c>
      <c r="K35" s="312"/>
      <c r="L35" s="313"/>
      <c r="M35" s="244"/>
      <c r="P35" s="1777" t="s">
        <v>548</v>
      </c>
      <c r="Q35" s="1778"/>
      <c r="R35" s="1778"/>
      <c r="S35" s="1779"/>
      <c r="T35" s="309"/>
      <c r="U35" s="310"/>
      <c r="V35" s="309"/>
      <c r="W35" s="310"/>
      <c r="X35" s="311" t="s">
        <v>549</v>
      </c>
      <c r="Y35" s="312"/>
      <c r="Z35" s="313"/>
      <c r="AA35" s="244"/>
    </row>
    <row r="36" spans="2:27" s="251" customFormat="1" ht="13.8" thickBot="1">
      <c r="B36" s="1780"/>
      <c r="C36" s="1781"/>
      <c r="D36" s="1781"/>
      <c r="E36" s="1782"/>
      <c r="F36" s="314"/>
      <c r="G36" s="315" t="s">
        <v>500</v>
      </c>
      <c r="H36" s="314"/>
      <c r="I36" s="315" t="s">
        <v>500</v>
      </c>
      <c r="J36" s="314"/>
      <c r="K36" s="316" t="s">
        <v>500</v>
      </c>
      <c r="L36" s="317"/>
      <c r="M36" s="245"/>
      <c r="P36" s="1780"/>
      <c r="Q36" s="1781"/>
      <c r="R36" s="1781"/>
      <c r="S36" s="1782"/>
      <c r="T36" s="314"/>
      <c r="U36" s="315" t="s">
        <v>500</v>
      </c>
      <c r="V36" s="314"/>
      <c r="W36" s="315" t="s">
        <v>500</v>
      </c>
      <c r="X36" s="314"/>
      <c r="Y36" s="316" t="s">
        <v>500</v>
      </c>
      <c r="Z36" s="317"/>
      <c r="AA36" s="245"/>
    </row>
    <row r="37" spans="2:27" s="251" customFormat="1">
      <c r="B37" s="246"/>
      <c r="C37" s="246"/>
      <c r="D37" s="246"/>
      <c r="E37" s="246"/>
      <c r="F37" s="318"/>
      <c r="G37" s="247"/>
      <c r="H37" s="247"/>
      <c r="I37" s="247"/>
      <c r="J37" s="247"/>
      <c r="K37" s="247"/>
      <c r="L37" s="319"/>
      <c r="M37" s="247"/>
      <c r="P37" s="246"/>
      <c r="Q37" s="246"/>
      <c r="R37" s="246"/>
      <c r="S37" s="246"/>
      <c r="T37" s="318"/>
      <c r="U37" s="247"/>
      <c r="V37" s="247"/>
      <c r="W37" s="247"/>
      <c r="X37" s="247"/>
      <c r="Y37" s="247"/>
      <c r="Z37" s="319"/>
      <c r="AA37" s="247"/>
    </row>
    <row r="38" spans="2:27" s="260" customFormat="1" ht="19.8" thickBot="1">
      <c r="B38" s="1771" t="s">
        <v>573</v>
      </c>
      <c r="C38" s="1771"/>
      <c r="D38" s="1771"/>
      <c r="E38" s="1771"/>
      <c r="F38" s="320"/>
      <c r="L38" s="286"/>
      <c r="P38" s="1771" t="s">
        <v>573</v>
      </c>
      <c r="Q38" s="1771"/>
      <c r="R38" s="1771"/>
      <c r="S38" s="1771"/>
      <c r="T38" s="320"/>
      <c r="Z38" s="286"/>
    </row>
    <row r="39" spans="2:27" ht="18" customHeight="1">
      <c r="B39" s="288"/>
      <c r="C39" s="1762" t="s">
        <v>550</v>
      </c>
      <c r="D39" s="1763"/>
      <c r="E39" s="427" t="s">
        <v>551</v>
      </c>
      <c r="F39" s="248"/>
      <c r="G39" s="249"/>
      <c r="H39" s="321"/>
      <c r="I39" s="249" t="s">
        <v>500</v>
      </c>
      <c r="J39" s="249"/>
      <c r="K39" s="301"/>
      <c r="L39" s="249"/>
      <c r="M39" s="322"/>
      <c r="P39" s="288"/>
      <c r="Q39" s="1762" t="s">
        <v>550</v>
      </c>
      <c r="R39" s="1763"/>
      <c r="S39" s="427" t="s">
        <v>551</v>
      </c>
      <c r="T39" s="248"/>
      <c r="U39" s="249"/>
      <c r="V39" s="321"/>
      <c r="W39" s="249" t="s">
        <v>500</v>
      </c>
      <c r="X39" s="249"/>
      <c r="Y39" s="301"/>
      <c r="Z39" s="249"/>
      <c r="AA39" s="322"/>
    </row>
    <row r="40" spans="2:27" ht="18" customHeight="1">
      <c r="B40" s="292"/>
      <c r="C40" s="293"/>
      <c r="D40" s="258" t="s">
        <v>552</v>
      </c>
      <c r="E40" s="428" t="s">
        <v>553</v>
      </c>
      <c r="F40" s="258"/>
      <c r="G40" s="250"/>
      <c r="H40" s="323"/>
      <c r="I40" s="250" t="s">
        <v>500</v>
      </c>
      <c r="J40" s="250"/>
      <c r="K40" s="259"/>
      <c r="L40" s="250"/>
      <c r="M40" s="324"/>
      <c r="P40" s="292"/>
      <c r="Q40" s="293"/>
      <c r="R40" s="258" t="s">
        <v>552</v>
      </c>
      <c r="S40" s="428" t="s">
        <v>553</v>
      </c>
      <c r="T40" s="258"/>
      <c r="U40" s="250"/>
      <c r="V40" s="323"/>
      <c r="W40" s="250" t="s">
        <v>500</v>
      </c>
      <c r="X40" s="250"/>
      <c r="Y40" s="259"/>
      <c r="Z40" s="250"/>
      <c r="AA40" s="324"/>
    </row>
    <row r="41" spans="2:27" ht="18" customHeight="1">
      <c r="B41" s="292" t="s">
        <v>554</v>
      </c>
      <c r="C41" s="1764" t="s">
        <v>555</v>
      </c>
      <c r="D41" s="1765"/>
      <c r="E41" s="428" t="s">
        <v>556</v>
      </c>
      <c r="F41" s="258"/>
      <c r="G41" s="250"/>
      <c r="H41" s="325">
        <f>H39-H40</f>
        <v>0</v>
      </c>
      <c r="I41" s="250" t="s">
        <v>500</v>
      </c>
      <c r="J41" s="250"/>
      <c r="K41" s="259"/>
      <c r="L41" s="250"/>
      <c r="M41" s="324"/>
      <c r="P41" s="292" t="s">
        <v>554</v>
      </c>
      <c r="Q41" s="1764" t="s">
        <v>555</v>
      </c>
      <c r="R41" s="1765"/>
      <c r="S41" s="428" t="s">
        <v>556</v>
      </c>
      <c r="T41" s="258"/>
      <c r="U41" s="250"/>
      <c r="V41" s="325">
        <f>V39-V40</f>
        <v>0</v>
      </c>
      <c r="W41" s="250" t="s">
        <v>500</v>
      </c>
      <c r="X41" s="250"/>
      <c r="Y41" s="259"/>
      <c r="Z41" s="250"/>
      <c r="AA41" s="324"/>
    </row>
    <row r="42" spans="2:27" ht="18" customHeight="1">
      <c r="B42" s="292"/>
      <c r="C42" s="1764" t="s">
        <v>557</v>
      </c>
      <c r="D42" s="1765"/>
      <c r="E42" s="428" t="s">
        <v>558</v>
      </c>
      <c r="F42" s="258"/>
      <c r="G42" s="250"/>
      <c r="H42" s="323"/>
      <c r="I42" s="250" t="s">
        <v>500</v>
      </c>
      <c r="J42" s="250"/>
      <c r="K42" s="259"/>
      <c r="L42" s="250"/>
      <c r="M42" s="324"/>
      <c r="P42" s="292"/>
      <c r="Q42" s="1764" t="s">
        <v>557</v>
      </c>
      <c r="R42" s="1765"/>
      <c r="S42" s="428" t="s">
        <v>558</v>
      </c>
      <c r="T42" s="258"/>
      <c r="U42" s="250"/>
      <c r="V42" s="323"/>
      <c r="W42" s="250" t="s">
        <v>500</v>
      </c>
      <c r="X42" s="250"/>
      <c r="Y42" s="259"/>
      <c r="Z42" s="250"/>
      <c r="AA42" s="324"/>
    </row>
    <row r="43" spans="2:27" ht="18" customHeight="1">
      <c r="B43" s="292"/>
      <c r="C43" s="1764" t="s">
        <v>559</v>
      </c>
      <c r="D43" s="1765"/>
      <c r="E43" s="428" t="s">
        <v>560</v>
      </c>
      <c r="F43" s="258"/>
      <c r="G43" s="250"/>
      <c r="H43" s="325">
        <f>SUM(H41:H42)</f>
        <v>0</v>
      </c>
      <c r="I43" s="250" t="s">
        <v>500</v>
      </c>
      <c r="J43" s="250"/>
      <c r="K43" s="259"/>
      <c r="L43" s="250"/>
      <c r="M43" s="324"/>
      <c r="P43" s="292"/>
      <c r="Q43" s="1764" t="s">
        <v>559</v>
      </c>
      <c r="R43" s="1765"/>
      <c r="S43" s="428" t="s">
        <v>560</v>
      </c>
      <c r="T43" s="258"/>
      <c r="U43" s="250"/>
      <c r="V43" s="325">
        <f>SUM(V41:V42)</f>
        <v>0</v>
      </c>
      <c r="W43" s="250" t="s">
        <v>500</v>
      </c>
      <c r="X43" s="250"/>
      <c r="Y43" s="259"/>
      <c r="Z43" s="250"/>
      <c r="AA43" s="324"/>
    </row>
    <row r="44" spans="2:27" ht="18" customHeight="1">
      <c r="B44" s="292" t="s">
        <v>542</v>
      </c>
      <c r="C44" s="1764" t="s">
        <v>526</v>
      </c>
      <c r="D44" s="1765"/>
      <c r="E44" s="428" t="s">
        <v>561</v>
      </c>
      <c r="F44" s="258"/>
      <c r="G44" s="250"/>
      <c r="H44" s="323"/>
      <c r="I44" s="250" t="s">
        <v>61</v>
      </c>
      <c r="J44" s="250"/>
      <c r="K44" s="259"/>
      <c r="L44" s="250"/>
      <c r="M44" s="324"/>
      <c r="P44" s="292" t="s">
        <v>542</v>
      </c>
      <c r="Q44" s="1764" t="s">
        <v>526</v>
      </c>
      <c r="R44" s="1765"/>
      <c r="S44" s="428" t="s">
        <v>561</v>
      </c>
      <c r="T44" s="258"/>
      <c r="U44" s="250"/>
      <c r="V44" s="323"/>
      <c r="W44" s="250" t="s">
        <v>61</v>
      </c>
      <c r="X44" s="250"/>
      <c r="Y44" s="259"/>
      <c r="Z44" s="250"/>
      <c r="AA44" s="324"/>
    </row>
    <row r="45" spans="2:27" ht="18" customHeight="1">
      <c r="B45" s="292"/>
      <c r="C45" s="1764" t="s">
        <v>528</v>
      </c>
      <c r="D45" s="1765"/>
      <c r="E45" s="428" t="s">
        <v>562</v>
      </c>
      <c r="F45" s="258"/>
      <c r="G45" s="250"/>
      <c r="H45" s="326"/>
      <c r="I45" s="250" t="s">
        <v>530</v>
      </c>
      <c r="J45" s="250"/>
      <c r="K45" s="259"/>
      <c r="L45" s="250"/>
      <c r="M45" s="324"/>
      <c r="P45" s="292"/>
      <c r="Q45" s="1764" t="s">
        <v>528</v>
      </c>
      <c r="R45" s="1765"/>
      <c r="S45" s="428" t="s">
        <v>562</v>
      </c>
      <c r="T45" s="258"/>
      <c r="U45" s="250"/>
      <c r="V45" s="326"/>
      <c r="W45" s="250" t="s">
        <v>530</v>
      </c>
      <c r="X45" s="250"/>
      <c r="Y45" s="259"/>
      <c r="Z45" s="250"/>
      <c r="AA45" s="324"/>
    </row>
    <row r="46" spans="2:27" ht="18" customHeight="1" thickBot="1">
      <c r="B46" s="292"/>
      <c r="C46" s="1760" t="s">
        <v>563</v>
      </c>
      <c r="D46" s="1761"/>
      <c r="E46" s="429" t="s">
        <v>564</v>
      </c>
      <c r="F46" s="253"/>
      <c r="G46" s="254"/>
      <c r="H46" s="327" t="e">
        <f>ROUNDDOWN(H43/H44/H45/365*100,0)</f>
        <v>#DIV/0!</v>
      </c>
      <c r="I46" s="254" t="s">
        <v>500</v>
      </c>
      <c r="J46" s="254"/>
      <c r="K46" s="255"/>
      <c r="L46" s="254"/>
      <c r="M46" s="328"/>
      <c r="P46" s="292"/>
      <c r="Q46" s="1760" t="s">
        <v>563</v>
      </c>
      <c r="R46" s="1761"/>
      <c r="S46" s="429" t="s">
        <v>564</v>
      </c>
      <c r="T46" s="253"/>
      <c r="U46" s="254"/>
      <c r="V46" s="327" t="e">
        <f>ROUNDDOWN(V43/V44/V45/365*100,0)</f>
        <v>#DIV/0!</v>
      </c>
      <c r="W46" s="254" t="s">
        <v>500</v>
      </c>
      <c r="X46" s="254"/>
      <c r="Y46" s="255"/>
      <c r="Z46" s="254"/>
      <c r="AA46" s="328"/>
    </row>
    <row r="47" spans="2:27" s="251" customFormat="1" ht="18" customHeight="1">
      <c r="B47" s="1777" t="s">
        <v>565</v>
      </c>
      <c r="C47" s="1778"/>
      <c r="D47" s="1778"/>
      <c r="E47" s="1779"/>
      <c r="F47" s="329"/>
      <c r="G47" s="330"/>
      <c r="H47" s="331"/>
      <c r="I47" s="332" t="s">
        <v>500</v>
      </c>
      <c r="J47" s="332"/>
      <c r="K47" s="333"/>
      <c r="L47" s="334"/>
      <c r="M47" s="335"/>
      <c r="P47" s="1777" t="s">
        <v>565</v>
      </c>
      <c r="Q47" s="1778"/>
      <c r="R47" s="1778"/>
      <c r="S47" s="1779"/>
      <c r="T47" s="329"/>
      <c r="U47" s="330"/>
      <c r="V47" s="331"/>
      <c r="W47" s="332" t="s">
        <v>500</v>
      </c>
      <c r="X47" s="332"/>
      <c r="Y47" s="333"/>
      <c r="Z47" s="334"/>
      <c r="AA47" s="335"/>
    </row>
    <row r="48" spans="2:27" s="251" customFormat="1" ht="18" customHeight="1">
      <c r="B48" s="1793"/>
      <c r="C48" s="1794"/>
      <c r="D48" s="1794"/>
      <c r="E48" s="1795"/>
      <c r="F48" s="336"/>
      <c r="G48" s="337" t="s">
        <v>571</v>
      </c>
      <c r="H48" s="338"/>
      <c r="I48" s="339" t="s">
        <v>570</v>
      </c>
      <c r="J48" s="339"/>
      <c r="K48" s="340"/>
      <c r="L48" s="247"/>
      <c r="M48" s="341"/>
      <c r="P48" s="1793"/>
      <c r="Q48" s="1794"/>
      <c r="R48" s="1794"/>
      <c r="S48" s="1795"/>
      <c r="T48" s="336"/>
      <c r="U48" s="337" t="s">
        <v>571</v>
      </c>
      <c r="V48" s="338"/>
      <c r="W48" s="339" t="s">
        <v>570</v>
      </c>
      <c r="X48" s="339"/>
      <c r="Y48" s="340"/>
      <c r="Z48" s="247"/>
      <c r="AA48" s="341"/>
    </row>
    <row r="49" spans="2:27" s="251" customFormat="1" ht="18" customHeight="1">
      <c r="B49" s="1793"/>
      <c r="C49" s="1794"/>
      <c r="D49" s="1794"/>
      <c r="E49" s="1795"/>
      <c r="F49" s="336"/>
      <c r="G49" s="337" t="s">
        <v>572</v>
      </c>
      <c r="H49" s="338"/>
      <c r="I49" s="339" t="s">
        <v>570</v>
      </c>
      <c r="J49" s="339"/>
      <c r="K49" s="340"/>
      <c r="L49" s="247"/>
      <c r="M49" s="341"/>
      <c r="P49" s="1793"/>
      <c r="Q49" s="1794"/>
      <c r="R49" s="1794"/>
      <c r="S49" s="1795"/>
      <c r="T49" s="336"/>
      <c r="U49" s="337" t="s">
        <v>572</v>
      </c>
      <c r="V49" s="338"/>
      <c r="W49" s="339" t="s">
        <v>570</v>
      </c>
      <c r="X49" s="339"/>
      <c r="Y49" s="340"/>
      <c r="Z49" s="247"/>
      <c r="AA49" s="341"/>
    </row>
    <row r="50" spans="2:27" s="251" customFormat="1" ht="18" customHeight="1">
      <c r="B50" s="1793"/>
      <c r="C50" s="1794"/>
      <c r="D50" s="1794"/>
      <c r="E50" s="1795"/>
      <c r="F50" s="336"/>
      <c r="G50" s="337" t="s">
        <v>601</v>
      </c>
      <c r="H50" s="338"/>
      <c r="I50" s="339" t="s">
        <v>570</v>
      </c>
      <c r="J50" s="339"/>
      <c r="K50" s="340"/>
      <c r="L50" s="247"/>
      <c r="M50" s="341"/>
      <c r="P50" s="1793"/>
      <c r="Q50" s="1794"/>
      <c r="R50" s="1794"/>
      <c r="S50" s="1795"/>
      <c r="T50" s="336"/>
      <c r="U50" s="337" t="s">
        <v>601</v>
      </c>
      <c r="V50" s="338"/>
      <c r="W50" s="339" t="s">
        <v>570</v>
      </c>
      <c r="X50" s="339"/>
      <c r="Y50" s="340"/>
      <c r="Z50" s="247"/>
      <c r="AA50" s="341"/>
    </row>
    <row r="51" spans="2:27" ht="13.8" thickBot="1">
      <c r="B51" s="1780"/>
      <c r="C51" s="1781"/>
      <c r="D51" s="1781"/>
      <c r="E51" s="1782"/>
      <c r="F51" s="342"/>
      <c r="G51" s="343"/>
      <c r="H51" s="344"/>
      <c r="I51" s="344"/>
      <c r="J51" s="344"/>
      <c r="K51" s="345"/>
      <c r="L51" s="346"/>
      <c r="M51" s="252"/>
      <c r="P51" s="1780"/>
      <c r="Q51" s="1781"/>
      <c r="R51" s="1781"/>
      <c r="S51" s="1782"/>
      <c r="T51" s="342"/>
      <c r="U51" s="343"/>
      <c r="V51" s="344"/>
      <c r="W51" s="344"/>
      <c r="X51" s="344"/>
      <c r="Y51" s="345"/>
      <c r="Z51" s="346"/>
      <c r="AA51" s="252"/>
    </row>
    <row r="52" spans="2:27">
      <c r="H52" s="262"/>
      <c r="I52" s="262"/>
      <c r="J52" s="262"/>
      <c r="K52" s="262"/>
      <c r="V52" s="262"/>
      <c r="W52" s="262"/>
      <c r="X52" s="262"/>
      <c r="Y52" s="262"/>
    </row>
    <row r="53" spans="2:27">
      <c r="H53" s="262"/>
      <c r="I53" s="262"/>
      <c r="J53" s="262"/>
      <c r="K53" s="262"/>
      <c r="V53" s="262"/>
      <c r="W53" s="262"/>
      <c r="X53" s="262"/>
      <c r="Y53" s="262"/>
    </row>
    <row r="54" spans="2:27">
      <c r="H54" s="262"/>
      <c r="I54" s="262"/>
      <c r="J54" s="262"/>
      <c r="K54" s="262"/>
      <c r="V54" s="262"/>
      <c r="W54" s="262"/>
      <c r="X54" s="262"/>
      <c r="Y54" s="262"/>
    </row>
    <row r="55" spans="2:27">
      <c r="H55" s="262"/>
      <c r="I55" s="262"/>
      <c r="J55" s="262"/>
      <c r="K55" s="262"/>
      <c r="V55" s="262"/>
      <c r="W55" s="262"/>
      <c r="X55" s="262"/>
      <c r="Y55" s="262"/>
    </row>
    <row r="56" spans="2:27">
      <c r="H56" s="262"/>
      <c r="I56" s="262"/>
      <c r="J56" s="262"/>
      <c r="K56" s="262"/>
      <c r="V56" s="262"/>
      <c r="W56" s="262"/>
      <c r="X56" s="262"/>
      <c r="Y56" s="262"/>
    </row>
    <row r="57" spans="2:27">
      <c r="H57" s="262"/>
      <c r="I57" s="262"/>
      <c r="J57" s="262"/>
      <c r="K57" s="262"/>
      <c r="V57" s="262"/>
      <c r="W57" s="262"/>
      <c r="X57" s="262"/>
      <c r="Y57" s="262"/>
    </row>
    <row r="58" spans="2:27">
      <c r="H58" s="262"/>
      <c r="I58" s="262"/>
      <c r="J58" s="262"/>
      <c r="K58" s="262"/>
      <c r="V58" s="262"/>
      <c r="W58" s="262"/>
      <c r="X58" s="262"/>
      <c r="Y58" s="262"/>
    </row>
    <row r="59" spans="2:27">
      <c r="H59" s="262"/>
      <c r="I59" s="262"/>
      <c r="J59" s="262"/>
      <c r="K59" s="262"/>
      <c r="V59" s="262"/>
      <c r="W59" s="262"/>
      <c r="X59" s="262"/>
      <c r="Y59" s="262"/>
    </row>
    <row r="60" spans="2:27">
      <c r="H60" s="262"/>
      <c r="I60" s="262"/>
      <c r="J60" s="262"/>
      <c r="K60" s="262"/>
      <c r="V60" s="262"/>
      <c r="W60" s="262"/>
      <c r="X60" s="262"/>
      <c r="Y60" s="262"/>
    </row>
    <row r="61" spans="2:27">
      <c r="H61" s="262"/>
      <c r="I61" s="262"/>
      <c r="J61" s="262"/>
      <c r="K61" s="262"/>
      <c r="V61" s="262"/>
      <c r="W61" s="262"/>
      <c r="X61" s="262"/>
      <c r="Y61" s="262"/>
    </row>
    <row r="62" spans="2:27">
      <c r="H62" s="262"/>
      <c r="I62" s="262"/>
      <c r="J62" s="262"/>
      <c r="K62" s="262"/>
      <c r="V62" s="262"/>
      <c r="W62" s="262"/>
      <c r="X62" s="262"/>
      <c r="Y62" s="262"/>
    </row>
    <row r="63" spans="2:27">
      <c r="H63" s="262"/>
      <c r="I63" s="262"/>
      <c r="J63" s="262"/>
      <c r="K63" s="262"/>
      <c r="V63" s="262"/>
      <c r="W63" s="262"/>
      <c r="X63" s="262"/>
      <c r="Y63" s="262"/>
    </row>
    <row r="64" spans="2:27">
      <c r="H64" s="262"/>
      <c r="I64" s="262"/>
      <c r="J64" s="262"/>
      <c r="K64" s="262"/>
      <c r="V64" s="262"/>
      <c r="W64" s="262"/>
      <c r="X64" s="262"/>
      <c r="Y64" s="262"/>
    </row>
    <row r="65" spans="8:25">
      <c r="H65" s="262"/>
      <c r="I65" s="262"/>
      <c r="J65" s="262"/>
      <c r="K65" s="262"/>
      <c r="V65" s="262"/>
      <c r="W65" s="262"/>
      <c r="X65" s="262"/>
      <c r="Y65" s="262"/>
    </row>
  </sheetData>
  <mergeCells count="82">
    <mergeCell ref="P34:R34"/>
    <mergeCell ref="P35:S36"/>
    <mergeCell ref="P47:S51"/>
    <mergeCell ref="B47:E51"/>
    <mergeCell ref="Q4:R4"/>
    <mergeCell ref="S4:Y4"/>
    <mergeCell ref="Q5:R5"/>
    <mergeCell ref="S5:U5"/>
    <mergeCell ref="V5:W5"/>
    <mergeCell ref="X5:Y5"/>
    <mergeCell ref="T13:U13"/>
    <mergeCell ref="V13:W13"/>
    <mergeCell ref="C8:D8"/>
    <mergeCell ref="F13:G13"/>
    <mergeCell ref="H13:I13"/>
    <mergeCell ref="J13:K13"/>
    <mergeCell ref="E5:G5"/>
    <mergeCell ref="H5:I5"/>
    <mergeCell ref="J5:K5"/>
    <mergeCell ref="C29:D29"/>
    <mergeCell ref="Q8:R8"/>
    <mergeCell ref="C27:D27"/>
    <mergeCell ref="C26:D26"/>
    <mergeCell ref="C25:D25"/>
    <mergeCell ref="C24:D24"/>
    <mergeCell ref="C23:D23"/>
    <mergeCell ref="Q21:R21"/>
    <mergeCell ref="C14:D14"/>
    <mergeCell ref="C19:D19"/>
    <mergeCell ref="C18:D18"/>
    <mergeCell ref="C16:D16"/>
    <mergeCell ref="Q14:R14"/>
    <mergeCell ref="B2:M2"/>
    <mergeCell ref="P2:AA2"/>
    <mergeCell ref="B38:E38"/>
    <mergeCell ref="P38:S38"/>
    <mergeCell ref="P12:S13"/>
    <mergeCell ref="B12:E13"/>
    <mergeCell ref="C33:D33"/>
    <mergeCell ref="C32:D32"/>
    <mergeCell ref="C31:D31"/>
    <mergeCell ref="C30:D30"/>
    <mergeCell ref="X13:Y13"/>
    <mergeCell ref="B34:D34"/>
    <mergeCell ref="B35:E36"/>
    <mergeCell ref="C4:D4"/>
    <mergeCell ref="E4:K4"/>
    <mergeCell ref="C5:D5"/>
    <mergeCell ref="C46:D46"/>
    <mergeCell ref="C45:D45"/>
    <mergeCell ref="C44:D44"/>
    <mergeCell ref="C43:D43"/>
    <mergeCell ref="C42:D42"/>
    <mergeCell ref="C41:D41"/>
    <mergeCell ref="C39:D39"/>
    <mergeCell ref="C22:D22"/>
    <mergeCell ref="C21:D21"/>
    <mergeCell ref="C20:D20"/>
    <mergeCell ref="C28:D28"/>
    <mergeCell ref="Q16:R16"/>
    <mergeCell ref="Q18:R18"/>
    <mergeCell ref="Q19:R19"/>
    <mergeCell ref="Q20:R20"/>
    <mergeCell ref="Q33:R33"/>
    <mergeCell ref="Q22:R22"/>
    <mergeCell ref="Q23:R23"/>
    <mergeCell ref="Q24:R24"/>
    <mergeCell ref="Q25:R25"/>
    <mergeCell ref="Q26:R26"/>
    <mergeCell ref="Q27:R27"/>
    <mergeCell ref="Q28:R28"/>
    <mergeCell ref="Q29:R29"/>
    <mergeCell ref="Q30:R30"/>
    <mergeCell ref="Q31:R31"/>
    <mergeCell ref="Q32:R32"/>
    <mergeCell ref="Q46:R46"/>
    <mergeCell ref="Q39:R39"/>
    <mergeCell ref="Q41:R41"/>
    <mergeCell ref="Q42:R42"/>
    <mergeCell ref="Q43:R43"/>
    <mergeCell ref="Q44:R44"/>
    <mergeCell ref="Q45:R45"/>
  </mergeCells>
  <phoneticPr fontId="7"/>
  <printOptions horizontalCentered="1"/>
  <pageMargins left="0.59055118110236227" right="0.19685039370078741" top="0.19685039370078741" bottom="0.19685039370078741" header="0.31496062992125984" footer="0.31496062992125984"/>
  <pageSetup paperSize="9" scale="88" orientation="portrait" r:id="rId1"/>
  <colBreaks count="1" manualBreakCount="1">
    <brk id="14" max="51"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B1:AO130"/>
  <sheetViews>
    <sheetView showGridLines="0" view="pageBreakPreview" zoomScaleNormal="100" workbookViewId="0">
      <selection activeCell="B3" sqref="B3"/>
    </sheetView>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801" t="s">
        <v>70</v>
      </c>
      <c r="AA3" s="1802"/>
      <c r="AB3" s="1802"/>
      <c r="AC3" s="1802"/>
      <c r="AD3" s="1803"/>
      <c r="AE3" s="1804"/>
      <c r="AF3" s="1805"/>
      <c r="AG3" s="1805"/>
      <c r="AH3" s="1805"/>
      <c r="AI3" s="1805"/>
      <c r="AJ3" s="1805"/>
      <c r="AK3" s="1805"/>
      <c r="AL3" s="1806"/>
      <c r="AM3" s="20"/>
      <c r="AN3" s="1"/>
    </row>
    <row r="4" spans="2:40" s="2" customFormat="1">
      <c r="AN4" s="21"/>
    </row>
    <row r="5" spans="2:40" s="2" customFormat="1">
      <c r="B5" s="1807" t="s">
        <v>40</v>
      </c>
      <c r="C5" s="1807"/>
      <c r="D5" s="1807"/>
      <c r="E5" s="1807"/>
      <c r="F5" s="1807"/>
      <c r="G5" s="1807"/>
      <c r="H5" s="1807"/>
      <c r="I5" s="1807"/>
      <c r="J5" s="1807"/>
      <c r="K5" s="1807"/>
      <c r="L5" s="1807"/>
      <c r="M5" s="1807"/>
      <c r="N5" s="1807"/>
      <c r="O5" s="1807"/>
      <c r="P5" s="1807"/>
      <c r="Q5" s="1807"/>
      <c r="R5" s="1807"/>
      <c r="S5" s="1807"/>
      <c r="T5" s="1807"/>
      <c r="U5" s="1807"/>
      <c r="V5" s="1807"/>
      <c r="W5" s="1807"/>
      <c r="X5" s="1807"/>
      <c r="Y5" s="1807"/>
      <c r="Z5" s="1807"/>
      <c r="AA5" s="1807"/>
      <c r="AB5" s="1807"/>
      <c r="AC5" s="1807"/>
      <c r="AD5" s="1807"/>
      <c r="AE5" s="1807"/>
      <c r="AF5" s="1807"/>
      <c r="AG5" s="1807"/>
      <c r="AH5" s="1807"/>
      <c r="AI5" s="1807"/>
      <c r="AJ5" s="1807"/>
      <c r="AK5" s="1807"/>
      <c r="AL5" s="1807"/>
    </row>
    <row r="6" spans="2:40" s="2" customFormat="1" ht="13.5" customHeight="1">
      <c r="AC6" s="1"/>
      <c r="AD6" s="45"/>
      <c r="AE6" s="45" t="s">
        <v>27</v>
      </c>
      <c r="AH6" s="2" t="s">
        <v>33</v>
      </c>
      <c r="AJ6" s="2" t="s">
        <v>29</v>
      </c>
      <c r="AL6" s="2" t="s">
        <v>28</v>
      </c>
    </row>
    <row r="7" spans="2:40" s="2" customFormat="1">
      <c r="B7" s="1807" t="s">
        <v>71</v>
      </c>
      <c r="C7" s="1807"/>
      <c r="D7" s="1807"/>
      <c r="E7" s="1807"/>
      <c r="F7" s="1807"/>
      <c r="G7" s="1807"/>
      <c r="H7" s="1807"/>
      <c r="I7" s="1807"/>
      <c r="J7" s="1807"/>
      <c r="K7" s="12"/>
      <c r="L7" s="12"/>
      <c r="M7" s="12"/>
      <c r="N7" s="12"/>
      <c r="O7" s="12"/>
      <c r="P7" s="12"/>
      <c r="Q7" s="12"/>
      <c r="R7" s="12"/>
      <c r="S7" s="12"/>
      <c r="T7" s="12"/>
    </row>
    <row r="8" spans="2:40" s="2" customFormat="1">
      <c r="AC8" s="1" t="s">
        <v>63</v>
      </c>
    </row>
    <row r="9" spans="2:40" s="2" customFormat="1">
      <c r="C9" s="1" t="s">
        <v>41</v>
      </c>
      <c r="D9" s="1"/>
    </row>
    <row r="10" spans="2:40" s="2" customFormat="1" ht="6.75" customHeight="1">
      <c r="C10" s="1"/>
      <c r="D10" s="1"/>
    </row>
    <row r="11" spans="2:40" s="2" customFormat="1" ht="14.25" customHeight="1">
      <c r="B11" s="1808" t="s">
        <v>72</v>
      </c>
      <c r="C11" s="1811" t="s">
        <v>6</v>
      </c>
      <c r="D11" s="1812"/>
      <c r="E11" s="1812"/>
      <c r="F11" s="1812"/>
      <c r="G11" s="1812"/>
      <c r="H11" s="1812"/>
      <c r="I11" s="1812"/>
      <c r="J11" s="1812"/>
      <c r="K11" s="18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809"/>
      <c r="C12" s="1814" t="s">
        <v>73</v>
      </c>
      <c r="D12" s="1815"/>
      <c r="E12" s="1815"/>
      <c r="F12" s="1815"/>
      <c r="G12" s="1815"/>
      <c r="H12" s="1815"/>
      <c r="I12" s="1815"/>
      <c r="J12" s="1815"/>
      <c r="K12" s="18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809"/>
      <c r="C13" s="1811" t="s">
        <v>7</v>
      </c>
      <c r="D13" s="1812"/>
      <c r="E13" s="1812"/>
      <c r="F13" s="1812"/>
      <c r="G13" s="1812"/>
      <c r="H13" s="1812"/>
      <c r="I13" s="1812"/>
      <c r="J13" s="1812"/>
      <c r="K13" s="1816"/>
      <c r="L13" s="1821" t="s">
        <v>74</v>
      </c>
      <c r="M13" s="1822"/>
      <c r="N13" s="1822"/>
      <c r="O13" s="1822"/>
      <c r="P13" s="1822"/>
      <c r="Q13" s="1822"/>
      <c r="R13" s="1822"/>
      <c r="S13" s="1822"/>
      <c r="T13" s="1822"/>
      <c r="U13" s="1822"/>
      <c r="V13" s="1822"/>
      <c r="W13" s="1822"/>
      <c r="X13" s="1822"/>
      <c r="Y13" s="1822"/>
      <c r="Z13" s="1822"/>
      <c r="AA13" s="1822"/>
      <c r="AB13" s="1822"/>
      <c r="AC13" s="1822"/>
      <c r="AD13" s="1822"/>
      <c r="AE13" s="1822"/>
      <c r="AF13" s="1822"/>
      <c r="AG13" s="1822"/>
      <c r="AH13" s="1822"/>
      <c r="AI13" s="1822"/>
      <c r="AJ13" s="1822"/>
      <c r="AK13" s="1822"/>
      <c r="AL13" s="1823"/>
    </row>
    <row r="14" spans="2:40" s="2" customFormat="1">
      <c r="B14" s="1809"/>
      <c r="C14" s="1814"/>
      <c r="D14" s="1815"/>
      <c r="E14" s="1815"/>
      <c r="F14" s="1815"/>
      <c r="G14" s="1815"/>
      <c r="H14" s="1815"/>
      <c r="I14" s="1815"/>
      <c r="J14" s="1815"/>
      <c r="K14" s="1817"/>
      <c r="L14" s="1824" t="s">
        <v>75</v>
      </c>
      <c r="M14" s="1825"/>
      <c r="N14" s="1825"/>
      <c r="O14" s="1825"/>
      <c r="P14" s="1825"/>
      <c r="Q14" s="1825"/>
      <c r="R14" s="1825"/>
      <c r="S14" s="1825"/>
      <c r="T14" s="1825"/>
      <c r="U14" s="1825"/>
      <c r="V14" s="1825"/>
      <c r="W14" s="1825"/>
      <c r="X14" s="1825"/>
      <c r="Y14" s="1825"/>
      <c r="Z14" s="1825"/>
      <c r="AA14" s="1825"/>
      <c r="AB14" s="1825"/>
      <c r="AC14" s="1825"/>
      <c r="AD14" s="1825"/>
      <c r="AE14" s="1825"/>
      <c r="AF14" s="1825"/>
      <c r="AG14" s="1825"/>
      <c r="AH14" s="1825"/>
      <c r="AI14" s="1825"/>
      <c r="AJ14" s="1825"/>
      <c r="AK14" s="1825"/>
      <c r="AL14" s="1826"/>
    </row>
    <row r="15" spans="2:40" s="2" customFormat="1">
      <c r="B15" s="1809"/>
      <c r="C15" s="1818"/>
      <c r="D15" s="1819"/>
      <c r="E15" s="1819"/>
      <c r="F15" s="1819"/>
      <c r="G15" s="1819"/>
      <c r="H15" s="1819"/>
      <c r="I15" s="1819"/>
      <c r="J15" s="1819"/>
      <c r="K15" s="1820"/>
      <c r="L15" s="1827" t="s">
        <v>76</v>
      </c>
      <c r="M15" s="1828"/>
      <c r="N15" s="1828"/>
      <c r="O15" s="1828"/>
      <c r="P15" s="1828"/>
      <c r="Q15" s="1828"/>
      <c r="R15" s="1828"/>
      <c r="S15" s="1828"/>
      <c r="T15" s="1828"/>
      <c r="U15" s="1828"/>
      <c r="V15" s="1828"/>
      <c r="W15" s="1828"/>
      <c r="X15" s="1828"/>
      <c r="Y15" s="1828"/>
      <c r="Z15" s="1828"/>
      <c r="AA15" s="1828"/>
      <c r="AB15" s="1828"/>
      <c r="AC15" s="1828"/>
      <c r="AD15" s="1828"/>
      <c r="AE15" s="1828"/>
      <c r="AF15" s="1828"/>
      <c r="AG15" s="1828"/>
      <c r="AH15" s="1828"/>
      <c r="AI15" s="1828"/>
      <c r="AJ15" s="1828"/>
      <c r="AK15" s="1828"/>
      <c r="AL15" s="1829"/>
    </row>
    <row r="16" spans="2:40" s="2" customFormat="1" ht="14.25" customHeight="1">
      <c r="B16" s="1809"/>
      <c r="C16" s="1830" t="s">
        <v>77</v>
      </c>
      <c r="D16" s="1831"/>
      <c r="E16" s="1831"/>
      <c r="F16" s="1831"/>
      <c r="G16" s="1831"/>
      <c r="H16" s="1831"/>
      <c r="I16" s="1831"/>
      <c r="J16" s="1831"/>
      <c r="K16" s="1832"/>
      <c r="L16" s="1801" t="s">
        <v>8</v>
      </c>
      <c r="M16" s="1802"/>
      <c r="N16" s="1802"/>
      <c r="O16" s="1802"/>
      <c r="P16" s="1803"/>
      <c r="Q16" s="24"/>
      <c r="R16" s="25"/>
      <c r="S16" s="25"/>
      <c r="T16" s="25"/>
      <c r="U16" s="25"/>
      <c r="V16" s="25"/>
      <c r="W16" s="25"/>
      <c r="X16" s="25"/>
      <c r="Y16" s="26"/>
      <c r="Z16" s="1833" t="s">
        <v>9</v>
      </c>
      <c r="AA16" s="1834"/>
      <c r="AB16" s="1834"/>
      <c r="AC16" s="1834"/>
      <c r="AD16" s="1835"/>
      <c r="AE16" s="28"/>
      <c r="AF16" s="32"/>
      <c r="AG16" s="22"/>
      <c r="AH16" s="22"/>
      <c r="AI16" s="22"/>
      <c r="AJ16" s="1822"/>
      <c r="AK16" s="1822"/>
      <c r="AL16" s="1823"/>
    </row>
    <row r="17" spans="2:40" ht="14.25" customHeight="1">
      <c r="B17" s="1809"/>
      <c r="C17" s="1836" t="s">
        <v>52</v>
      </c>
      <c r="D17" s="1837"/>
      <c r="E17" s="1837"/>
      <c r="F17" s="1837"/>
      <c r="G17" s="1837"/>
      <c r="H17" s="1837"/>
      <c r="I17" s="1837"/>
      <c r="J17" s="1837"/>
      <c r="K17" s="1838"/>
      <c r="L17" s="27"/>
      <c r="M17" s="27"/>
      <c r="N17" s="27"/>
      <c r="O17" s="27"/>
      <c r="P17" s="27"/>
      <c r="Q17" s="27"/>
      <c r="R17" s="27"/>
      <c r="S17" s="27"/>
      <c r="U17" s="1801" t="s">
        <v>10</v>
      </c>
      <c r="V17" s="1802"/>
      <c r="W17" s="1802"/>
      <c r="X17" s="1802"/>
      <c r="Y17" s="1803"/>
      <c r="Z17" s="18"/>
      <c r="AA17" s="19"/>
      <c r="AB17" s="19"/>
      <c r="AC17" s="19"/>
      <c r="AD17" s="19"/>
      <c r="AE17" s="1839"/>
      <c r="AF17" s="1839"/>
      <c r="AG17" s="1839"/>
      <c r="AH17" s="1839"/>
      <c r="AI17" s="1839"/>
      <c r="AJ17" s="1839"/>
      <c r="AK17" s="1839"/>
      <c r="AL17" s="17"/>
      <c r="AN17" s="3"/>
    </row>
    <row r="18" spans="2:40" ht="14.25" customHeight="1">
      <c r="B18" s="1809"/>
      <c r="C18" s="1840" t="s">
        <v>11</v>
      </c>
      <c r="D18" s="1840"/>
      <c r="E18" s="1840"/>
      <c r="F18" s="1840"/>
      <c r="G18" s="1840"/>
      <c r="H18" s="1841"/>
      <c r="I18" s="1841"/>
      <c r="J18" s="1841"/>
      <c r="K18" s="1842"/>
      <c r="L18" s="1801" t="s">
        <v>12</v>
      </c>
      <c r="M18" s="1802"/>
      <c r="N18" s="1802"/>
      <c r="O18" s="1802"/>
      <c r="P18" s="1803"/>
      <c r="Q18" s="29"/>
      <c r="R18" s="30"/>
      <c r="S18" s="30"/>
      <c r="T18" s="30"/>
      <c r="U18" s="30"/>
      <c r="V18" s="30"/>
      <c r="W18" s="30"/>
      <c r="X18" s="30"/>
      <c r="Y18" s="31"/>
      <c r="Z18" s="1843" t="s">
        <v>13</v>
      </c>
      <c r="AA18" s="1843"/>
      <c r="AB18" s="1843"/>
      <c r="AC18" s="1843"/>
      <c r="AD18" s="1844"/>
      <c r="AE18" s="15"/>
      <c r="AF18" s="16"/>
      <c r="AG18" s="16"/>
      <c r="AH18" s="16"/>
      <c r="AI18" s="16"/>
      <c r="AJ18" s="16"/>
      <c r="AK18" s="16"/>
      <c r="AL18" s="17"/>
      <c r="AN18" s="3"/>
    </row>
    <row r="19" spans="2:40" ht="13.5" customHeight="1">
      <c r="B19" s="1809"/>
      <c r="C19" s="1845" t="s">
        <v>14</v>
      </c>
      <c r="D19" s="1845"/>
      <c r="E19" s="1845"/>
      <c r="F19" s="1845"/>
      <c r="G19" s="1845"/>
      <c r="H19" s="1846"/>
      <c r="I19" s="1846"/>
      <c r="J19" s="1846"/>
      <c r="K19" s="1846"/>
      <c r="L19" s="1821" t="s">
        <v>74</v>
      </c>
      <c r="M19" s="1822"/>
      <c r="N19" s="1822"/>
      <c r="O19" s="1822"/>
      <c r="P19" s="1822"/>
      <c r="Q19" s="1822"/>
      <c r="R19" s="1822"/>
      <c r="S19" s="1822"/>
      <c r="T19" s="1822"/>
      <c r="U19" s="1822"/>
      <c r="V19" s="1822"/>
      <c r="W19" s="1822"/>
      <c r="X19" s="1822"/>
      <c r="Y19" s="1822"/>
      <c r="Z19" s="1822"/>
      <c r="AA19" s="1822"/>
      <c r="AB19" s="1822"/>
      <c r="AC19" s="1822"/>
      <c r="AD19" s="1822"/>
      <c r="AE19" s="1822"/>
      <c r="AF19" s="1822"/>
      <c r="AG19" s="1822"/>
      <c r="AH19" s="1822"/>
      <c r="AI19" s="1822"/>
      <c r="AJ19" s="1822"/>
      <c r="AK19" s="1822"/>
      <c r="AL19" s="1823"/>
      <c r="AN19" s="3"/>
    </row>
    <row r="20" spans="2:40" ht="14.25" customHeight="1">
      <c r="B20" s="1809"/>
      <c r="C20" s="1845"/>
      <c r="D20" s="1845"/>
      <c r="E20" s="1845"/>
      <c r="F20" s="1845"/>
      <c r="G20" s="1845"/>
      <c r="H20" s="1846"/>
      <c r="I20" s="1846"/>
      <c r="J20" s="1846"/>
      <c r="K20" s="1846"/>
      <c r="L20" s="1824" t="s">
        <v>75</v>
      </c>
      <c r="M20" s="1825"/>
      <c r="N20" s="1825"/>
      <c r="O20" s="1825"/>
      <c r="P20" s="1825"/>
      <c r="Q20" s="1825"/>
      <c r="R20" s="1825"/>
      <c r="S20" s="1825"/>
      <c r="T20" s="1825"/>
      <c r="U20" s="1825"/>
      <c r="V20" s="1825"/>
      <c r="W20" s="1825"/>
      <c r="X20" s="1825"/>
      <c r="Y20" s="1825"/>
      <c r="Z20" s="1825"/>
      <c r="AA20" s="1825"/>
      <c r="AB20" s="1825"/>
      <c r="AC20" s="1825"/>
      <c r="AD20" s="1825"/>
      <c r="AE20" s="1825"/>
      <c r="AF20" s="1825"/>
      <c r="AG20" s="1825"/>
      <c r="AH20" s="1825"/>
      <c r="AI20" s="1825"/>
      <c r="AJ20" s="1825"/>
      <c r="AK20" s="1825"/>
      <c r="AL20" s="1826"/>
      <c r="AN20" s="3"/>
    </row>
    <row r="21" spans="2:40">
      <c r="B21" s="1810"/>
      <c r="C21" s="1847"/>
      <c r="D21" s="1847"/>
      <c r="E21" s="1847"/>
      <c r="F21" s="1847"/>
      <c r="G21" s="1847"/>
      <c r="H21" s="1848"/>
      <c r="I21" s="1848"/>
      <c r="J21" s="1848"/>
      <c r="K21" s="1848"/>
      <c r="L21" s="1849"/>
      <c r="M21" s="1850"/>
      <c r="N21" s="1850"/>
      <c r="O21" s="1850"/>
      <c r="P21" s="1850"/>
      <c r="Q21" s="1850"/>
      <c r="R21" s="1850"/>
      <c r="S21" s="1850"/>
      <c r="T21" s="1850"/>
      <c r="U21" s="1850"/>
      <c r="V21" s="1850"/>
      <c r="W21" s="1850"/>
      <c r="X21" s="1850"/>
      <c r="Y21" s="1850"/>
      <c r="Z21" s="1850"/>
      <c r="AA21" s="1850"/>
      <c r="AB21" s="1850"/>
      <c r="AC21" s="1850"/>
      <c r="AD21" s="1850"/>
      <c r="AE21" s="1850"/>
      <c r="AF21" s="1850"/>
      <c r="AG21" s="1850"/>
      <c r="AH21" s="1850"/>
      <c r="AI21" s="1850"/>
      <c r="AJ21" s="1850"/>
      <c r="AK21" s="1850"/>
      <c r="AL21" s="1851"/>
      <c r="AN21" s="3"/>
    </row>
    <row r="22" spans="2:40" ht="13.5" customHeight="1">
      <c r="B22" s="1852" t="s">
        <v>78</v>
      </c>
      <c r="C22" s="1811" t="s">
        <v>87</v>
      </c>
      <c r="D22" s="1812"/>
      <c r="E22" s="1812"/>
      <c r="F22" s="1812"/>
      <c r="G22" s="1812"/>
      <c r="H22" s="1812"/>
      <c r="I22" s="1812"/>
      <c r="J22" s="1812"/>
      <c r="K22" s="1816"/>
      <c r="L22" s="1821" t="s">
        <v>74</v>
      </c>
      <c r="M22" s="1822"/>
      <c r="N22" s="1822"/>
      <c r="O22" s="1822"/>
      <c r="P22" s="1822"/>
      <c r="Q22" s="1822"/>
      <c r="R22" s="1822"/>
      <c r="S22" s="1822"/>
      <c r="T22" s="1822"/>
      <c r="U22" s="1822"/>
      <c r="V22" s="1822"/>
      <c r="W22" s="1822"/>
      <c r="X22" s="1822"/>
      <c r="Y22" s="1822"/>
      <c r="Z22" s="1822"/>
      <c r="AA22" s="1822"/>
      <c r="AB22" s="1822"/>
      <c r="AC22" s="1822"/>
      <c r="AD22" s="1822"/>
      <c r="AE22" s="1822"/>
      <c r="AF22" s="1822"/>
      <c r="AG22" s="1822"/>
      <c r="AH22" s="1822"/>
      <c r="AI22" s="1822"/>
      <c r="AJ22" s="1822"/>
      <c r="AK22" s="1822"/>
      <c r="AL22" s="1823"/>
      <c r="AN22" s="3"/>
    </row>
    <row r="23" spans="2:40" ht="14.25" customHeight="1">
      <c r="B23" s="1853"/>
      <c r="C23" s="1814"/>
      <c r="D23" s="1815"/>
      <c r="E23" s="1815"/>
      <c r="F23" s="1815"/>
      <c r="G23" s="1815"/>
      <c r="H23" s="1815"/>
      <c r="I23" s="1815"/>
      <c r="J23" s="1815"/>
      <c r="K23" s="1817"/>
      <c r="L23" s="1824" t="s">
        <v>75</v>
      </c>
      <c r="M23" s="1825"/>
      <c r="N23" s="1825"/>
      <c r="O23" s="1825"/>
      <c r="P23" s="1825"/>
      <c r="Q23" s="1825"/>
      <c r="R23" s="1825"/>
      <c r="S23" s="1825"/>
      <c r="T23" s="1825"/>
      <c r="U23" s="1825"/>
      <c r="V23" s="1825"/>
      <c r="W23" s="1825"/>
      <c r="X23" s="1825"/>
      <c r="Y23" s="1825"/>
      <c r="Z23" s="1825"/>
      <c r="AA23" s="1825"/>
      <c r="AB23" s="1825"/>
      <c r="AC23" s="1825"/>
      <c r="AD23" s="1825"/>
      <c r="AE23" s="1825"/>
      <c r="AF23" s="1825"/>
      <c r="AG23" s="1825"/>
      <c r="AH23" s="1825"/>
      <c r="AI23" s="1825"/>
      <c r="AJ23" s="1825"/>
      <c r="AK23" s="1825"/>
      <c r="AL23" s="1826"/>
      <c r="AN23" s="3"/>
    </row>
    <row r="24" spans="2:40">
      <c r="B24" s="1853"/>
      <c r="C24" s="1818"/>
      <c r="D24" s="1819"/>
      <c r="E24" s="1819"/>
      <c r="F24" s="1819"/>
      <c r="G24" s="1819"/>
      <c r="H24" s="1819"/>
      <c r="I24" s="1819"/>
      <c r="J24" s="1819"/>
      <c r="K24" s="1820"/>
      <c r="L24" s="1849"/>
      <c r="M24" s="1850"/>
      <c r="N24" s="1850"/>
      <c r="O24" s="1850"/>
      <c r="P24" s="1850"/>
      <c r="Q24" s="1850"/>
      <c r="R24" s="1850"/>
      <c r="S24" s="1850"/>
      <c r="T24" s="1850"/>
      <c r="U24" s="1850"/>
      <c r="V24" s="1850"/>
      <c r="W24" s="1850"/>
      <c r="X24" s="1850"/>
      <c r="Y24" s="1850"/>
      <c r="Z24" s="1850"/>
      <c r="AA24" s="1850"/>
      <c r="AB24" s="1850"/>
      <c r="AC24" s="1850"/>
      <c r="AD24" s="1850"/>
      <c r="AE24" s="1850"/>
      <c r="AF24" s="1850"/>
      <c r="AG24" s="1850"/>
      <c r="AH24" s="1850"/>
      <c r="AI24" s="1850"/>
      <c r="AJ24" s="1850"/>
      <c r="AK24" s="1850"/>
      <c r="AL24" s="1851"/>
      <c r="AN24" s="3"/>
    </row>
    <row r="25" spans="2:40" ht="14.25" customHeight="1">
      <c r="B25" s="1853"/>
      <c r="C25" s="1845" t="s">
        <v>77</v>
      </c>
      <c r="D25" s="1845"/>
      <c r="E25" s="1845"/>
      <c r="F25" s="1845"/>
      <c r="G25" s="1845"/>
      <c r="H25" s="1845"/>
      <c r="I25" s="1845"/>
      <c r="J25" s="1845"/>
      <c r="K25" s="1845"/>
      <c r="L25" s="1801" t="s">
        <v>8</v>
      </c>
      <c r="M25" s="1802"/>
      <c r="N25" s="1802"/>
      <c r="O25" s="1802"/>
      <c r="P25" s="1803"/>
      <c r="Q25" s="24"/>
      <c r="R25" s="25"/>
      <c r="S25" s="25"/>
      <c r="T25" s="25"/>
      <c r="U25" s="25"/>
      <c r="V25" s="25"/>
      <c r="W25" s="25"/>
      <c r="X25" s="25"/>
      <c r="Y25" s="26"/>
      <c r="Z25" s="1833" t="s">
        <v>9</v>
      </c>
      <c r="AA25" s="1834"/>
      <c r="AB25" s="1834"/>
      <c r="AC25" s="1834"/>
      <c r="AD25" s="1835"/>
      <c r="AE25" s="28"/>
      <c r="AF25" s="32"/>
      <c r="AG25" s="22"/>
      <c r="AH25" s="22"/>
      <c r="AI25" s="22"/>
      <c r="AJ25" s="1822"/>
      <c r="AK25" s="1822"/>
      <c r="AL25" s="1823"/>
      <c r="AN25" s="3"/>
    </row>
    <row r="26" spans="2:40" ht="13.5" customHeight="1">
      <c r="B26" s="1853"/>
      <c r="C26" s="1855" t="s">
        <v>15</v>
      </c>
      <c r="D26" s="1855"/>
      <c r="E26" s="1855"/>
      <c r="F26" s="1855"/>
      <c r="G26" s="1855"/>
      <c r="H26" s="1855"/>
      <c r="I26" s="1855"/>
      <c r="J26" s="1855"/>
      <c r="K26" s="1855"/>
      <c r="L26" s="1821" t="s">
        <v>74</v>
      </c>
      <c r="M26" s="1822"/>
      <c r="N26" s="1822"/>
      <c r="O26" s="1822"/>
      <c r="P26" s="1822"/>
      <c r="Q26" s="1822"/>
      <c r="R26" s="1822"/>
      <c r="S26" s="1822"/>
      <c r="T26" s="1822"/>
      <c r="U26" s="1822"/>
      <c r="V26" s="1822"/>
      <c r="W26" s="1822"/>
      <c r="X26" s="1822"/>
      <c r="Y26" s="1822"/>
      <c r="Z26" s="1822"/>
      <c r="AA26" s="1822"/>
      <c r="AB26" s="1822"/>
      <c r="AC26" s="1822"/>
      <c r="AD26" s="1822"/>
      <c r="AE26" s="1822"/>
      <c r="AF26" s="1822"/>
      <c r="AG26" s="1822"/>
      <c r="AH26" s="1822"/>
      <c r="AI26" s="1822"/>
      <c r="AJ26" s="1822"/>
      <c r="AK26" s="1822"/>
      <c r="AL26" s="1823"/>
      <c r="AN26" s="3"/>
    </row>
    <row r="27" spans="2:40" ht="14.25" customHeight="1">
      <c r="B27" s="1853"/>
      <c r="C27" s="1855"/>
      <c r="D27" s="1855"/>
      <c r="E27" s="1855"/>
      <c r="F27" s="1855"/>
      <c r="G27" s="1855"/>
      <c r="H27" s="1855"/>
      <c r="I27" s="1855"/>
      <c r="J27" s="1855"/>
      <c r="K27" s="1855"/>
      <c r="L27" s="1824" t="s">
        <v>75</v>
      </c>
      <c r="M27" s="1825"/>
      <c r="N27" s="1825"/>
      <c r="O27" s="1825"/>
      <c r="P27" s="1825"/>
      <c r="Q27" s="1825"/>
      <c r="R27" s="1825"/>
      <c r="S27" s="1825"/>
      <c r="T27" s="1825"/>
      <c r="U27" s="1825"/>
      <c r="V27" s="1825"/>
      <c r="W27" s="1825"/>
      <c r="X27" s="1825"/>
      <c r="Y27" s="1825"/>
      <c r="Z27" s="1825"/>
      <c r="AA27" s="1825"/>
      <c r="AB27" s="1825"/>
      <c r="AC27" s="1825"/>
      <c r="AD27" s="1825"/>
      <c r="AE27" s="1825"/>
      <c r="AF27" s="1825"/>
      <c r="AG27" s="1825"/>
      <c r="AH27" s="1825"/>
      <c r="AI27" s="1825"/>
      <c r="AJ27" s="1825"/>
      <c r="AK27" s="1825"/>
      <c r="AL27" s="1826"/>
      <c r="AN27" s="3"/>
    </row>
    <row r="28" spans="2:40">
      <c r="B28" s="1853"/>
      <c r="C28" s="1855"/>
      <c r="D28" s="1855"/>
      <c r="E28" s="1855"/>
      <c r="F28" s="1855"/>
      <c r="G28" s="1855"/>
      <c r="H28" s="1855"/>
      <c r="I28" s="1855"/>
      <c r="J28" s="1855"/>
      <c r="K28" s="1855"/>
      <c r="L28" s="1849"/>
      <c r="M28" s="1850"/>
      <c r="N28" s="1850"/>
      <c r="O28" s="1850"/>
      <c r="P28" s="1850"/>
      <c r="Q28" s="1850"/>
      <c r="R28" s="1850"/>
      <c r="S28" s="1850"/>
      <c r="T28" s="1850"/>
      <c r="U28" s="1850"/>
      <c r="V28" s="1850"/>
      <c r="W28" s="1850"/>
      <c r="X28" s="1850"/>
      <c r="Y28" s="1850"/>
      <c r="Z28" s="1850"/>
      <c r="AA28" s="1850"/>
      <c r="AB28" s="1850"/>
      <c r="AC28" s="1850"/>
      <c r="AD28" s="1850"/>
      <c r="AE28" s="1850"/>
      <c r="AF28" s="1850"/>
      <c r="AG28" s="1850"/>
      <c r="AH28" s="1850"/>
      <c r="AI28" s="1850"/>
      <c r="AJ28" s="1850"/>
      <c r="AK28" s="1850"/>
      <c r="AL28" s="1851"/>
      <c r="AN28" s="3"/>
    </row>
    <row r="29" spans="2:40" ht="14.25" customHeight="1">
      <c r="B29" s="1853"/>
      <c r="C29" s="1845" t="s">
        <v>77</v>
      </c>
      <c r="D29" s="1845"/>
      <c r="E29" s="1845"/>
      <c r="F29" s="1845"/>
      <c r="G29" s="1845"/>
      <c r="H29" s="1845"/>
      <c r="I29" s="1845"/>
      <c r="J29" s="1845"/>
      <c r="K29" s="1845"/>
      <c r="L29" s="1801" t="s">
        <v>8</v>
      </c>
      <c r="M29" s="1802"/>
      <c r="N29" s="1802"/>
      <c r="O29" s="1802"/>
      <c r="P29" s="1803"/>
      <c r="Q29" s="28"/>
      <c r="R29" s="32"/>
      <c r="S29" s="32"/>
      <c r="T29" s="32"/>
      <c r="U29" s="32"/>
      <c r="V29" s="32"/>
      <c r="W29" s="32"/>
      <c r="X29" s="32"/>
      <c r="Y29" s="33"/>
      <c r="Z29" s="1833" t="s">
        <v>9</v>
      </c>
      <c r="AA29" s="1834"/>
      <c r="AB29" s="1834"/>
      <c r="AC29" s="1834"/>
      <c r="AD29" s="1835"/>
      <c r="AE29" s="28"/>
      <c r="AF29" s="32"/>
      <c r="AG29" s="22"/>
      <c r="AH29" s="22"/>
      <c r="AI29" s="22"/>
      <c r="AJ29" s="1822"/>
      <c r="AK29" s="1822"/>
      <c r="AL29" s="1823"/>
      <c r="AN29" s="3"/>
    </row>
    <row r="30" spans="2:40" ht="14.25" customHeight="1">
      <c r="B30" s="1853"/>
      <c r="C30" s="1845" t="s">
        <v>16</v>
      </c>
      <c r="D30" s="1845"/>
      <c r="E30" s="1845"/>
      <c r="F30" s="1845"/>
      <c r="G30" s="1845"/>
      <c r="H30" s="1845"/>
      <c r="I30" s="1845"/>
      <c r="J30" s="1845"/>
      <c r="K30" s="1845"/>
      <c r="L30" s="1856"/>
      <c r="M30" s="1856"/>
      <c r="N30" s="1856"/>
      <c r="O30" s="1856"/>
      <c r="P30" s="1856"/>
      <c r="Q30" s="1856"/>
      <c r="R30" s="1856"/>
      <c r="S30" s="1856"/>
      <c r="T30" s="1856"/>
      <c r="U30" s="1856"/>
      <c r="V30" s="1856"/>
      <c r="W30" s="1856"/>
      <c r="X30" s="1856"/>
      <c r="Y30" s="1856"/>
      <c r="Z30" s="1856"/>
      <c r="AA30" s="1856"/>
      <c r="AB30" s="1856"/>
      <c r="AC30" s="1856"/>
      <c r="AD30" s="1856"/>
      <c r="AE30" s="1856"/>
      <c r="AF30" s="1856"/>
      <c r="AG30" s="1856"/>
      <c r="AH30" s="1856"/>
      <c r="AI30" s="1856"/>
      <c r="AJ30" s="1856"/>
      <c r="AK30" s="1856"/>
      <c r="AL30" s="1856"/>
      <c r="AN30" s="3"/>
    </row>
    <row r="31" spans="2:40" ht="13.5" customHeight="1">
      <c r="B31" s="1853"/>
      <c r="C31" s="1845" t="s">
        <v>17</v>
      </c>
      <c r="D31" s="1845"/>
      <c r="E31" s="1845"/>
      <c r="F31" s="1845"/>
      <c r="G31" s="1845"/>
      <c r="H31" s="1845"/>
      <c r="I31" s="1845"/>
      <c r="J31" s="1845"/>
      <c r="K31" s="1845"/>
      <c r="L31" s="1821" t="s">
        <v>74</v>
      </c>
      <c r="M31" s="1822"/>
      <c r="N31" s="1822"/>
      <c r="O31" s="1822"/>
      <c r="P31" s="1822"/>
      <c r="Q31" s="1822"/>
      <c r="R31" s="1822"/>
      <c r="S31" s="1822"/>
      <c r="T31" s="1822"/>
      <c r="U31" s="1822"/>
      <c r="V31" s="1822"/>
      <c r="W31" s="1822"/>
      <c r="X31" s="1822"/>
      <c r="Y31" s="1822"/>
      <c r="Z31" s="1822"/>
      <c r="AA31" s="1822"/>
      <c r="AB31" s="1822"/>
      <c r="AC31" s="1822"/>
      <c r="AD31" s="1822"/>
      <c r="AE31" s="1822"/>
      <c r="AF31" s="1822"/>
      <c r="AG31" s="1822"/>
      <c r="AH31" s="1822"/>
      <c r="AI31" s="1822"/>
      <c r="AJ31" s="1822"/>
      <c r="AK31" s="1822"/>
      <c r="AL31" s="1823"/>
      <c r="AN31" s="3"/>
    </row>
    <row r="32" spans="2:40" ht="14.25" customHeight="1">
      <c r="B32" s="1853"/>
      <c r="C32" s="1845"/>
      <c r="D32" s="1845"/>
      <c r="E32" s="1845"/>
      <c r="F32" s="1845"/>
      <c r="G32" s="1845"/>
      <c r="H32" s="1845"/>
      <c r="I32" s="1845"/>
      <c r="J32" s="1845"/>
      <c r="K32" s="1845"/>
      <c r="L32" s="1824" t="s">
        <v>75</v>
      </c>
      <c r="M32" s="1825"/>
      <c r="N32" s="1825"/>
      <c r="O32" s="1825"/>
      <c r="P32" s="1825"/>
      <c r="Q32" s="1825"/>
      <c r="R32" s="1825"/>
      <c r="S32" s="1825"/>
      <c r="T32" s="1825"/>
      <c r="U32" s="1825"/>
      <c r="V32" s="1825"/>
      <c r="W32" s="1825"/>
      <c r="X32" s="1825"/>
      <c r="Y32" s="1825"/>
      <c r="Z32" s="1825"/>
      <c r="AA32" s="1825"/>
      <c r="AB32" s="1825"/>
      <c r="AC32" s="1825"/>
      <c r="AD32" s="1825"/>
      <c r="AE32" s="1825"/>
      <c r="AF32" s="1825"/>
      <c r="AG32" s="1825"/>
      <c r="AH32" s="1825"/>
      <c r="AI32" s="1825"/>
      <c r="AJ32" s="1825"/>
      <c r="AK32" s="1825"/>
      <c r="AL32" s="1826"/>
      <c r="AN32" s="3"/>
    </row>
    <row r="33" spans="2:40">
      <c r="B33" s="1854"/>
      <c r="C33" s="1845"/>
      <c r="D33" s="1845"/>
      <c r="E33" s="1845"/>
      <c r="F33" s="1845"/>
      <c r="G33" s="1845"/>
      <c r="H33" s="1845"/>
      <c r="I33" s="1845"/>
      <c r="J33" s="1845"/>
      <c r="K33" s="1845"/>
      <c r="L33" s="1849"/>
      <c r="M33" s="1850"/>
      <c r="N33" s="1828"/>
      <c r="O33" s="1828"/>
      <c r="P33" s="1828"/>
      <c r="Q33" s="1828"/>
      <c r="R33" s="1828"/>
      <c r="S33" s="1828"/>
      <c r="T33" s="1828"/>
      <c r="U33" s="1828"/>
      <c r="V33" s="1828"/>
      <c r="W33" s="1828"/>
      <c r="X33" s="1828"/>
      <c r="Y33" s="1828"/>
      <c r="Z33" s="1828"/>
      <c r="AA33" s="1828"/>
      <c r="AB33" s="1828"/>
      <c r="AC33" s="1850"/>
      <c r="AD33" s="1850"/>
      <c r="AE33" s="1850"/>
      <c r="AF33" s="1850"/>
      <c r="AG33" s="1850"/>
      <c r="AH33" s="1828"/>
      <c r="AI33" s="1828"/>
      <c r="AJ33" s="1828"/>
      <c r="AK33" s="1828"/>
      <c r="AL33" s="1829"/>
      <c r="AN33" s="3"/>
    </row>
    <row r="34" spans="2:40" ht="13.5" customHeight="1">
      <c r="B34" s="1852" t="s">
        <v>42</v>
      </c>
      <c r="C34" s="1891" t="s">
        <v>79</v>
      </c>
      <c r="D34" s="1892"/>
      <c r="E34" s="1892"/>
      <c r="F34" s="1892"/>
      <c r="G34" s="1892"/>
      <c r="H34" s="1892"/>
      <c r="I34" s="1892"/>
      <c r="J34" s="1892"/>
      <c r="K34" s="1892"/>
      <c r="L34" s="1892"/>
      <c r="M34" s="1873" t="s">
        <v>18</v>
      </c>
      <c r="N34" s="1874"/>
      <c r="O34" s="53" t="s">
        <v>44</v>
      </c>
      <c r="P34" s="49"/>
      <c r="Q34" s="50"/>
      <c r="R34" s="1877" t="s">
        <v>19</v>
      </c>
      <c r="S34" s="1878"/>
      <c r="T34" s="1878"/>
      <c r="U34" s="1878"/>
      <c r="V34" s="1878"/>
      <c r="W34" s="1878"/>
      <c r="X34" s="1879"/>
      <c r="Y34" s="1883" t="s">
        <v>54</v>
      </c>
      <c r="Z34" s="1884"/>
      <c r="AA34" s="1884"/>
      <c r="AB34" s="1885"/>
      <c r="AC34" s="1886" t="s">
        <v>55</v>
      </c>
      <c r="AD34" s="1887"/>
      <c r="AE34" s="1887"/>
      <c r="AF34" s="1887"/>
      <c r="AG34" s="1888"/>
      <c r="AH34" s="1857" t="s">
        <v>49</v>
      </c>
      <c r="AI34" s="1858"/>
      <c r="AJ34" s="1858"/>
      <c r="AK34" s="1858"/>
      <c r="AL34" s="1859"/>
      <c r="AN34" s="3"/>
    </row>
    <row r="35" spans="2:40" ht="14.25" customHeight="1">
      <c r="B35" s="1853"/>
      <c r="C35" s="1893"/>
      <c r="D35" s="1894"/>
      <c r="E35" s="1894"/>
      <c r="F35" s="1894"/>
      <c r="G35" s="1894"/>
      <c r="H35" s="1894"/>
      <c r="I35" s="1894"/>
      <c r="J35" s="1894"/>
      <c r="K35" s="1894"/>
      <c r="L35" s="1894"/>
      <c r="M35" s="1875"/>
      <c r="N35" s="1876"/>
      <c r="O35" s="54" t="s">
        <v>45</v>
      </c>
      <c r="P35" s="51"/>
      <c r="Q35" s="52"/>
      <c r="R35" s="1880"/>
      <c r="S35" s="1881"/>
      <c r="T35" s="1881"/>
      <c r="U35" s="1881"/>
      <c r="V35" s="1881"/>
      <c r="W35" s="1881"/>
      <c r="X35" s="1882"/>
      <c r="Y35" s="56" t="s">
        <v>30</v>
      </c>
      <c r="Z35" s="55"/>
      <c r="AA35" s="55"/>
      <c r="AB35" s="55"/>
      <c r="AC35" s="1860" t="s">
        <v>31</v>
      </c>
      <c r="AD35" s="1861"/>
      <c r="AE35" s="1861"/>
      <c r="AF35" s="1861"/>
      <c r="AG35" s="1862"/>
      <c r="AH35" s="1863" t="s">
        <v>50</v>
      </c>
      <c r="AI35" s="1864"/>
      <c r="AJ35" s="1864"/>
      <c r="AK35" s="1864"/>
      <c r="AL35" s="1865"/>
      <c r="AN35" s="3"/>
    </row>
    <row r="36" spans="2:40" ht="14.25" customHeight="1">
      <c r="B36" s="1853"/>
      <c r="C36" s="1809"/>
      <c r="D36" s="69"/>
      <c r="E36" s="1866" t="s">
        <v>1</v>
      </c>
      <c r="F36" s="1866"/>
      <c r="G36" s="1866"/>
      <c r="H36" s="1866"/>
      <c r="I36" s="1866"/>
      <c r="J36" s="1866"/>
      <c r="K36" s="1866"/>
      <c r="L36" s="186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853"/>
      <c r="C37" s="1809"/>
      <c r="D37" s="69"/>
      <c r="E37" s="1866" t="s">
        <v>2</v>
      </c>
      <c r="F37" s="1868"/>
      <c r="G37" s="1868"/>
      <c r="H37" s="1868"/>
      <c r="I37" s="1868"/>
      <c r="J37" s="1868"/>
      <c r="K37" s="1868"/>
      <c r="L37" s="186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853"/>
      <c r="C38" s="1809"/>
      <c r="D38" s="69"/>
      <c r="E38" s="1866" t="s">
        <v>3</v>
      </c>
      <c r="F38" s="1868"/>
      <c r="G38" s="1868"/>
      <c r="H38" s="1868"/>
      <c r="I38" s="1868"/>
      <c r="J38" s="1868"/>
      <c r="K38" s="1868"/>
      <c r="L38" s="186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853"/>
      <c r="C39" s="1809"/>
      <c r="D39" s="69"/>
      <c r="E39" s="1866" t="s">
        <v>5</v>
      </c>
      <c r="F39" s="1868"/>
      <c r="G39" s="1868"/>
      <c r="H39" s="1868"/>
      <c r="I39" s="1868"/>
      <c r="J39" s="1868"/>
      <c r="K39" s="1868"/>
      <c r="L39" s="186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853"/>
      <c r="C40" s="1809"/>
      <c r="D40" s="69"/>
      <c r="E40" s="1866" t="s">
        <v>4</v>
      </c>
      <c r="F40" s="1868"/>
      <c r="G40" s="1868"/>
      <c r="H40" s="1868"/>
      <c r="I40" s="1868"/>
      <c r="J40" s="1868"/>
      <c r="K40" s="1868"/>
      <c r="L40" s="186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853"/>
      <c r="C41" s="1809"/>
      <c r="D41" s="70"/>
      <c r="E41" s="1870" t="s">
        <v>43</v>
      </c>
      <c r="F41" s="1871"/>
      <c r="G41" s="1871"/>
      <c r="H41" s="1871"/>
      <c r="I41" s="1871"/>
      <c r="J41" s="1871"/>
      <c r="K41" s="1871"/>
      <c r="L41" s="187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853"/>
      <c r="C42" s="1809"/>
      <c r="D42" s="72"/>
      <c r="E42" s="1895" t="s">
        <v>64</v>
      </c>
      <c r="F42" s="1895"/>
      <c r="G42" s="1895"/>
      <c r="H42" s="1895"/>
      <c r="I42" s="1895"/>
      <c r="J42" s="1895"/>
      <c r="K42" s="1895"/>
      <c r="L42" s="189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853"/>
      <c r="C43" s="1809"/>
      <c r="D43" s="69"/>
      <c r="E43" s="1866" t="s">
        <v>65</v>
      </c>
      <c r="F43" s="1868"/>
      <c r="G43" s="1868"/>
      <c r="H43" s="1868"/>
      <c r="I43" s="1868"/>
      <c r="J43" s="1868"/>
      <c r="K43" s="1868"/>
      <c r="L43" s="186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853"/>
      <c r="C44" s="1809"/>
      <c r="D44" s="69"/>
      <c r="E44" s="1866" t="s">
        <v>66</v>
      </c>
      <c r="F44" s="1868"/>
      <c r="G44" s="1868"/>
      <c r="H44" s="1868"/>
      <c r="I44" s="1868"/>
      <c r="J44" s="1868"/>
      <c r="K44" s="1868"/>
      <c r="L44" s="186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853"/>
      <c r="C45" s="1809"/>
      <c r="D45" s="69"/>
      <c r="E45" s="1866" t="s">
        <v>67</v>
      </c>
      <c r="F45" s="1868"/>
      <c r="G45" s="1868"/>
      <c r="H45" s="1868"/>
      <c r="I45" s="1868"/>
      <c r="J45" s="1868"/>
      <c r="K45" s="1868"/>
      <c r="L45" s="186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853"/>
      <c r="C46" s="1809"/>
      <c r="D46" s="69"/>
      <c r="E46" s="1866" t="s">
        <v>68</v>
      </c>
      <c r="F46" s="1868"/>
      <c r="G46" s="1868"/>
      <c r="H46" s="1868"/>
      <c r="I46" s="1868"/>
      <c r="J46" s="1868"/>
      <c r="K46" s="1868"/>
      <c r="L46" s="186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854"/>
      <c r="C47" s="1809"/>
      <c r="D47" s="69"/>
      <c r="E47" s="1866" t="s">
        <v>69</v>
      </c>
      <c r="F47" s="1868"/>
      <c r="G47" s="1868"/>
      <c r="H47" s="1868"/>
      <c r="I47" s="1868"/>
      <c r="J47" s="1868"/>
      <c r="K47" s="1868"/>
      <c r="L47" s="186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889" t="s">
        <v>46</v>
      </c>
      <c r="C48" s="1889"/>
      <c r="D48" s="1889"/>
      <c r="E48" s="1889"/>
      <c r="F48" s="1889"/>
      <c r="G48" s="1889"/>
      <c r="H48" s="1889"/>
      <c r="I48" s="1889"/>
      <c r="J48" s="1889"/>
      <c r="K48" s="188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889" t="s">
        <v>47</v>
      </c>
      <c r="C49" s="1889"/>
      <c r="D49" s="1889"/>
      <c r="E49" s="1889"/>
      <c r="F49" s="1889"/>
      <c r="G49" s="1889"/>
      <c r="H49" s="1889"/>
      <c r="I49" s="1889"/>
      <c r="J49" s="1889"/>
      <c r="K49" s="189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840" t="s">
        <v>20</v>
      </c>
      <c r="C50" s="1840"/>
      <c r="D50" s="1840"/>
      <c r="E50" s="1840"/>
      <c r="F50" s="1840"/>
      <c r="G50" s="1840"/>
      <c r="H50" s="1840"/>
      <c r="I50" s="1840"/>
      <c r="J50" s="1840"/>
      <c r="K50" s="184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897" t="s">
        <v>48</v>
      </c>
      <c r="C51" s="1897"/>
      <c r="D51" s="1897"/>
      <c r="E51" s="1897"/>
      <c r="F51" s="1897"/>
      <c r="G51" s="1897"/>
      <c r="H51" s="1897"/>
      <c r="I51" s="1897"/>
      <c r="J51" s="1897"/>
      <c r="K51" s="189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898" t="s">
        <v>39</v>
      </c>
      <c r="C52" s="1899"/>
      <c r="D52" s="1899"/>
      <c r="E52" s="1899"/>
      <c r="F52" s="1899"/>
      <c r="G52" s="1899"/>
      <c r="H52" s="1899"/>
      <c r="I52" s="1899"/>
      <c r="J52" s="1899"/>
      <c r="K52" s="1899"/>
      <c r="L52" s="1899"/>
      <c r="M52" s="1899"/>
      <c r="N52" s="18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808" t="s">
        <v>21</v>
      </c>
      <c r="C53" s="1900" t="s">
        <v>80</v>
      </c>
      <c r="D53" s="1843"/>
      <c r="E53" s="1843"/>
      <c r="F53" s="1843"/>
      <c r="G53" s="1843"/>
      <c r="H53" s="1843"/>
      <c r="I53" s="1843"/>
      <c r="J53" s="1843"/>
      <c r="K53" s="1843"/>
      <c r="L53" s="1843"/>
      <c r="M53" s="1843"/>
      <c r="N53" s="1843"/>
      <c r="O53" s="1843"/>
      <c r="P53" s="1843"/>
      <c r="Q53" s="1843"/>
      <c r="R53" s="1843"/>
      <c r="S53" s="1843"/>
      <c r="T53" s="1844"/>
      <c r="U53" s="1900" t="s">
        <v>32</v>
      </c>
      <c r="V53" s="1901"/>
      <c r="W53" s="1901"/>
      <c r="X53" s="1901"/>
      <c r="Y53" s="1901"/>
      <c r="Z53" s="1901"/>
      <c r="AA53" s="1901"/>
      <c r="AB53" s="1901"/>
      <c r="AC53" s="1901"/>
      <c r="AD53" s="1901"/>
      <c r="AE53" s="1901"/>
      <c r="AF53" s="1901"/>
      <c r="AG53" s="1901"/>
      <c r="AH53" s="1901"/>
      <c r="AI53" s="1901"/>
      <c r="AJ53" s="1901"/>
      <c r="AK53" s="1901"/>
      <c r="AL53" s="1902"/>
      <c r="AN53" s="3"/>
    </row>
    <row r="54" spans="2:40">
      <c r="B54" s="1809"/>
      <c r="C54" s="1903"/>
      <c r="D54" s="1904"/>
      <c r="E54" s="1904"/>
      <c r="F54" s="1904"/>
      <c r="G54" s="1904"/>
      <c r="H54" s="1904"/>
      <c r="I54" s="1904"/>
      <c r="J54" s="1904"/>
      <c r="K54" s="1904"/>
      <c r="L54" s="1904"/>
      <c r="M54" s="1904"/>
      <c r="N54" s="1904"/>
      <c r="O54" s="1904"/>
      <c r="P54" s="1904"/>
      <c r="Q54" s="1904"/>
      <c r="R54" s="1904"/>
      <c r="S54" s="1904"/>
      <c r="T54" s="1874"/>
      <c r="U54" s="1903"/>
      <c r="V54" s="1904"/>
      <c r="W54" s="1904"/>
      <c r="X54" s="1904"/>
      <c r="Y54" s="1904"/>
      <c r="Z54" s="1904"/>
      <c r="AA54" s="1904"/>
      <c r="AB54" s="1904"/>
      <c r="AC54" s="1904"/>
      <c r="AD54" s="1904"/>
      <c r="AE54" s="1904"/>
      <c r="AF54" s="1904"/>
      <c r="AG54" s="1904"/>
      <c r="AH54" s="1904"/>
      <c r="AI54" s="1904"/>
      <c r="AJ54" s="1904"/>
      <c r="AK54" s="1904"/>
      <c r="AL54" s="1874"/>
      <c r="AN54" s="3"/>
    </row>
    <row r="55" spans="2:40">
      <c r="B55" s="1809"/>
      <c r="C55" s="1905"/>
      <c r="D55" s="1906"/>
      <c r="E55" s="1906"/>
      <c r="F55" s="1906"/>
      <c r="G55" s="1906"/>
      <c r="H55" s="1906"/>
      <c r="I55" s="1906"/>
      <c r="J55" s="1906"/>
      <c r="K55" s="1906"/>
      <c r="L55" s="1906"/>
      <c r="M55" s="1906"/>
      <c r="N55" s="1906"/>
      <c r="O55" s="1906"/>
      <c r="P55" s="1906"/>
      <c r="Q55" s="1906"/>
      <c r="R55" s="1906"/>
      <c r="S55" s="1906"/>
      <c r="T55" s="1876"/>
      <c r="U55" s="1905"/>
      <c r="V55" s="1906"/>
      <c r="W55" s="1906"/>
      <c r="X55" s="1906"/>
      <c r="Y55" s="1906"/>
      <c r="Z55" s="1906"/>
      <c r="AA55" s="1906"/>
      <c r="AB55" s="1906"/>
      <c r="AC55" s="1906"/>
      <c r="AD55" s="1906"/>
      <c r="AE55" s="1906"/>
      <c r="AF55" s="1906"/>
      <c r="AG55" s="1906"/>
      <c r="AH55" s="1906"/>
      <c r="AI55" s="1906"/>
      <c r="AJ55" s="1906"/>
      <c r="AK55" s="1906"/>
      <c r="AL55" s="1876"/>
      <c r="AN55" s="3"/>
    </row>
    <row r="56" spans="2:40">
      <c r="B56" s="1809"/>
      <c r="C56" s="1905"/>
      <c r="D56" s="1906"/>
      <c r="E56" s="1906"/>
      <c r="F56" s="1906"/>
      <c r="G56" s="1906"/>
      <c r="H56" s="1906"/>
      <c r="I56" s="1906"/>
      <c r="J56" s="1906"/>
      <c r="K56" s="1906"/>
      <c r="L56" s="1906"/>
      <c r="M56" s="1906"/>
      <c r="N56" s="1906"/>
      <c r="O56" s="1906"/>
      <c r="P56" s="1906"/>
      <c r="Q56" s="1906"/>
      <c r="R56" s="1906"/>
      <c r="S56" s="1906"/>
      <c r="T56" s="1876"/>
      <c r="U56" s="1905"/>
      <c r="V56" s="1906"/>
      <c r="W56" s="1906"/>
      <c r="X56" s="1906"/>
      <c r="Y56" s="1906"/>
      <c r="Z56" s="1906"/>
      <c r="AA56" s="1906"/>
      <c r="AB56" s="1906"/>
      <c r="AC56" s="1906"/>
      <c r="AD56" s="1906"/>
      <c r="AE56" s="1906"/>
      <c r="AF56" s="1906"/>
      <c r="AG56" s="1906"/>
      <c r="AH56" s="1906"/>
      <c r="AI56" s="1906"/>
      <c r="AJ56" s="1906"/>
      <c r="AK56" s="1906"/>
      <c r="AL56" s="1876"/>
      <c r="AN56" s="3"/>
    </row>
    <row r="57" spans="2:40">
      <c r="B57" s="1810"/>
      <c r="C57" s="1907"/>
      <c r="D57" s="1901"/>
      <c r="E57" s="1901"/>
      <c r="F57" s="1901"/>
      <c r="G57" s="1901"/>
      <c r="H57" s="1901"/>
      <c r="I57" s="1901"/>
      <c r="J57" s="1901"/>
      <c r="K57" s="1901"/>
      <c r="L57" s="1901"/>
      <c r="M57" s="1901"/>
      <c r="N57" s="1901"/>
      <c r="O57" s="1901"/>
      <c r="P57" s="1901"/>
      <c r="Q57" s="1901"/>
      <c r="R57" s="1901"/>
      <c r="S57" s="1901"/>
      <c r="T57" s="1902"/>
      <c r="U57" s="1907"/>
      <c r="V57" s="1901"/>
      <c r="W57" s="1901"/>
      <c r="X57" s="1901"/>
      <c r="Y57" s="1901"/>
      <c r="Z57" s="1901"/>
      <c r="AA57" s="1901"/>
      <c r="AB57" s="1901"/>
      <c r="AC57" s="1901"/>
      <c r="AD57" s="1901"/>
      <c r="AE57" s="1901"/>
      <c r="AF57" s="1901"/>
      <c r="AG57" s="1901"/>
      <c r="AH57" s="1901"/>
      <c r="AI57" s="1901"/>
      <c r="AJ57" s="1901"/>
      <c r="AK57" s="1901"/>
      <c r="AL57" s="1902"/>
      <c r="AN57" s="3"/>
    </row>
    <row r="58" spans="2:40" ht="14.25" customHeight="1">
      <c r="B58" s="1801" t="s">
        <v>22</v>
      </c>
      <c r="C58" s="1802"/>
      <c r="D58" s="1802"/>
      <c r="E58" s="1802"/>
      <c r="F58" s="1803"/>
      <c r="G58" s="1840" t="s">
        <v>23</v>
      </c>
      <c r="H58" s="1840"/>
      <c r="I58" s="1840"/>
      <c r="J58" s="1840"/>
      <c r="K58" s="1840"/>
      <c r="L58" s="1840"/>
      <c r="M58" s="1840"/>
      <c r="N58" s="1840"/>
      <c r="O58" s="1840"/>
      <c r="P58" s="1840"/>
      <c r="Q58" s="1840"/>
      <c r="R58" s="1840"/>
      <c r="S58" s="1840"/>
      <c r="T58" s="1840"/>
      <c r="U58" s="1840"/>
      <c r="V58" s="1840"/>
      <c r="W58" s="1840"/>
      <c r="X58" s="1840"/>
      <c r="Y58" s="1840"/>
      <c r="Z58" s="1840"/>
      <c r="AA58" s="1840"/>
      <c r="AB58" s="1840"/>
      <c r="AC58" s="1840"/>
      <c r="AD58" s="1840"/>
      <c r="AE58" s="1840"/>
      <c r="AF58" s="1840"/>
      <c r="AG58" s="1840"/>
      <c r="AH58" s="1840"/>
      <c r="AI58" s="1840"/>
      <c r="AJ58" s="1840"/>
      <c r="AK58" s="1840"/>
      <c r="AL58" s="1840"/>
      <c r="AN58" s="3"/>
    </row>
    <row r="60" spans="2:40">
      <c r="B60" s="14" t="s">
        <v>51</v>
      </c>
    </row>
    <row r="61" spans="2:40">
      <c r="B61" s="14" t="s">
        <v>84</v>
      </c>
    </row>
    <row r="62" spans="2:40">
      <c r="B62" s="14" t="s">
        <v>85</v>
      </c>
    </row>
    <row r="63" spans="2:40">
      <c r="B63" s="14" t="s">
        <v>88</v>
      </c>
    </row>
    <row r="64" spans="2:40">
      <c r="B64" s="14" t="s">
        <v>57</v>
      </c>
    </row>
    <row r="65" spans="2:41">
      <c r="B65" s="14" t="s">
        <v>81</v>
      </c>
    </row>
    <row r="66" spans="2:41">
      <c r="B66" s="14" t="s">
        <v>58</v>
      </c>
      <c r="AN66" s="3"/>
      <c r="AO66" s="14"/>
    </row>
    <row r="67" spans="2:41">
      <c r="B67" s="14" t="s">
        <v>53</v>
      </c>
    </row>
    <row r="68" spans="2:41">
      <c r="B68" s="14" t="s">
        <v>60</v>
      </c>
    </row>
    <row r="69" spans="2:41">
      <c r="B69" s="14" t="s">
        <v>86</v>
      </c>
    </row>
    <row r="70" spans="2:41">
      <c r="B70" s="14" t="s">
        <v>83</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7"/>
  <pageMargins left="0.39370078740157483" right="0" top="0.59055118110236227" bottom="0"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M101"/>
  <sheetViews>
    <sheetView view="pageBreakPreview" zoomScaleNormal="100" zoomScaleSheetLayoutView="100" workbookViewId="0">
      <selection activeCell="B52" sqref="B52"/>
    </sheetView>
  </sheetViews>
  <sheetFormatPr defaultColWidth="9" defaultRowHeight="13.2"/>
  <cols>
    <col min="1" max="1" width="1.33203125" style="471" customWidth="1"/>
    <col min="2" max="2" width="3.44140625" style="471" customWidth="1"/>
    <col min="3" max="29" width="2.6640625" style="471" customWidth="1"/>
    <col min="30" max="30" width="7.88671875" style="471" customWidth="1"/>
    <col min="31" max="36" width="2.6640625" style="471" customWidth="1"/>
    <col min="37" max="37" width="1.109375" style="471" customWidth="1"/>
    <col min="38" max="38" width="2.6640625" style="471" customWidth="1"/>
    <col min="39" max="39" width="5.44140625" style="471" bestFit="1" customWidth="1"/>
    <col min="40" max="16384" width="9" style="471"/>
  </cols>
  <sheetData>
    <row r="1" spans="1:39">
      <c r="A1" s="471" t="s">
        <v>427</v>
      </c>
    </row>
    <row r="2" spans="1:39" ht="14.4">
      <c r="B2" s="834" t="s">
        <v>610</v>
      </c>
      <c r="C2" s="834"/>
      <c r="D2" s="834"/>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834"/>
      <c r="AE2" s="834"/>
      <c r="AF2" s="834"/>
      <c r="AG2" s="834"/>
      <c r="AH2" s="834"/>
      <c r="AI2" s="834"/>
      <c r="AJ2" s="834"/>
      <c r="AK2" s="834"/>
    </row>
    <row r="4" spans="1:39">
      <c r="B4" s="835" t="s">
        <v>606</v>
      </c>
      <c r="C4" s="835"/>
      <c r="D4" s="835"/>
      <c r="E4" s="835"/>
      <c r="F4" s="835"/>
      <c r="G4" s="835"/>
      <c r="H4" s="835"/>
      <c r="I4" s="835"/>
      <c r="J4" s="835"/>
      <c r="K4" s="835"/>
      <c r="L4" s="835"/>
      <c r="M4" s="835"/>
      <c r="N4" s="835"/>
      <c r="O4" s="835"/>
      <c r="P4" s="835"/>
      <c r="Q4" s="835"/>
      <c r="R4" s="835"/>
      <c r="S4" s="835"/>
      <c r="T4" s="835"/>
      <c r="U4" s="835"/>
      <c r="V4" s="835"/>
      <c r="W4" s="835"/>
      <c r="X4" s="835"/>
      <c r="Y4" s="835"/>
      <c r="Z4" s="835"/>
      <c r="AA4" s="835"/>
      <c r="AB4" s="835"/>
      <c r="AC4" s="835"/>
      <c r="AD4" s="835"/>
      <c r="AE4" s="835"/>
      <c r="AF4" s="835"/>
      <c r="AG4" s="835"/>
      <c r="AH4" s="835"/>
      <c r="AI4" s="835"/>
      <c r="AJ4" s="835"/>
    </row>
    <row r="5" spans="1:39" ht="27.6">
      <c r="C5" s="211" t="s">
        <v>405</v>
      </c>
      <c r="D5" s="212" t="s">
        <v>406</v>
      </c>
      <c r="E5" s="836" t="s">
        <v>417</v>
      </c>
      <c r="F5" s="837"/>
      <c r="G5" s="837"/>
      <c r="H5" s="837"/>
      <c r="I5" s="837"/>
      <c r="J5" s="837"/>
      <c r="K5" s="837"/>
      <c r="L5" s="837"/>
      <c r="M5" s="837"/>
      <c r="N5" s="837"/>
      <c r="O5" s="837"/>
      <c r="P5" s="837"/>
      <c r="Q5" s="837"/>
      <c r="R5" s="837"/>
      <c r="S5" s="837"/>
      <c r="T5" s="837"/>
      <c r="U5" s="837"/>
      <c r="V5" s="837"/>
      <c r="W5" s="837"/>
      <c r="X5" s="837"/>
      <c r="Y5" s="837"/>
      <c r="Z5" s="838"/>
      <c r="AA5" s="836" t="s">
        <v>418</v>
      </c>
      <c r="AB5" s="837"/>
      <c r="AC5" s="837"/>
      <c r="AD5" s="837"/>
      <c r="AE5" s="836" t="s">
        <v>416</v>
      </c>
      <c r="AF5" s="838"/>
      <c r="AG5" s="836" t="s">
        <v>142</v>
      </c>
      <c r="AH5" s="837"/>
      <c r="AI5" s="837"/>
      <c r="AJ5" s="838"/>
      <c r="AM5" s="125" t="s">
        <v>416</v>
      </c>
    </row>
    <row r="6" spans="1:39">
      <c r="B6" s="144">
        <v>1</v>
      </c>
      <c r="C6" s="217"/>
      <c r="D6" s="218"/>
      <c r="E6" s="839" t="s">
        <v>402</v>
      </c>
      <c r="F6" s="839"/>
      <c r="G6" s="839"/>
      <c r="H6" s="839"/>
      <c r="I6" s="839"/>
      <c r="J6" s="839"/>
      <c r="K6" s="839"/>
      <c r="L6" s="839"/>
      <c r="M6" s="839"/>
      <c r="N6" s="839"/>
      <c r="O6" s="839"/>
      <c r="P6" s="839"/>
      <c r="Q6" s="839"/>
      <c r="R6" s="839"/>
      <c r="S6" s="839"/>
      <c r="T6" s="839"/>
      <c r="U6" s="839"/>
      <c r="V6" s="839"/>
      <c r="W6" s="839"/>
      <c r="X6" s="839"/>
      <c r="Y6" s="839"/>
      <c r="Z6" s="840"/>
      <c r="AA6" s="217"/>
      <c r="AB6" s="219"/>
      <c r="AC6" s="219"/>
      <c r="AD6" s="219"/>
      <c r="AE6" s="841" t="s">
        <v>91</v>
      </c>
      <c r="AF6" s="842"/>
      <c r="AG6" s="843" t="s">
        <v>443</v>
      </c>
      <c r="AH6" s="844"/>
      <c r="AI6" s="844"/>
      <c r="AJ6" s="845"/>
      <c r="AM6" s="125" t="s">
        <v>91</v>
      </c>
    </row>
    <row r="7" spans="1:39" ht="13.05" customHeight="1">
      <c r="B7" s="144">
        <v>2</v>
      </c>
      <c r="C7" s="460"/>
      <c r="D7" s="622" t="s">
        <v>429</v>
      </c>
      <c r="E7" s="859" t="s">
        <v>818</v>
      </c>
      <c r="F7" s="860"/>
      <c r="G7" s="860"/>
      <c r="H7" s="860"/>
      <c r="I7" s="860"/>
      <c r="J7" s="860"/>
      <c r="K7" s="860"/>
      <c r="L7" s="860"/>
      <c r="M7" s="860"/>
      <c r="N7" s="860"/>
      <c r="O7" s="860"/>
      <c r="P7" s="860"/>
      <c r="Q7" s="860"/>
      <c r="R7" s="860"/>
      <c r="S7" s="860"/>
      <c r="T7" s="860"/>
      <c r="U7" s="860"/>
      <c r="V7" s="860"/>
      <c r="W7" s="860"/>
      <c r="X7" s="860"/>
      <c r="Y7" s="860"/>
      <c r="Z7" s="861"/>
      <c r="AA7" s="846" t="s">
        <v>613</v>
      </c>
      <c r="AB7" s="847"/>
      <c r="AC7" s="847"/>
      <c r="AD7" s="848"/>
      <c r="AE7" s="854" t="s">
        <v>91</v>
      </c>
      <c r="AF7" s="855"/>
      <c r="AG7" s="849" t="s">
        <v>442</v>
      </c>
      <c r="AH7" s="850"/>
      <c r="AI7" s="850"/>
      <c r="AJ7" s="851"/>
      <c r="AM7" s="125" t="s">
        <v>92</v>
      </c>
    </row>
    <row r="8" spans="1:39">
      <c r="B8" s="144">
        <v>3</v>
      </c>
      <c r="C8" s="451"/>
      <c r="D8" s="221" t="s">
        <v>843</v>
      </c>
      <c r="E8" s="852" t="s">
        <v>428</v>
      </c>
      <c r="F8" s="852"/>
      <c r="G8" s="852"/>
      <c r="H8" s="852"/>
      <c r="I8" s="852"/>
      <c r="J8" s="852"/>
      <c r="K8" s="852"/>
      <c r="L8" s="852"/>
      <c r="M8" s="852"/>
      <c r="N8" s="852"/>
      <c r="O8" s="852"/>
      <c r="P8" s="852"/>
      <c r="Q8" s="852"/>
      <c r="R8" s="852"/>
      <c r="S8" s="852"/>
      <c r="T8" s="852"/>
      <c r="U8" s="852"/>
      <c r="V8" s="852"/>
      <c r="W8" s="852"/>
      <c r="X8" s="852"/>
      <c r="Y8" s="852"/>
      <c r="Z8" s="853"/>
      <c r="AA8" s="857" t="s">
        <v>773</v>
      </c>
      <c r="AB8" s="858"/>
      <c r="AC8" s="858"/>
      <c r="AD8" s="858"/>
      <c r="AE8" s="854" t="s">
        <v>91</v>
      </c>
      <c r="AF8" s="855"/>
      <c r="AG8" s="445"/>
      <c r="AH8" s="446"/>
      <c r="AI8" s="446"/>
      <c r="AJ8" s="447"/>
    </row>
    <row r="9" spans="1:39">
      <c r="B9" s="144">
        <v>4</v>
      </c>
      <c r="C9" s="222" t="s">
        <v>108</v>
      </c>
      <c r="D9" s="220"/>
      <c r="E9" s="852" t="s">
        <v>365</v>
      </c>
      <c r="F9" s="852"/>
      <c r="G9" s="852"/>
      <c r="H9" s="852"/>
      <c r="I9" s="852"/>
      <c r="J9" s="852"/>
      <c r="K9" s="852"/>
      <c r="L9" s="852"/>
      <c r="M9" s="852"/>
      <c r="N9" s="852"/>
      <c r="O9" s="852"/>
      <c r="P9" s="852"/>
      <c r="Q9" s="852"/>
      <c r="R9" s="852"/>
      <c r="S9" s="852"/>
      <c r="T9" s="852"/>
      <c r="U9" s="852"/>
      <c r="V9" s="852"/>
      <c r="W9" s="852"/>
      <c r="X9" s="852"/>
      <c r="Y9" s="852"/>
      <c r="Z9" s="853"/>
      <c r="AA9" s="857" t="s">
        <v>1025</v>
      </c>
      <c r="AB9" s="858"/>
      <c r="AC9" s="858"/>
      <c r="AD9" s="858"/>
      <c r="AE9" s="854" t="s">
        <v>91</v>
      </c>
      <c r="AF9" s="855"/>
      <c r="AG9" s="445"/>
      <c r="AH9" s="446"/>
      <c r="AI9" s="446"/>
      <c r="AJ9" s="447"/>
    </row>
    <row r="10" spans="1:39">
      <c r="B10" s="144">
        <v>5</v>
      </c>
      <c r="C10" s="598"/>
      <c r="D10" s="220" t="s">
        <v>386</v>
      </c>
      <c r="E10" s="852" t="s">
        <v>607</v>
      </c>
      <c r="F10" s="852"/>
      <c r="G10" s="852"/>
      <c r="H10" s="852"/>
      <c r="I10" s="852"/>
      <c r="J10" s="852"/>
      <c r="K10" s="852"/>
      <c r="L10" s="852"/>
      <c r="M10" s="852"/>
      <c r="N10" s="852"/>
      <c r="O10" s="852"/>
      <c r="P10" s="852"/>
      <c r="Q10" s="852"/>
      <c r="R10" s="852"/>
      <c r="S10" s="852"/>
      <c r="T10" s="852"/>
      <c r="U10" s="852"/>
      <c r="V10" s="852"/>
      <c r="W10" s="852"/>
      <c r="X10" s="852"/>
      <c r="Y10" s="852"/>
      <c r="Z10" s="853"/>
      <c r="AA10" s="451"/>
      <c r="AB10" s="452"/>
      <c r="AC10" s="452"/>
      <c r="AD10" s="452"/>
      <c r="AE10" s="854" t="s">
        <v>91</v>
      </c>
      <c r="AF10" s="855"/>
      <c r="AG10" s="445"/>
      <c r="AH10" s="446"/>
      <c r="AI10" s="446"/>
      <c r="AJ10" s="447"/>
    </row>
    <row r="11" spans="1:39">
      <c r="B11" s="144">
        <v>6</v>
      </c>
      <c r="C11" s="222" t="s">
        <v>378</v>
      </c>
      <c r="D11" s="220" t="s">
        <v>373</v>
      </c>
      <c r="E11" s="852" t="s">
        <v>225</v>
      </c>
      <c r="F11" s="852"/>
      <c r="G11" s="852"/>
      <c r="H11" s="852"/>
      <c r="I11" s="852"/>
      <c r="J11" s="852"/>
      <c r="K11" s="852"/>
      <c r="L11" s="852"/>
      <c r="M11" s="852"/>
      <c r="N11" s="852"/>
      <c r="O11" s="852"/>
      <c r="P11" s="852"/>
      <c r="Q11" s="852"/>
      <c r="R11" s="852"/>
      <c r="S11" s="852"/>
      <c r="T11" s="852"/>
      <c r="U11" s="852"/>
      <c r="V11" s="852"/>
      <c r="W11" s="852"/>
      <c r="X11" s="852"/>
      <c r="Y11" s="852"/>
      <c r="Z11" s="853"/>
      <c r="AA11" s="451"/>
      <c r="AB11" s="452"/>
      <c r="AC11" s="452"/>
      <c r="AD11" s="452"/>
      <c r="AE11" s="854" t="s">
        <v>91</v>
      </c>
      <c r="AF11" s="855"/>
      <c r="AG11" s="856"/>
      <c r="AH11" s="852"/>
      <c r="AI11" s="852"/>
      <c r="AJ11" s="853"/>
    </row>
    <row r="12" spans="1:39">
      <c r="B12" s="144">
        <v>7</v>
      </c>
      <c r="C12" s="598"/>
      <c r="D12" s="220" t="s">
        <v>386</v>
      </c>
      <c r="E12" s="852" t="s">
        <v>404</v>
      </c>
      <c r="F12" s="852"/>
      <c r="G12" s="852"/>
      <c r="H12" s="852"/>
      <c r="I12" s="852"/>
      <c r="J12" s="852"/>
      <c r="K12" s="852"/>
      <c r="L12" s="852"/>
      <c r="M12" s="852"/>
      <c r="N12" s="852"/>
      <c r="O12" s="852"/>
      <c r="P12" s="852"/>
      <c r="Q12" s="852"/>
      <c r="R12" s="852"/>
      <c r="S12" s="852"/>
      <c r="T12" s="852"/>
      <c r="U12" s="852"/>
      <c r="V12" s="852"/>
      <c r="W12" s="852"/>
      <c r="X12" s="852"/>
      <c r="Y12" s="852"/>
      <c r="Z12" s="853"/>
      <c r="AA12" s="451"/>
      <c r="AB12" s="452"/>
      <c r="AC12" s="452"/>
      <c r="AD12" s="452"/>
      <c r="AE12" s="854" t="s">
        <v>91</v>
      </c>
      <c r="AF12" s="855"/>
      <c r="AG12" s="445"/>
      <c r="AH12" s="446"/>
      <c r="AI12" s="446"/>
      <c r="AJ12" s="447"/>
    </row>
    <row r="13" spans="1:39">
      <c r="B13" s="144">
        <v>8</v>
      </c>
      <c r="C13" s="598"/>
      <c r="D13" s="220" t="s">
        <v>386</v>
      </c>
      <c r="E13" s="794" t="s">
        <v>1032</v>
      </c>
      <c r="F13" s="794"/>
      <c r="G13" s="794"/>
      <c r="H13" s="794"/>
      <c r="I13" s="794"/>
      <c r="J13" s="794"/>
      <c r="K13" s="794"/>
      <c r="L13" s="794"/>
      <c r="M13" s="794"/>
      <c r="N13" s="794"/>
      <c r="O13" s="794"/>
      <c r="P13" s="794"/>
      <c r="Q13" s="794"/>
      <c r="R13" s="794"/>
      <c r="S13" s="794"/>
      <c r="T13" s="794"/>
      <c r="U13" s="794"/>
      <c r="V13" s="794"/>
      <c r="W13" s="794"/>
      <c r="X13" s="794"/>
      <c r="Y13" s="794"/>
      <c r="Z13" s="795"/>
      <c r="AA13" s="796"/>
      <c r="AB13" s="797"/>
      <c r="AC13" s="797"/>
      <c r="AD13" s="797"/>
      <c r="AE13" s="798"/>
      <c r="AF13" s="799"/>
      <c r="AG13" s="800"/>
      <c r="AH13" s="794"/>
      <c r="AI13" s="794"/>
      <c r="AJ13" s="795"/>
    </row>
    <row r="14" spans="1:39" s="593" customFormat="1">
      <c r="B14" s="144">
        <v>9</v>
      </c>
      <c r="C14" s="594"/>
      <c r="D14" s="220" t="s">
        <v>375</v>
      </c>
      <c r="E14" s="920" t="s">
        <v>839</v>
      </c>
      <c r="F14" s="920"/>
      <c r="G14" s="920"/>
      <c r="H14" s="920"/>
      <c r="I14" s="920"/>
      <c r="J14" s="920"/>
      <c r="K14" s="920"/>
      <c r="L14" s="920"/>
      <c r="M14" s="920"/>
      <c r="N14" s="920"/>
      <c r="O14" s="920"/>
      <c r="P14" s="920"/>
      <c r="Q14" s="920"/>
      <c r="R14" s="920"/>
      <c r="S14" s="920"/>
      <c r="T14" s="920"/>
      <c r="U14" s="920"/>
      <c r="V14" s="920"/>
      <c r="W14" s="920"/>
      <c r="X14" s="920"/>
      <c r="Y14" s="920"/>
      <c r="Z14" s="921"/>
      <c r="AA14" s="922" t="s">
        <v>840</v>
      </c>
      <c r="AB14" s="923"/>
      <c r="AC14" s="923"/>
      <c r="AD14" s="924"/>
      <c r="AE14" s="925" t="s">
        <v>91</v>
      </c>
      <c r="AF14" s="926"/>
      <c r="AG14" s="595"/>
      <c r="AH14" s="596"/>
      <c r="AI14" s="596"/>
      <c r="AJ14" s="597"/>
    </row>
    <row r="15" spans="1:39">
      <c r="B15" s="144">
        <v>10</v>
      </c>
      <c r="C15" s="222" t="s">
        <v>371</v>
      </c>
      <c r="D15" s="453"/>
      <c r="E15" s="886" t="s">
        <v>435</v>
      </c>
      <c r="F15" s="886"/>
      <c r="G15" s="886"/>
      <c r="H15" s="886"/>
      <c r="I15" s="886"/>
      <c r="J15" s="886"/>
      <c r="K15" s="886"/>
      <c r="L15" s="886"/>
      <c r="M15" s="886"/>
      <c r="N15" s="886"/>
      <c r="O15" s="886"/>
      <c r="P15" s="886"/>
      <c r="Q15" s="886"/>
      <c r="R15" s="886"/>
      <c r="S15" s="886"/>
      <c r="T15" s="886"/>
      <c r="U15" s="886"/>
      <c r="V15" s="886"/>
      <c r="W15" s="955"/>
      <c r="X15" s="955"/>
      <c r="Y15" s="955"/>
      <c r="Z15" s="956"/>
      <c r="AA15" s="431" t="s">
        <v>429</v>
      </c>
      <c r="AB15" s="432"/>
      <c r="AC15" s="433"/>
      <c r="AD15" s="433"/>
      <c r="AE15" s="854" t="s">
        <v>91</v>
      </c>
      <c r="AF15" s="855"/>
      <c r="AG15" s="957" t="s">
        <v>611</v>
      </c>
      <c r="AH15" s="958"/>
      <c r="AI15" s="958"/>
      <c r="AJ15" s="959"/>
    </row>
    <row r="16" spans="1:39">
      <c r="B16" s="144">
        <v>11</v>
      </c>
      <c r="C16" s="222" t="s">
        <v>371</v>
      </c>
      <c r="D16" s="453"/>
      <c r="E16" s="886" t="s">
        <v>436</v>
      </c>
      <c r="F16" s="886"/>
      <c r="G16" s="886"/>
      <c r="H16" s="886"/>
      <c r="I16" s="886"/>
      <c r="J16" s="886"/>
      <c r="K16" s="886"/>
      <c r="L16" s="886"/>
      <c r="M16" s="886"/>
      <c r="N16" s="886"/>
      <c r="O16" s="886"/>
      <c r="P16" s="886"/>
      <c r="Q16" s="886"/>
      <c r="R16" s="886"/>
      <c r="S16" s="886"/>
      <c r="T16" s="886"/>
      <c r="U16" s="886"/>
      <c r="V16" s="886"/>
      <c r="W16" s="955"/>
      <c r="X16" s="955"/>
      <c r="Y16" s="955"/>
      <c r="Z16" s="956"/>
      <c r="AA16" s="431" t="s">
        <v>429</v>
      </c>
      <c r="AB16" s="432"/>
      <c r="AC16" s="433"/>
      <c r="AD16" s="433"/>
      <c r="AE16" s="854" t="s">
        <v>91</v>
      </c>
      <c r="AF16" s="855"/>
      <c r="AG16" s="960"/>
      <c r="AH16" s="961"/>
      <c r="AI16" s="961"/>
      <c r="AJ16" s="962"/>
    </row>
    <row r="17" spans="2:36">
      <c r="B17" s="144">
        <v>12</v>
      </c>
      <c r="C17" s="234" t="s">
        <v>371</v>
      </c>
      <c r="D17" s="233"/>
      <c r="E17" s="965" t="s">
        <v>437</v>
      </c>
      <c r="F17" s="965"/>
      <c r="G17" s="965"/>
      <c r="H17" s="965"/>
      <c r="I17" s="965"/>
      <c r="J17" s="965"/>
      <c r="K17" s="965"/>
      <c r="L17" s="965"/>
      <c r="M17" s="965"/>
      <c r="N17" s="965"/>
      <c r="O17" s="965"/>
      <c r="P17" s="965"/>
      <c r="Q17" s="965"/>
      <c r="R17" s="965"/>
      <c r="S17" s="965"/>
      <c r="T17" s="965"/>
      <c r="U17" s="965"/>
      <c r="V17" s="965"/>
      <c r="W17" s="966"/>
      <c r="X17" s="966"/>
      <c r="Y17" s="966"/>
      <c r="Z17" s="967"/>
      <c r="AA17" s="434" t="s">
        <v>429</v>
      </c>
      <c r="AB17" s="435"/>
      <c r="AC17" s="436"/>
      <c r="AD17" s="437"/>
      <c r="AE17" s="854" t="s">
        <v>91</v>
      </c>
      <c r="AF17" s="855"/>
      <c r="AG17" s="960"/>
      <c r="AH17" s="961"/>
      <c r="AI17" s="961"/>
      <c r="AJ17" s="962"/>
    </row>
    <row r="18" spans="2:36" ht="34.200000000000003" customHeight="1">
      <c r="B18" s="144"/>
      <c r="C18" s="227"/>
      <c r="D18" s="232"/>
      <c r="E18" s="888" t="s">
        <v>817</v>
      </c>
      <c r="F18" s="889"/>
      <c r="G18" s="889"/>
      <c r="H18" s="889"/>
      <c r="I18" s="889"/>
      <c r="J18" s="889"/>
      <c r="K18" s="889"/>
      <c r="L18" s="889"/>
      <c r="M18" s="889"/>
      <c r="N18" s="889"/>
      <c r="O18" s="889"/>
      <c r="P18" s="889"/>
      <c r="Q18" s="889"/>
      <c r="R18" s="889"/>
      <c r="S18" s="889"/>
      <c r="T18" s="889"/>
      <c r="U18" s="889"/>
      <c r="V18" s="889"/>
      <c r="W18" s="889"/>
      <c r="X18" s="889"/>
      <c r="Y18" s="889"/>
      <c r="Z18" s="890"/>
      <c r="AA18" s="438"/>
      <c r="AB18" s="439"/>
      <c r="AC18" s="440"/>
      <c r="AD18" s="441"/>
      <c r="AE18" s="854"/>
      <c r="AF18" s="855"/>
      <c r="AG18" s="960"/>
      <c r="AH18" s="961"/>
      <c r="AI18" s="961"/>
      <c r="AJ18" s="962"/>
    </row>
    <row r="19" spans="2:36">
      <c r="B19" s="144">
        <v>13</v>
      </c>
      <c r="C19" s="222" t="s">
        <v>371</v>
      </c>
      <c r="D19" s="453"/>
      <c r="E19" s="886" t="s">
        <v>403</v>
      </c>
      <c r="F19" s="886"/>
      <c r="G19" s="886"/>
      <c r="H19" s="886"/>
      <c r="I19" s="886"/>
      <c r="J19" s="886"/>
      <c r="K19" s="886"/>
      <c r="L19" s="886"/>
      <c r="M19" s="886"/>
      <c r="N19" s="886"/>
      <c r="O19" s="886"/>
      <c r="P19" s="886"/>
      <c r="Q19" s="886"/>
      <c r="R19" s="886"/>
      <c r="S19" s="886"/>
      <c r="T19" s="886"/>
      <c r="U19" s="886"/>
      <c r="V19" s="886"/>
      <c r="W19" s="886"/>
      <c r="X19" s="886"/>
      <c r="Y19" s="886"/>
      <c r="Z19" s="887"/>
      <c r="AA19" s="431" t="s">
        <v>429</v>
      </c>
      <c r="AB19" s="432"/>
      <c r="AC19" s="433"/>
      <c r="AD19" s="433"/>
      <c r="AE19" s="854" t="s">
        <v>91</v>
      </c>
      <c r="AF19" s="855"/>
      <c r="AG19" s="960"/>
      <c r="AH19" s="961"/>
      <c r="AI19" s="961"/>
      <c r="AJ19" s="962"/>
    </row>
    <row r="20" spans="2:36">
      <c r="B20" s="144">
        <v>14</v>
      </c>
      <c r="C20" s="222" t="s">
        <v>371</v>
      </c>
      <c r="D20" s="453"/>
      <c r="E20" s="886" t="s">
        <v>226</v>
      </c>
      <c r="F20" s="886"/>
      <c r="G20" s="886"/>
      <c r="H20" s="886"/>
      <c r="I20" s="886"/>
      <c r="J20" s="886"/>
      <c r="K20" s="886"/>
      <c r="L20" s="886"/>
      <c r="M20" s="886"/>
      <c r="N20" s="886"/>
      <c r="O20" s="886"/>
      <c r="P20" s="886"/>
      <c r="Q20" s="886"/>
      <c r="R20" s="886"/>
      <c r="S20" s="886"/>
      <c r="T20" s="886"/>
      <c r="U20" s="886"/>
      <c r="V20" s="886"/>
      <c r="W20" s="886"/>
      <c r="X20" s="886"/>
      <c r="Y20" s="886"/>
      <c r="Z20" s="887"/>
      <c r="AA20" s="431" t="s">
        <v>429</v>
      </c>
      <c r="AB20" s="432"/>
      <c r="AC20" s="433"/>
      <c r="AD20" s="433"/>
      <c r="AE20" s="854" t="s">
        <v>91</v>
      </c>
      <c r="AF20" s="855"/>
      <c r="AG20" s="960"/>
      <c r="AH20" s="961"/>
      <c r="AI20" s="961"/>
      <c r="AJ20" s="962"/>
    </row>
    <row r="21" spans="2:36">
      <c r="B21" s="144">
        <v>15</v>
      </c>
      <c r="C21" s="222" t="s">
        <v>371</v>
      </c>
      <c r="D21" s="220" t="s">
        <v>376</v>
      </c>
      <c r="E21" s="886" t="s">
        <v>227</v>
      </c>
      <c r="F21" s="886"/>
      <c r="G21" s="886"/>
      <c r="H21" s="886"/>
      <c r="I21" s="886"/>
      <c r="J21" s="886"/>
      <c r="K21" s="886"/>
      <c r="L21" s="886"/>
      <c r="M21" s="886"/>
      <c r="N21" s="886"/>
      <c r="O21" s="886"/>
      <c r="P21" s="886"/>
      <c r="Q21" s="886"/>
      <c r="R21" s="886"/>
      <c r="S21" s="886"/>
      <c r="T21" s="886"/>
      <c r="U21" s="886"/>
      <c r="V21" s="886"/>
      <c r="W21" s="886"/>
      <c r="X21" s="886"/>
      <c r="Y21" s="886"/>
      <c r="Z21" s="887"/>
      <c r="AA21" s="431" t="s">
        <v>429</v>
      </c>
      <c r="AB21" s="897"/>
      <c r="AC21" s="897"/>
      <c r="AD21" s="898"/>
      <c r="AE21" s="854" t="s">
        <v>91</v>
      </c>
      <c r="AF21" s="855"/>
      <c r="AG21" s="960"/>
      <c r="AH21" s="961"/>
      <c r="AI21" s="961"/>
      <c r="AJ21" s="962"/>
    </row>
    <row r="22" spans="2:36">
      <c r="B22" s="144">
        <v>16</v>
      </c>
      <c r="C22" s="222" t="s">
        <v>371</v>
      </c>
      <c r="D22" s="220" t="s">
        <v>376</v>
      </c>
      <c r="E22" s="886" t="s">
        <v>228</v>
      </c>
      <c r="F22" s="886"/>
      <c r="G22" s="886"/>
      <c r="H22" s="886"/>
      <c r="I22" s="886"/>
      <c r="J22" s="886"/>
      <c r="K22" s="886"/>
      <c r="L22" s="886"/>
      <c r="M22" s="886"/>
      <c r="N22" s="886"/>
      <c r="O22" s="886"/>
      <c r="P22" s="886"/>
      <c r="Q22" s="886"/>
      <c r="R22" s="886"/>
      <c r="S22" s="886"/>
      <c r="T22" s="886"/>
      <c r="U22" s="886"/>
      <c r="V22" s="886"/>
      <c r="W22" s="886"/>
      <c r="X22" s="886"/>
      <c r="Y22" s="886"/>
      <c r="Z22" s="887"/>
      <c r="AA22" s="431" t="s">
        <v>429</v>
      </c>
      <c r="AB22" s="432"/>
      <c r="AC22" s="433"/>
      <c r="AD22" s="433"/>
      <c r="AE22" s="854" t="s">
        <v>91</v>
      </c>
      <c r="AF22" s="855"/>
      <c r="AG22" s="963"/>
      <c r="AH22" s="888"/>
      <c r="AI22" s="888"/>
      <c r="AJ22" s="964"/>
    </row>
    <row r="23" spans="2:36">
      <c r="B23" s="144">
        <v>17</v>
      </c>
      <c r="C23" s="222" t="s">
        <v>376</v>
      </c>
      <c r="D23" s="220" t="s">
        <v>378</v>
      </c>
      <c r="E23" s="952" t="s">
        <v>953</v>
      </c>
      <c r="F23" s="953"/>
      <c r="G23" s="953"/>
      <c r="H23" s="953"/>
      <c r="I23" s="953"/>
      <c r="J23" s="953"/>
      <c r="K23" s="953"/>
      <c r="L23" s="953"/>
      <c r="M23" s="953"/>
      <c r="N23" s="953"/>
      <c r="O23" s="953"/>
      <c r="P23" s="953"/>
      <c r="Q23" s="953"/>
      <c r="R23" s="953"/>
      <c r="S23" s="953"/>
      <c r="T23" s="953"/>
      <c r="U23" s="953"/>
      <c r="V23" s="953"/>
      <c r="W23" s="953"/>
      <c r="X23" s="953"/>
      <c r="Y23" s="953"/>
      <c r="Z23" s="954"/>
      <c r="AA23" s="628"/>
      <c r="AB23" s="629"/>
      <c r="AC23" s="630"/>
      <c r="AD23" s="630"/>
      <c r="AE23" s="854" t="s">
        <v>91</v>
      </c>
      <c r="AF23" s="855"/>
      <c r="AG23" s="631"/>
      <c r="AH23" s="632"/>
      <c r="AI23" s="632"/>
      <c r="AJ23" s="633"/>
    </row>
    <row r="24" spans="2:36" s="461" customFormat="1">
      <c r="B24" s="144">
        <v>18</v>
      </c>
      <c r="C24" s="222" t="s">
        <v>372</v>
      </c>
      <c r="D24" s="220" t="s">
        <v>381</v>
      </c>
      <c r="E24" s="446" t="s">
        <v>397</v>
      </c>
      <c r="F24" s="446"/>
      <c r="G24" s="446"/>
      <c r="H24" s="446"/>
      <c r="I24" s="446"/>
      <c r="J24" s="446"/>
      <c r="K24" s="446"/>
      <c r="L24" s="446"/>
      <c r="M24" s="446"/>
      <c r="N24" s="223"/>
      <c r="O24" s="446"/>
      <c r="P24" s="446"/>
      <c r="Q24" s="446"/>
      <c r="R24" s="223" t="s">
        <v>408</v>
      </c>
      <c r="S24" s="446"/>
      <c r="T24" s="446"/>
      <c r="U24" s="446"/>
      <c r="V24" s="446"/>
      <c r="W24" s="446"/>
      <c r="X24" s="446"/>
      <c r="Y24" s="446"/>
      <c r="Z24" s="447"/>
      <c r="AA24" s="451"/>
      <c r="AB24" s="452"/>
      <c r="AC24" s="452"/>
      <c r="AD24" s="452"/>
      <c r="AE24" s="854" t="s">
        <v>91</v>
      </c>
      <c r="AF24" s="855"/>
      <c r="AG24" s="856"/>
      <c r="AH24" s="852"/>
      <c r="AI24" s="852"/>
      <c r="AJ24" s="853"/>
    </row>
    <row r="25" spans="2:36" s="461" customFormat="1">
      <c r="B25" s="144">
        <v>19</v>
      </c>
      <c r="C25" s="222" t="s">
        <v>372</v>
      </c>
      <c r="D25" s="599"/>
      <c r="E25" s="446" t="s">
        <v>407</v>
      </c>
      <c r="F25" s="446"/>
      <c r="G25" s="446"/>
      <c r="H25" s="446"/>
      <c r="I25" s="446"/>
      <c r="J25" s="446"/>
      <c r="K25" s="446"/>
      <c r="L25" s="446"/>
      <c r="M25" s="446"/>
      <c r="N25" s="223"/>
      <c r="O25" s="446"/>
      <c r="P25" s="446"/>
      <c r="Q25" s="446"/>
      <c r="R25" s="223" t="s">
        <v>408</v>
      </c>
      <c r="S25" s="446"/>
      <c r="T25" s="446"/>
      <c r="U25" s="446"/>
      <c r="V25" s="446"/>
      <c r="W25" s="446"/>
      <c r="X25" s="446"/>
      <c r="Y25" s="446"/>
      <c r="Z25" s="447"/>
      <c r="AA25" s="451"/>
      <c r="AB25" s="452"/>
      <c r="AC25" s="452"/>
      <c r="AD25" s="452"/>
      <c r="AE25" s="854" t="s">
        <v>91</v>
      </c>
      <c r="AF25" s="855"/>
      <c r="AG25" s="445"/>
      <c r="AH25" s="446"/>
      <c r="AI25" s="446"/>
      <c r="AJ25" s="447"/>
    </row>
    <row r="26" spans="2:36" s="461" customFormat="1">
      <c r="B26" s="144">
        <v>20</v>
      </c>
      <c r="C26" s="222" t="s">
        <v>373</v>
      </c>
      <c r="D26" s="220" t="s">
        <v>382</v>
      </c>
      <c r="E26" s="852" t="s">
        <v>413</v>
      </c>
      <c r="F26" s="852"/>
      <c r="G26" s="852"/>
      <c r="H26" s="852"/>
      <c r="I26" s="852"/>
      <c r="J26" s="852"/>
      <c r="K26" s="852"/>
      <c r="L26" s="852"/>
      <c r="M26" s="852"/>
      <c r="N26" s="852"/>
      <c r="O26" s="852"/>
      <c r="P26" s="852"/>
      <c r="Q26" s="852"/>
      <c r="R26" s="852"/>
      <c r="S26" s="852"/>
      <c r="T26" s="852"/>
      <c r="U26" s="852"/>
      <c r="V26" s="852"/>
      <c r="W26" s="852"/>
      <c r="X26" s="852"/>
      <c r="Y26" s="852"/>
      <c r="Z26" s="853"/>
      <c r="AA26" s="857" t="s">
        <v>774</v>
      </c>
      <c r="AB26" s="858"/>
      <c r="AC26" s="858"/>
      <c r="AD26" s="862"/>
      <c r="AE26" s="854" t="s">
        <v>91</v>
      </c>
      <c r="AF26" s="855"/>
      <c r="AG26" s="856"/>
      <c r="AH26" s="852"/>
      <c r="AI26" s="852"/>
      <c r="AJ26" s="853"/>
    </row>
    <row r="27" spans="2:36" s="461" customFormat="1">
      <c r="B27" s="144">
        <v>21</v>
      </c>
      <c r="C27" s="598"/>
      <c r="D27" s="220" t="s">
        <v>387</v>
      </c>
      <c r="E27" s="852" t="s">
        <v>230</v>
      </c>
      <c r="F27" s="852"/>
      <c r="G27" s="852"/>
      <c r="H27" s="852"/>
      <c r="I27" s="852"/>
      <c r="J27" s="852"/>
      <c r="K27" s="852"/>
      <c r="L27" s="852"/>
      <c r="M27" s="852"/>
      <c r="N27" s="852"/>
      <c r="O27" s="852"/>
      <c r="P27" s="852"/>
      <c r="Q27" s="852"/>
      <c r="R27" s="852"/>
      <c r="S27" s="852"/>
      <c r="T27" s="852"/>
      <c r="U27" s="852"/>
      <c r="V27" s="852"/>
      <c r="W27" s="852"/>
      <c r="X27" s="852"/>
      <c r="Y27" s="852"/>
      <c r="Z27" s="853"/>
      <c r="AA27" s="857" t="s">
        <v>785</v>
      </c>
      <c r="AB27" s="858"/>
      <c r="AC27" s="858"/>
      <c r="AD27" s="862"/>
      <c r="AE27" s="854" t="s">
        <v>91</v>
      </c>
      <c r="AF27" s="855"/>
      <c r="AG27" s="856"/>
      <c r="AH27" s="852"/>
      <c r="AI27" s="852"/>
      <c r="AJ27" s="853"/>
    </row>
    <row r="28" spans="2:36" s="461" customFormat="1">
      <c r="B28" s="144">
        <v>22</v>
      </c>
      <c r="C28" s="234" t="s">
        <v>375</v>
      </c>
      <c r="D28" s="235" t="s">
        <v>383</v>
      </c>
      <c r="E28" s="863" t="s">
        <v>438</v>
      </c>
      <c r="F28" s="863"/>
      <c r="G28" s="863"/>
      <c r="H28" s="863"/>
      <c r="I28" s="863"/>
      <c r="J28" s="863"/>
      <c r="K28" s="863"/>
      <c r="L28" s="863"/>
      <c r="M28" s="863"/>
      <c r="N28" s="863"/>
      <c r="O28" s="863"/>
      <c r="P28" s="863"/>
      <c r="Q28" s="863"/>
      <c r="R28" s="863"/>
      <c r="S28" s="863"/>
      <c r="T28" s="863"/>
      <c r="U28" s="863"/>
      <c r="V28" s="863"/>
      <c r="W28" s="864"/>
      <c r="X28" s="864"/>
      <c r="Y28" s="864"/>
      <c r="Z28" s="865"/>
      <c r="AA28" s="460"/>
      <c r="AB28" s="454"/>
      <c r="AC28" s="454"/>
      <c r="AD28" s="233"/>
      <c r="AE28" s="854" t="s">
        <v>91</v>
      </c>
      <c r="AF28" s="855"/>
      <c r="AG28" s="866"/>
      <c r="AH28" s="867"/>
      <c r="AI28" s="867"/>
      <c r="AJ28" s="868"/>
    </row>
    <row r="29" spans="2:36">
      <c r="B29" s="144"/>
      <c r="C29" s="124"/>
      <c r="D29" s="464"/>
      <c r="E29" s="869" t="s">
        <v>425</v>
      </c>
      <c r="F29" s="869"/>
      <c r="G29" s="869"/>
      <c r="H29" s="869"/>
      <c r="I29" s="869"/>
      <c r="J29" s="869"/>
      <c r="K29" s="869"/>
      <c r="L29" s="869"/>
      <c r="M29" s="869"/>
      <c r="N29" s="869"/>
      <c r="O29" s="869"/>
      <c r="P29" s="869"/>
      <c r="Q29" s="869"/>
      <c r="R29" s="869"/>
      <c r="S29" s="869"/>
      <c r="T29" s="869"/>
      <c r="U29" s="869"/>
      <c r="V29" s="869"/>
      <c r="W29" s="869"/>
      <c r="X29" s="869"/>
      <c r="Y29" s="869"/>
      <c r="Z29" s="870"/>
      <c r="AA29" s="124"/>
      <c r="AB29" s="462"/>
      <c r="AC29" s="462"/>
      <c r="AD29" s="462"/>
      <c r="AE29" s="854"/>
      <c r="AF29" s="855"/>
      <c r="AG29" s="236"/>
      <c r="AH29" s="461"/>
      <c r="AI29" s="461"/>
      <c r="AJ29" s="237"/>
    </row>
    <row r="30" spans="2:36">
      <c r="B30" s="144"/>
      <c r="C30" s="227"/>
      <c r="D30" s="232"/>
      <c r="E30" s="871"/>
      <c r="F30" s="871"/>
      <c r="G30" s="871"/>
      <c r="H30" s="871"/>
      <c r="I30" s="871"/>
      <c r="J30" s="871"/>
      <c r="K30" s="871"/>
      <c r="L30" s="871"/>
      <c r="M30" s="871"/>
      <c r="N30" s="871"/>
      <c r="O30" s="871"/>
      <c r="P30" s="871"/>
      <c r="Q30" s="871"/>
      <c r="R30" s="871"/>
      <c r="S30" s="871"/>
      <c r="T30" s="871"/>
      <c r="U30" s="871"/>
      <c r="V30" s="871"/>
      <c r="W30" s="871"/>
      <c r="X30" s="871"/>
      <c r="Y30" s="871"/>
      <c r="Z30" s="872"/>
      <c r="AA30" s="227"/>
      <c r="AB30" s="228"/>
      <c r="AC30" s="228"/>
      <c r="AD30" s="228"/>
      <c r="AE30" s="854"/>
      <c r="AF30" s="855"/>
      <c r="AG30" s="230"/>
      <c r="AH30" s="229"/>
      <c r="AI30" s="229"/>
      <c r="AJ30" s="231"/>
    </row>
    <row r="31" spans="2:36" s="461" customFormat="1">
      <c r="B31" s="463">
        <v>22</v>
      </c>
      <c r="C31" s="451"/>
      <c r="D31" s="220" t="s">
        <v>384</v>
      </c>
      <c r="E31" s="852" t="s">
        <v>423</v>
      </c>
      <c r="F31" s="852"/>
      <c r="G31" s="852"/>
      <c r="H31" s="852"/>
      <c r="I31" s="852"/>
      <c r="J31" s="852"/>
      <c r="K31" s="852"/>
      <c r="L31" s="852"/>
      <c r="M31" s="852"/>
      <c r="N31" s="852"/>
      <c r="O31" s="852"/>
      <c r="P31" s="852"/>
      <c r="Q31" s="852"/>
      <c r="R31" s="852"/>
      <c r="S31" s="852"/>
      <c r="T31" s="852"/>
      <c r="U31" s="852"/>
      <c r="V31" s="852"/>
      <c r="W31" s="852"/>
      <c r="X31" s="852"/>
      <c r="Y31" s="852"/>
      <c r="Z31" s="853"/>
      <c r="AA31" s="857" t="s">
        <v>858</v>
      </c>
      <c r="AB31" s="858"/>
      <c r="AC31" s="858"/>
      <c r="AD31" s="858"/>
      <c r="AE31" s="854" t="s">
        <v>91</v>
      </c>
      <c r="AF31" s="855"/>
      <c r="AG31" s="873"/>
      <c r="AH31" s="874"/>
      <c r="AI31" s="874"/>
      <c r="AJ31" s="875"/>
    </row>
    <row r="32" spans="2:36" s="461" customFormat="1">
      <c r="B32" s="463">
        <v>23</v>
      </c>
      <c r="C32" s="124"/>
      <c r="D32" s="215" t="s">
        <v>816</v>
      </c>
      <c r="E32" s="899" t="s">
        <v>800</v>
      </c>
      <c r="F32" s="900"/>
      <c r="G32" s="900"/>
      <c r="H32" s="900"/>
      <c r="I32" s="900"/>
      <c r="J32" s="900"/>
      <c r="K32" s="900"/>
      <c r="L32" s="900"/>
      <c r="M32" s="900"/>
      <c r="N32" s="900"/>
      <c r="O32" s="900"/>
      <c r="P32" s="900"/>
      <c r="Q32" s="900"/>
      <c r="R32" s="900"/>
      <c r="S32" s="900"/>
      <c r="T32" s="900"/>
      <c r="U32" s="900"/>
      <c r="V32" s="900"/>
      <c r="W32" s="900"/>
      <c r="X32" s="900"/>
      <c r="Y32" s="900"/>
      <c r="Z32" s="901"/>
      <c r="AA32" s="902" t="s">
        <v>801</v>
      </c>
      <c r="AB32" s="903"/>
      <c r="AC32" s="903"/>
      <c r="AD32" s="904"/>
      <c r="AE32" s="948" t="s">
        <v>91</v>
      </c>
      <c r="AF32" s="949"/>
      <c r="AG32" s="939"/>
      <c r="AH32" s="940"/>
      <c r="AI32" s="940"/>
      <c r="AJ32" s="941"/>
    </row>
    <row r="33" spans="2:36" s="591" customFormat="1" ht="13.2" customHeight="1">
      <c r="B33" s="592"/>
      <c r="C33" s="124"/>
      <c r="D33" s="621"/>
      <c r="E33" s="927" t="s">
        <v>841</v>
      </c>
      <c r="F33" s="928"/>
      <c r="G33" s="928"/>
      <c r="H33" s="928"/>
      <c r="I33" s="928"/>
      <c r="J33" s="928"/>
      <c r="K33" s="928"/>
      <c r="L33" s="928"/>
      <c r="M33" s="928"/>
      <c r="N33" s="928"/>
      <c r="O33" s="928"/>
      <c r="P33" s="928"/>
      <c r="Q33" s="928"/>
      <c r="R33" s="928"/>
      <c r="S33" s="928"/>
      <c r="T33" s="928"/>
      <c r="U33" s="928"/>
      <c r="V33" s="928"/>
      <c r="W33" s="928"/>
      <c r="X33" s="928"/>
      <c r="Y33" s="928"/>
      <c r="Z33" s="929"/>
      <c r="AA33" s="933"/>
      <c r="AB33" s="934"/>
      <c r="AC33" s="934"/>
      <c r="AD33" s="935"/>
      <c r="AE33" s="914"/>
      <c r="AF33" s="915"/>
      <c r="AG33" s="942"/>
      <c r="AH33" s="943"/>
      <c r="AI33" s="943"/>
      <c r="AJ33" s="944"/>
    </row>
    <row r="34" spans="2:36" s="591" customFormat="1">
      <c r="B34" s="592"/>
      <c r="C34" s="124"/>
      <c r="D34" s="621"/>
      <c r="E34" s="927"/>
      <c r="F34" s="928"/>
      <c r="G34" s="928"/>
      <c r="H34" s="928"/>
      <c r="I34" s="928"/>
      <c r="J34" s="928"/>
      <c r="K34" s="928"/>
      <c r="L34" s="928"/>
      <c r="M34" s="928"/>
      <c r="N34" s="928"/>
      <c r="O34" s="928"/>
      <c r="P34" s="928"/>
      <c r="Q34" s="928"/>
      <c r="R34" s="928"/>
      <c r="S34" s="928"/>
      <c r="T34" s="928"/>
      <c r="U34" s="928"/>
      <c r="V34" s="928"/>
      <c r="W34" s="928"/>
      <c r="X34" s="928"/>
      <c r="Y34" s="928"/>
      <c r="Z34" s="929"/>
      <c r="AA34" s="933"/>
      <c r="AB34" s="934"/>
      <c r="AC34" s="934"/>
      <c r="AD34" s="935"/>
      <c r="AE34" s="914"/>
      <c r="AF34" s="915"/>
      <c r="AG34" s="942"/>
      <c r="AH34" s="943"/>
      <c r="AI34" s="943"/>
      <c r="AJ34" s="944"/>
    </row>
    <row r="35" spans="2:36" s="591" customFormat="1">
      <c r="B35" s="592"/>
      <c r="C35" s="124"/>
      <c r="D35" s="621"/>
      <c r="E35" s="930"/>
      <c r="F35" s="931"/>
      <c r="G35" s="931"/>
      <c r="H35" s="931"/>
      <c r="I35" s="931"/>
      <c r="J35" s="931"/>
      <c r="K35" s="931"/>
      <c r="L35" s="931"/>
      <c r="M35" s="931"/>
      <c r="N35" s="931"/>
      <c r="O35" s="931"/>
      <c r="P35" s="931"/>
      <c r="Q35" s="931"/>
      <c r="R35" s="931"/>
      <c r="S35" s="931"/>
      <c r="T35" s="931"/>
      <c r="U35" s="931"/>
      <c r="V35" s="931"/>
      <c r="W35" s="931"/>
      <c r="X35" s="931"/>
      <c r="Y35" s="931"/>
      <c r="Z35" s="932"/>
      <c r="AA35" s="936"/>
      <c r="AB35" s="937"/>
      <c r="AC35" s="937"/>
      <c r="AD35" s="938"/>
      <c r="AE35" s="950"/>
      <c r="AF35" s="951"/>
      <c r="AG35" s="945"/>
      <c r="AH35" s="946"/>
      <c r="AI35" s="946"/>
      <c r="AJ35" s="947"/>
    </row>
    <row r="36" spans="2:36" s="591" customFormat="1">
      <c r="B36" s="592">
        <v>24</v>
      </c>
      <c r="C36" s="598"/>
      <c r="D36" s="220" t="s">
        <v>386</v>
      </c>
      <c r="E36" s="852" t="s">
        <v>263</v>
      </c>
      <c r="F36" s="852"/>
      <c r="G36" s="852"/>
      <c r="H36" s="852"/>
      <c r="I36" s="852"/>
      <c r="J36" s="852"/>
      <c r="K36" s="852"/>
      <c r="L36" s="852"/>
      <c r="M36" s="852"/>
      <c r="N36" s="852"/>
      <c r="O36" s="852"/>
      <c r="P36" s="852"/>
      <c r="Q36" s="852"/>
      <c r="R36" s="852"/>
      <c r="S36" s="852"/>
      <c r="T36" s="852"/>
      <c r="U36" s="852"/>
      <c r="V36" s="852"/>
      <c r="W36" s="852"/>
      <c r="X36" s="852"/>
      <c r="Y36" s="852"/>
      <c r="Z36" s="853"/>
      <c r="AA36" s="857" t="s">
        <v>422</v>
      </c>
      <c r="AB36" s="858"/>
      <c r="AC36" s="858"/>
      <c r="AD36" s="862"/>
      <c r="AE36" s="854" t="s">
        <v>91</v>
      </c>
      <c r="AF36" s="855"/>
      <c r="AG36" s="856"/>
      <c r="AH36" s="852"/>
      <c r="AI36" s="852"/>
      <c r="AJ36" s="853"/>
    </row>
    <row r="37" spans="2:36" s="461" customFormat="1">
      <c r="B37" s="463">
        <v>25</v>
      </c>
      <c r="C37" s="234" t="s">
        <v>376</v>
      </c>
      <c r="D37" s="235" t="s">
        <v>386</v>
      </c>
      <c r="E37" s="867" t="s">
        <v>439</v>
      </c>
      <c r="F37" s="867"/>
      <c r="G37" s="867"/>
      <c r="H37" s="867"/>
      <c r="I37" s="867"/>
      <c r="J37" s="867"/>
      <c r="K37" s="867"/>
      <c r="L37" s="867"/>
      <c r="M37" s="867"/>
      <c r="N37" s="867"/>
      <c r="O37" s="867"/>
      <c r="P37" s="867"/>
      <c r="Q37" s="867"/>
      <c r="R37" s="867"/>
      <c r="S37" s="867"/>
      <c r="T37" s="867"/>
      <c r="U37" s="867"/>
      <c r="V37" s="867"/>
      <c r="W37" s="864"/>
      <c r="X37" s="864"/>
      <c r="Y37" s="864"/>
      <c r="Z37" s="865"/>
      <c r="AA37" s="460"/>
      <c r="AB37" s="454"/>
      <c r="AC37" s="454"/>
      <c r="AD37" s="233"/>
      <c r="AE37" s="854" t="s">
        <v>91</v>
      </c>
      <c r="AF37" s="855"/>
      <c r="AG37" s="876" t="s">
        <v>864</v>
      </c>
      <c r="AH37" s="877"/>
      <c r="AI37" s="877"/>
      <c r="AJ37" s="878"/>
    </row>
    <row r="38" spans="2:36" s="461" customFormat="1">
      <c r="B38" s="463"/>
      <c r="C38" s="227"/>
      <c r="D38" s="232"/>
      <c r="E38" s="883" t="s">
        <v>414</v>
      </c>
      <c r="F38" s="883"/>
      <c r="G38" s="883"/>
      <c r="H38" s="883"/>
      <c r="I38" s="883"/>
      <c r="J38" s="883"/>
      <c r="K38" s="883"/>
      <c r="L38" s="883"/>
      <c r="M38" s="883"/>
      <c r="N38" s="883"/>
      <c r="O38" s="883"/>
      <c r="P38" s="883"/>
      <c r="Q38" s="883"/>
      <c r="R38" s="883"/>
      <c r="S38" s="883"/>
      <c r="T38" s="883"/>
      <c r="U38" s="883"/>
      <c r="V38" s="883"/>
      <c r="W38" s="883"/>
      <c r="X38" s="883"/>
      <c r="Y38" s="883"/>
      <c r="Z38" s="884"/>
      <c r="AA38" s="227"/>
      <c r="AB38" s="228"/>
      <c r="AC38" s="228"/>
      <c r="AD38" s="228"/>
      <c r="AE38" s="854"/>
      <c r="AF38" s="855"/>
      <c r="AG38" s="879"/>
      <c r="AH38" s="880"/>
      <c r="AI38" s="880"/>
      <c r="AJ38" s="881"/>
    </row>
    <row r="39" spans="2:36" s="461" customFormat="1">
      <c r="B39" s="463">
        <v>26</v>
      </c>
      <c r="C39" s="460"/>
      <c r="D39" s="235" t="s">
        <v>386</v>
      </c>
      <c r="E39" s="590" t="s">
        <v>440</v>
      </c>
      <c r="F39" s="590"/>
      <c r="G39" s="590"/>
      <c r="H39" s="590"/>
      <c r="I39" s="590"/>
      <c r="J39" s="590"/>
      <c r="K39" s="590"/>
      <c r="L39" s="590"/>
      <c r="M39" s="590"/>
      <c r="N39" s="590"/>
      <c r="O39" s="590"/>
      <c r="P39" s="590"/>
      <c r="Q39" s="590"/>
      <c r="R39" s="590"/>
      <c r="S39" s="590"/>
      <c r="T39" s="590"/>
      <c r="U39" s="590"/>
      <c r="V39" s="590"/>
      <c r="W39" s="864"/>
      <c r="X39" s="864"/>
      <c r="Y39" s="864"/>
      <c r="Z39" s="865"/>
      <c r="AA39" s="460"/>
      <c r="AB39" s="454"/>
      <c r="AC39" s="454"/>
      <c r="AD39" s="233"/>
      <c r="AE39" s="854" t="s">
        <v>91</v>
      </c>
      <c r="AF39" s="855"/>
      <c r="AG39" s="879"/>
      <c r="AH39" s="880"/>
      <c r="AI39" s="880"/>
      <c r="AJ39" s="881"/>
    </row>
    <row r="40" spans="2:36" s="461" customFormat="1" ht="13.5" customHeight="1">
      <c r="B40" s="463"/>
      <c r="C40" s="124"/>
      <c r="D40" s="464"/>
      <c r="E40" s="882" t="s">
        <v>415</v>
      </c>
      <c r="F40" s="869"/>
      <c r="G40" s="869"/>
      <c r="H40" s="869"/>
      <c r="I40" s="869"/>
      <c r="J40" s="869"/>
      <c r="K40" s="869"/>
      <c r="L40" s="869"/>
      <c r="M40" s="869"/>
      <c r="N40" s="869"/>
      <c r="O40" s="869"/>
      <c r="P40" s="869"/>
      <c r="Q40" s="869"/>
      <c r="R40" s="869"/>
      <c r="S40" s="869"/>
      <c r="T40" s="869"/>
      <c r="U40" s="869"/>
      <c r="V40" s="869"/>
      <c r="W40" s="869"/>
      <c r="X40" s="869"/>
      <c r="Y40" s="869"/>
      <c r="Z40" s="869"/>
      <c r="AA40" s="124"/>
      <c r="AB40" s="462"/>
      <c r="AC40" s="462"/>
      <c r="AD40" s="464"/>
      <c r="AE40" s="854"/>
      <c r="AF40" s="855"/>
      <c r="AG40" s="879"/>
      <c r="AH40" s="880"/>
      <c r="AI40" s="880"/>
      <c r="AJ40" s="881"/>
    </row>
    <row r="41" spans="2:36" s="461" customFormat="1">
      <c r="B41" s="463"/>
      <c r="C41" s="227"/>
      <c r="D41" s="232"/>
      <c r="E41" s="885"/>
      <c r="F41" s="871"/>
      <c r="G41" s="871"/>
      <c r="H41" s="871"/>
      <c r="I41" s="871"/>
      <c r="J41" s="871"/>
      <c r="K41" s="871"/>
      <c r="L41" s="871"/>
      <c r="M41" s="871"/>
      <c r="N41" s="871"/>
      <c r="O41" s="871"/>
      <c r="P41" s="871"/>
      <c r="Q41" s="871"/>
      <c r="R41" s="871"/>
      <c r="S41" s="871"/>
      <c r="T41" s="871"/>
      <c r="U41" s="871"/>
      <c r="V41" s="871"/>
      <c r="W41" s="871"/>
      <c r="X41" s="871"/>
      <c r="Y41" s="871"/>
      <c r="Z41" s="871"/>
      <c r="AA41" s="227"/>
      <c r="AB41" s="228"/>
      <c r="AC41" s="228"/>
      <c r="AD41" s="232"/>
      <c r="AE41" s="854"/>
      <c r="AF41" s="855"/>
      <c r="AG41" s="882"/>
      <c r="AH41" s="869"/>
      <c r="AI41" s="869"/>
      <c r="AJ41" s="870"/>
    </row>
    <row r="42" spans="2:36" s="461" customFormat="1">
      <c r="B42" s="463">
        <v>27</v>
      </c>
      <c r="C42" s="598"/>
      <c r="D42" s="220" t="s">
        <v>386</v>
      </c>
      <c r="E42" s="852" t="s">
        <v>420</v>
      </c>
      <c r="F42" s="852"/>
      <c r="G42" s="852"/>
      <c r="H42" s="852"/>
      <c r="I42" s="852"/>
      <c r="J42" s="852"/>
      <c r="K42" s="852"/>
      <c r="L42" s="852"/>
      <c r="M42" s="852"/>
      <c r="N42" s="852"/>
      <c r="O42" s="852"/>
      <c r="P42" s="852"/>
      <c r="Q42" s="852"/>
      <c r="R42" s="852"/>
      <c r="S42" s="852"/>
      <c r="T42" s="852"/>
      <c r="U42" s="852"/>
      <c r="V42" s="852"/>
      <c r="W42" s="852"/>
      <c r="X42" s="852"/>
      <c r="Y42" s="852"/>
      <c r="Z42" s="853"/>
      <c r="AA42" s="857" t="s">
        <v>421</v>
      </c>
      <c r="AB42" s="858"/>
      <c r="AC42" s="858"/>
      <c r="AD42" s="862"/>
      <c r="AE42" s="854" t="s">
        <v>91</v>
      </c>
      <c r="AF42" s="855"/>
      <c r="AG42" s="445"/>
      <c r="AH42" s="446"/>
      <c r="AI42" s="446"/>
      <c r="AJ42" s="447"/>
    </row>
    <row r="43" spans="2:36" s="461" customFormat="1">
      <c r="B43" s="463">
        <v>28</v>
      </c>
      <c r="C43" s="451"/>
      <c r="D43" s="220" t="s">
        <v>386</v>
      </c>
      <c r="E43" s="852" t="s">
        <v>605</v>
      </c>
      <c r="F43" s="852"/>
      <c r="G43" s="852"/>
      <c r="H43" s="852"/>
      <c r="I43" s="852"/>
      <c r="J43" s="852"/>
      <c r="K43" s="852"/>
      <c r="L43" s="852"/>
      <c r="M43" s="852"/>
      <c r="N43" s="852"/>
      <c r="O43" s="852"/>
      <c r="P43" s="852"/>
      <c r="Q43" s="852"/>
      <c r="R43" s="852"/>
      <c r="S43" s="852"/>
      <c r="T43" s="852"/>
      <c r="U43" s="852"/>
      <c r="V43" s="852"/>
      <c r="W43" s="852"/>
      <c r="X43" s="852"/>
      <c r="Y43" s="852"/>
      <c r="Z43" s="853"/>
      <c r="AA43" s="857" t="s">
        <v>419</v>
      </c>
      <c r="AB43" s="858"/>
      <c r="AC43" s="858"/>
      <c r="AD43" s="862"/>
      <c r="AE43" s="854" t="s">
        <v>91</v>
      </c>
      <c r="AF43" s="855"/>
      <c r="AG43" s="445"/>
      <c r="AH43" s="446"/>
      <c r="AI43" s="446"/>
      <c r="AJ43" s="447"/>
    </row>
    <row r="44" spans="2:36" s="461" customFormat="1">
      <c r="B44" s="463">
        <v>29</v>
      </c>
      <c r="C44" s="460"/>
      <c r="D44" s="235" t="s">
        <v>386</v>
      </c>
      <c r="E44" s="866" t="s">
        <v>441</v>
      </c>
      <c r="F44" s="867"/>
      <c r="G44" s="867"/>
      <c r="H44" s="867"/>
      <c r="I44" s="867"/>
      <c r="J44" s="867"/>
      <c r="K44" s="867"/>
      <c r="L44" s="867"/>
      <c r="M44" s="867"/>
      <c r="N44" s="867"/>
      <c r="O44" s="867"/>
      <c r="P44" s="867"/>
      <c r="Q44" s="867"/>
      <c r="R44" s="867"/>
      <c r="S44" s="867"/>
      <c r="T44" s="867"/>
      <c r="U44" s="867"/>
      <c r="V44" s="867"/>
      <c r="W44" s="864"/>
      <c r="X44" s="864"/>
      <c r="Y44" s="864"/>
      <c r="Z44" s="865"/>
      <c r="AA44" s="460"/>
      <c r="AB44" s="454"/>
      <c r="AC44" s="454"/>
      <c r="AD44" s="233"/>
      <c r="AE44" s="854" t="s">
        <v>91</v>
      </c>
      <c r="AF44" s="855"/>
      <c r="AG44" s="448"/>
      <c r="AH44" s="449"/>
      <c r="AI44" s="449"/>
      <c r="AJ44" s="450"/>
    </row>
    <row r="45" spans="2:36" s="461" customFormat="1" ht="13.5" customHeight="1">
      <c r="B45" s="463"/>
      <c r="C45" s="124"/>
      <c r="D45" s="464"/>
      <c r="E45" s="879" t="s">
        <v>431</v>
      </c>
      <c r="F45" s="880"/>
      <c r="G45" s="880"/>
      <c r="H45" s="880"/>
      <c r="I45" s="880"/>
      <c r="J45" s="880"/>
      <c r="K45" s="880"/>
      <c r="L45" s="880"/>
      <c r="M45" s="880"/>
      <c r="N45" s="880"/>
      <c r="O45" s="880"/>
      <c r="P45" s="880"/>
      <c r="Q45" s="880"/>
      <c r="R45" s="880"/>
      <c r="S45" s="880"/>
      <c r="T45" s="880"/>
      <c r="U45" s="880"/>
      <c r="V45" s="880"/>
      <c r="W45" s="880"/>
      <c r="X45" s="880"/>
      <c r="Y45" s="880"/>
      <c r="Z45" s="881"/>
      <c r="AA45" s="124"/>
      <c r="AB45" s="462"/>
      <c r="AC45" s="462"/>
      <c r="AD45" s="464"/>
      <c r="AE45" s="854"/>
      <c r="AF45" s="855"/>
      <c r="AG45" s="236"/>
      <c r="AJ45" s="237"/>
    </row>
    <row r="46" spans="2:36" s="461" customFormat="1">
      <c r="B46" s="463"/>
      <c r="C46" s="124"/>
      <c r="D46" s="464"/>
      <c r="E46" s="879"/>
      <c r="F46" s="880"/>
      <c r="G46" s="880"/>
      <c r="H46" s="880"/>
      <c r="I46" s="880"/>
      <c r="J46" s="880"/>
      <c r="K46" s="880"/>
      <c r="L46" s="880"/>
      <c r="M46" s="880"/>
      <c r="N46" s="880"/>
      <c r="O46" s="880"/>
      <c r="P46" s="880"/>
      <c r="Q46" s="880"/>
      <c r="R46" s="880"/>
      <c r="S46" s="880"/>
      <c r="T46" s="880"/>
      <c r="U46" s="880"/>
      <c r="V46" s="880"/>
      <c r="W46" s="880"/>
      <c r="X46" s="880"/>
      <c r="Y46" s="880"/>
      <c r="Z46" s="881"/>
      <c r="AA46" s="124"/>
      <c r="AB46" s="462"/>
      <c r="AC46" s="462"/>
      <c r="AD46" s="464"/>
      <c r="AE46" s="854"/>
      <c r="AF46" s="855"/>
      <c r="AG46" s="236"/>
      <c r="AJ46" s="237"/>
    </row>
    <row r="47" spans="2:36" s="461" customFormat="1">
      <c r="B47" s="463"/>
      <c r="C47" s="227"/>
      <c r="D47" s="232"/>
      <c r="E47" s="882"/>
      <c r="F47" s="869"/>
      <c r="G47" s="869"/>
      <c r="H47" s="869"/>
      <c r="I47" s="869"/>
      <c r="J47" s="869"/>
      <c r="K47" s="869"/>
      <c r="L47" s="869"/>
      <c r="M47" s="869"/>
      <c r="N47" s="869"/>
      <c r="O47" s="869"/>
      <c r="P47" s="869"/>
      <c r="Q47" s="869"/>
      <c r="R47" s="869"/>
      <c r="S47" s="869"/>
      <c r="T47" s="869"/>
      <c r="U47" s="869"/>
      <c r="V47" s="869"/>
      <c r="W47" s="869"/>
      <c r="X47" s="869"/>
      <c r="Y47" s="869"/>
      <c r="Z47" s="870"/>
      <c r="AA47" s="227"/>
      <c r="AB47" s="228"/>
      <c r="AC47" s="228"/>
      <c r="AD47" s="232"/>
      <c r="AE47" s="854"/>
      <c r="AF47" s="855"/>
      <c r="AG47" s="230"/>
      <c r="AH47" s="229"/>
      <c r="AI47" s="229"/>
      <c r="AJ47" s="231"/>
    </row>
    <row r="48" spans="2:36" s="461" customFormat="1">
      <c r="B48" s="463">
        <v>30</v>
      </c>
      <c r="C48" s="451"/>
      <c r="D48" s="220" t="s">
        <v>386</v>
      </c>
      <c r="E48" s="852" t="s">
        <v>411</v>
      </c>
      <c r="F48" s="852"/>
      <c r="G48" s="852"/>
      <c r="H48" s="852"/>
      <c r="I48" s="852"/>
      <c r="J48" s="852"/>
      <c r="K48" s="852"/>
      <c r="L48" s="852"/>
      <c r="M48" s="852"/>
      <c r="N48" s="852"/>
      <c r="O48" s="852"/>
      <c r="P48" s="852"/>
      <c r="Q48" s="852"/>
      <c r="R48" s="852"/>
      <c r="S48" s="852"/>
      <c r="T48" s="852"/>
      <c r="U48" s="852"/>
      <c r="V48" s="852"/>
      <c r="W48" s="852"/>
      <c r="X48" s="852"/>
      <c r="Y48" s="852"/>
      <c r="Z48" s="853"/>
      <c r="AA48" s="451"/>
      <c r="AB48" s="452"/>
      <c r="AC48" s="452"/>
      <c r="AD48" s="452"/>
      <c r="AE48" s="854" t="s">
        <v>91</v>
      </c>
      <c r="AF48" s="855"/>
      <c r="AG48" s="445"/>
      <c r="AH48" s="446"/>
      <c r="AI48" s="446"/>
      <c r="AJ48" s="447"/>
    </row>
    <row r="49" spans="1:36" s="461" customFormat="1">
      <c r="B49" s="463">
        <v>31</v>
      </c>
      <c r="C49" s="224"/>
      <c r="D49" s="225" t="s">
        <v>386</v>
      </c>
      <c r="E49" s="905" t="s">
        <v>229</v>
      </c>
      <c r="F49" s="906"/>
      <c r="G49" s="906"/>
      <c r="H49" s="906"/>
      <c r="I49" s="906"/>
      <c r="J49" s="906"/>
      <c r="K49" s="906"/>
      <c r="L49" s="906"/>
      <c r="M49" s="906"/>
      <c r="N49" s="906"/>
      <c r="O49" s="906"/>
      <c r="P49" s="906"/>
      <c r="Q49" s="906"/>
      <c r="R49" s="906"/>
      <c r="S49" s="906"/>
      <c r="T49" s="906"/>
      <c r="U49" s="906"/>
      <c r="V49" s="906"/>
      <c r="W49" s="906"/>
      <c r="X49" s="906"/>
      <c r="Y49" s="906"/>
      <c r="Z49" s="907"/>
      <c r="AA49" s="224"/>
      <c r="AB49" s="226"/>
      <c r="AC49" s="226"/>
      <c r="AD49" s="226"/>
      <c r="AE49" s="908" t="s">
        <v>91</v>
      </c>
      <c r="AF49" s="909"/>
      <c r="AG49" s="457"/>
      <c r="AH49" s="458"/>
      <c r="AI49" s="458"/>
      <c r="AJ49" s="459"/>
    </row>
    <row r="50" spans="1:36" s="461" customFormat="1">
      <c r="B50" s="463"/>
      <c r="C50" s="462"/>
      <c r="D50" s="462"/>
      <c r="AA50" s="462"/>
      <c r="AB50" s="462"/>
      <c r="AC50" s="462"/>
      <c r="AD50" s="462"/>
    </row>
    <row r="51" spans="1:36">
      <c r="B51" s="144">
        <v>32</v>
      </c>
      <c r="C51" s="467"/>
      <c r="D51" s="216" t="s">
        <v>386</v>
      </c>
      <c r="E51" s="910" t="s">
        <v>424</v>
      </c>
      <c r="F51" s="911"/>
      <c r="G51" s="911"/>
      <c r="H51" s="911"/>
      <c r="I51" s="911"/>
      <c r="J51" s="911"/>
      <c r="K51" s="911"/>
      <c r="L51" s="911"/>
      <c r="M51" s="911"/>
      <c r="N51" s="911"/>
      <c r="O51" s="911"/>
      <c r="P51" s="911"/>
      <c r="Q51" s="911"/>
      <c r="R51" s="911"/>
      <c r="S51" s="911"/>
      <c r="T51" s="911"/>
      <c r="U51" s="911"/>
      <c r="V51" s="911"/>
      <c r="W51" s="911"/>
      <c r="X51" s="911"/>
      <c r="Y51" s="911"/>
      <c r="Z51" s="911"/>
      <c r="AA51" s="467"/>
      <c r="AB51" s="465"/>
      <c r="AC51" s="465"/>
      <c r="AD51" s="466"/>
      <c r="AE51" s="912" t="s">
        <v>91</v>
      </c>
      <c r="AF51" s="913"/>
      <c r="AG51" s="455"/>
      <c r="AH51" s="456"/>
      <c r="AI51" s="456"/>
      <c r="AJ51" s="145"/>
    </row>
    <row r="52" spans="1:36">
      <c r="B52" s="144"/>
      <c r="C52" s="124"/>
      <c r="D52" s="464"/>
      <c r="E52" s="879" t="s">
        <v>433</v>
      </c>
      <c r="F52" s="880"/>
      <c r="G52" s="880"/>
      <c r="H52" s="880"/>
      <c r="I52" s="880"/>
      <c r="J52" s="880"/>
      <c r="K52" s="880"/>
      <c r="L52" s="880"/>
      <c r="M52" s="880"/>
      <c r="N52" s="880"/>
      <c r="O52" s="880"/>
      <c r="P52" s="880"/>
      <c r="Q52" s="880"/>
      <c r="R52" s="880"/>
      <c r="S52" s="880"/>
      <c r="T52" s="880"/>
      <c r="U52" s="880"/>
      <c r="V52" s="880"/>
      <c r="W52" s="880"/>
      <c r="X52" s="880"/>
      <c r="Y52" s="880"/>
      <c r="Z52" s="880"/>
      <c r="AA52" s="124"/>
      <c r="AB52" s="462"/>
      <c r="AC52" s="462"/>
      <c r="AD52" s="464"/>
      <c r="AE52" s="914"/>
      <c r="AF52" s="915"/>
      <c r="AG52" s="236"/>
      <c r="AH52" s="461"/>
      <c r="AI52" s="461"/>
      <c r="AJ52" s="237"/>
    </row>
    <row r="53" spans="1:36">
      <c r="B53" s="144"/>
      <c r="C53" s="124"/>
      <c r="D53" s="464"/>
      <c r="E53" s="879"/>
      <c r="F53" s="880"/>
      <c r="G53" s="880"/>
      <c r="H53" s="880"/>
      <c r="I53" s="880"/>
      <c r="J53" s="880"/>
      <c r="K53" s="880"/>
      <c r="L53" s="880"/>
      <c r="M53" s="880"/>
      <c r="N53" s="880"/>
      <c r="O53" s="880"/>
      <c r="P53" s="880"/>
      <c r="Q53" s="880"/>
      <c r="R53" s="880"/>
      <c r="S53" s="880"/>
      <c r="T53" s="880"/>
      <c r="U53" s="880"/>
      <c r="V53" s="880"/>
      <c r="W53" s="880"/>
      <c r="X53" s="880"/>
      <c r="Y53" s="880"/>
      <c r="Z53" s="880"/>
      <c r="AA53" s="124"/>
      <c r="AB53" s="462"/>
      <c r="AC53" s="462"/>
      <c r="AD53" s="464"/>
      <c r="AE53" s="914"/>
      <c r="AF53" s="915"/>
      <c r="AG53" s="236"/>
      <c r="AH53" s="461"/>
      <c r="AI53" s="461"/>
      <c r="AJ53" s="237"/>
    </row>
    <row r="54" spans="1:36">
      <c r="B54" s="144"/>
      <c r="C54" s="236"/>
      <c r="D54" s="237"/>
      <c r="E54" s="879" t="s">
        <v>430</v>
      </c>
      <c r="F54" s="880"/>
      <c r="G54" s="880"/>
      <c r="H54" s="880"/>
      <c r="I54" s="880"/>
      <c r="J54" s="880"/>
      <c r="K54" s="880"/>
      <c r="L54" s="880"/>
      <c r="M54" s="880"/>
      <c r="N54" s="880"/>
      <c r="O54" s="880"/>
      <c r="P54" s="880"/>
      <c r="Q54" s="880"/>
      <c r="R54" s="880"/>
      <c r="S54" s="880"/>
      <c r="T54" s="880"/>
      <c r="U54" s="880"/>
      <c r="V54" s="880"/>
      <c r="W54" s="880"/>
      <c r="X54" s="880"/>
      <c r="Y54" s="880"/>
      <c r="Z54" s="880"/>
      <c r="AA54" s="236"/>
      <c r="AB54" s="461"/>
      <c r="AC54" s="461"/>
      <c r="AD54" s="237"/>
      <c r="AE54" s="914"/>
      <c r="AF54" s="915"/>
      <c r="AG54" s="236"/>
      <c r="AH54" s="461"/>
      <c r="AI54" s="461"/>
      <c r="AJ54" s="237"/>
    </row>
    <row r="55" spans="1:36">
      <c r="B55" s="144"/>
      <c r="C55" s="468"/>
      <c r="D55" s="470"/>
      <c r="E55" s="918"/>
      <c r="F55" s="919"/>
      <c r="G55" s="919"/>
      <c r="H55" s="919"/>
      <c r="I55" s="919"/>
      <c r="J55" s="919"/>
      <c r="K55" s="919"/>
      <c r="L55" s="919"/>
      <c r="M55" s="919"/>
      <c r="N55" s="919"/>
      <c r="O55" s="919"/>
      <c r="P55" s="919"/>
      <c r="Q55" s="919"/>
      <c r="R55" s="919"/>
      <c r="S55" s="919"/>
      <c r="T55" s="919"/>
      <c r="U55" s="919"/>
      <c r="V55" s="919"/>
      <c r="W55" s="919"/>
      <c r="X55" s="919"/>
      <c r="Y55" s="919"/>
      <c r="Z55" s="919"/>
      <c r="AA55" s="468"/>
      <c r="AB55" s="469"/>
      <c r="AC55" s="469"/>
      <c r="AD55" s="470"/>
      <c r="AE55" s="916"/>
      <c r="AF55" s="917"/>
      <c r="AG55" s="468"/>
      <c r="AH55" s="469"/>
      <c r="AI55" s="469"/>
      <c r="AJ55" s="470"/>
    </row>
    <row r="57" spans="1:36">
      <c r="A57" s="471" t="s">
        <v>426</v>
      </c>
    </row>
    <row r="58" spans="1:36">
      <c r="B58" s="471" t="s">
        <v>434</v>
      </c>
    </row>
    <row r="59" spans="1:36">
      <c r="C59" s="821" t="s">
        <v>609</v>
      </c>
      <c r="D59" s="812"/>
      <c r="E59" s="812"/>
      <c r="F59" s="812"/>
      <c r="G59" s="812"/>
      <c r="H59" s="812"/>
      <c r="I59" s="812"/>
      <c r="J59" s="812"/>
      <c r="K59" s="812"/>
      <c r="L59" s="812"/>
      <c r="M59" s="812"/>
      <c r="N59" s="812"/>
      <c r="O59" s="812"/>
      <c r="P59" s="812"/>
      <c r="Q59" s="812"/>
      <c r="R59" s="812"/>
      <c r="S59" s="812"/>
      <c r="T59" s="812"/>
      <c r="U59" s="812"/>
      <c r="V59" s="812"/>
      <c r="W59" s="812"/>
      <c r="X59" s="812"/>
      <c r="Y59" s="812"/>
      <c r="Z59" s="812"/>
      <c r="AA59" s="812"/>
      <c r="AB59" s="812"/>
      <c r="AC59" s="812"/>
      <c r="AD59" s="812"/>
      <c r="AE59" s="812"/>
      <c r="AF59" s="812"/>
      <c r="AG59" s="812"/>
      <c r="AH59" s="812"/>
      <c r="AI59" s="812"/>
      <c r="AJ59" s="812"/>
    </row>
    <row r="60" spans="1:36">
      <c r="C60" s="812"/>
      <c r="D60" s="812"/>
      <c r="E60" s="812"/>
      <c r="F60" s="812"/>
      <c r="G60" s="812"/>
      <c r="H60" s="812"/>
      <c r="I60" s="812"/>
      <c r="J60" s="812"/>
      <c r="K60" s="812"/>
      <c r="L60" s="812"/>
      <c r="M60" s="812"/>
      <c r="N60" s="812"/>
      <c r="O60" s="812"/>
      <c r="P60" s="812"/>
      <c r="Q60" s="812"/>
      <c r="R60" s="812"/>
      <c r="S60" s="812"/>
      <c r="T60" s="812"/>
      <c r="U60" s="812"/>
      <c r="V60" s="812"/>
      <c r="W60" s="812"/>
      <c r="X60" s="812"/>
      <c r="Y60" s="812"/>
      <c r="Z60" s="812"/>
      <c r="AA60" s="812"/>
      <c r="AB60" s="812"/>
      <c r="AC60" s="812"/>
      <c r="AD60" s="812"/>
      <c r="AE60" s="812"/>
      <c r="AF60" s="812"/>
      <c r="AG60" s="812"/>
      <c r="AH60" s="812"/>
      <c r="AI60" s="812"/>
      <c r="AJ60" s="812"/>
    </row>
    <row r="61" spans="1:36">
      <c r="C61" s="812"/>
      <c r="D61" s="812"/>
      <c r="E61" s="812"/>
      <c r="F61" s="812"/>
      <c r="G61" s="812"/>
      <c r="H61" s="812"/>
      <c r="I61" s="812"/>
      <c r="J61" s="812"/>
      <c r="K61" s="812"/>
      <c r="L61" s="812"/>
      <c r="M61" s="812"/>
      <c r="N61" s="812"/>
      <c r="O61" s="812"/>
      <c r="P61" s="812"/>
      <c r="Q61" s="812"/>
      <c r="R61" s="812"/>
      <c r="S61" s="812"/>
      <c r="T61" s="812"/>
      <c r="U61" s="812"/>
      <c r="V61" s="812"/>
      <c r="W61" s="812"/>
      <c r="X61" s="812"/>
      <c r="Y61" s="812"/>
      <c r="Z61" s="812"/>
      <c r="AA61" s="812"/>
      <c r="AB61" s="812"/>
      <c r="AC61" s="812"/>
      <c r="AD61" s="812"/>
      <c r="AE61" s="812"/>
      <c r="AF61" s="812"/>
      <c r="AG61" s="812"/>
      <c r="AH61" s="812"/>
      <c r="AI61" s="812"/>
      <c r="AJ61" s="812"/>
    </row>
    <row r="62" spans="1:36">
      <c r="C62" s="812"/>
      <c r="D62" s="812"/>
      <c r="E62" s="812"/>
      <c r="F62" s="812"/>
      <c r="G62" s="812"/>
      <c r="H62" s="812"/>
      <c r="I62" s="812"/>
      <c r="J62" s="812"/>
      <c r="K62" s="812"/>
      <c r="L62" s="812"/>
      <c r="M62" s="812"/>
      <c r="N62" s="812"/>
      <c r="O62" s="812"/>
      <c r="P62" s="812"/>
      <c r="Q62" s="812"/>
      <c r="R62" s="812"/>
      <c r="S62" s="812"/>
      <c r="T62" s="812"/>
      <c r="U62" s="812"/>
      <c r="V62" s="812"/>
      <c r="W62" s="812"/>
      <c r="X62" s="812"/>
      <c r="Y62" s="812"/>
      <c r="Z62" s="812"/>
      <c r="AA62" s="812"/>
      <c r="AB62" s="812"/>
      <c r="AC62" s="812"/>
      <c r="AD62" s="812"/>
      <c r="AE62" s="812"/>
      <c r="AF62" s="812"/>
      <c r="AG62" s="812"/>
      <c r="AH62" s="812"/>
      <c r="AI62" s="812"/>
      <c r="AJ62" s="812"/>
    </row>
    <row r="63" spans="1:36">
      <c r="C63" s="812"/>
      <c r="D63" s="812"/>
      <c r="E63" s="812"/>
      <c r="F63" s="812"/>
      <c r="G63" s="812"/>
      <c r="H63" s="812"/>
      <c r="I63" s="812"/>
      <c r="J63" s="812"/>
      <c r="K63" s="812"/>
      <c r="L63" s="812"/>
      <c r="M63" s="812"/>
      <c r="N63" s="812"/>
      <c r="O63" s="812"/>
      <c r="P63" s="812"/>
      <c r="Q63" s="812"/>
      <c r="R63" s="812"/>
      <c r="S63" s="812"/>
      <c r="T63" s="812"/>
      <c r="U63" s="812"/>
      <c r="V63" s="812"/>
      <c r="W63" s="812"/>
      <c r="X63" s="812"/>
      <c r="Y63" s="812"/>
      <c r="Z63" s="812"/>
      <c r="AA63" s="812"/>
      <c r="AB63" s="812"/>
      <c r="AC63" s="812"/>
      <c r="AD63" s="812"/>
      <c r="AE63" s="812"/>
      <c r="AF63" s="812"/>
      <c r="AG63" s="812"/>
      <c r="AH63" s="812"/>
      <c r="AI63" s="812"/>
      <c r="AJ63" s="812"/>
    </row>
    <row r="64" spans="1:36">
      <c r="C64" s="812"/>
      <c r="D64" s="812"/>
      <c r="E64" s="812"/>
      <c r="F64" s="812"/>
      <c r="G64" s="812"/>
      <c r="H64" s="812"/>
      <c r="I64" s="812"/>
      <c r="J64" s="812"/>
      <c r="K64" s="812"/>
      <c r="L64" s="812"/>
      <c r="M64" s="812"/>
      <c r="N64" s="812"/>
      <c r="O64" s="812"/>
      <c r="P64" s="812"/>
      <c r="Q64" s="812"/>
      <c r="R64" s="812"/>
      <c r="S64" s="812"/>
      <c r="T64" s="812"/>
      <c r="U64" s="812"/>
      <c r="V64" s="812"/>
      <c r="W64" s="812"/>
      <c r="X64" s="812"/>
      <c r="Y64" s="812"/>
      <c r="Z64" s="812"/>
      <c r="AA64" s="812"/>
      <c r="AB64" s="812"/>
      <c r="AC64" s="812"/>
      <c r="AD64" s="812"/>
      <c r="AE64" s="812"/>
      <c r="AF64" s="812"/>
      <c r="AG64" s="812"/>
      <c r="AH64" s="812"/>
      <c r="AI64" s="812"/>
      <c r="AJ64" s="812"/>
    </row>
    <row r="67" spans="2:36">
      <c r="B67" s="471" t="s">
        <v>410</v>
      </c>
    </row>
    <row r="68" spans="2:36">
      <c r="B68" s="455" t="s">
        <v>379</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145"/>
    </row>
    <row r="69" spans="2:36">
      <c r="B69" s="236"/>
      <c r="C69" s="461" t="s">
        <v>365</v>
      </c>
      <c r="D69" s="461"/>
      <c r="E69" s="461"/>
      <c r="F69" s="461"/>
      <c r="G69" s="461"/>
      <c r="H69" s="461"/>
      <c r="I69" s="461"/>
      <c r="J69" s="461"/>
      <c r="K69" s="461"/>
      <c r="L69" s="461"/>
      <c r="M69" s="461"/>
      <c r="N69" s="461"/>
      <c r="O69" s="461"/>
      <c r="P69" s="461"/>
      <c r="Q69" s="461"/>
      <c r="R69" s="461"/>
      <c r="S69" s="461"/>
      <c r="T69" s="461"/>
      <c r="U69" s="461"/>
      <c r="V69" s="461"/>
      <c r="W69" s="461"/>
      <c r="X69" s="461"/>
      <c r="Y69" s="461"/>
      <c r="Z69" s="461"/>
      <c r="AA69" s="461"/>
      <c r="AB69" s="461"/>
      <c r="AC69" s="461"/>
      <c r="AD69" s="461"/>
      <c r="AE69" s="461"/>
      <c r="AF69" s="461"/>
      <c r="AG69" s="461"/>
      <c r="AH69" s="461"/>
      <c r="AI69" s="461"/>
      <c r="AJ69" s="237"/>
    </row>
    <row r="70" spans="2:36">
      <c r="B70" s="236"/>
      <c r="C70" s="588" t="s">
        <v>838</v>
      </c>
      <c r="D70" s="591" t="s">
        <v>859</v>
      </c>
      <c r="E70" s="591"/>
      <c r="F70" s="591"/>
      <c r="G70" s="591"/>
      <c r="H70" s="591"/>
      <c r="I70" s="591"/>
      <c r="J70" s="591"/>
      <c r="K70" s="591"/>
      <c r="L70" s="591"/>
      <c r="M70" s="591"/>
      <c r="N70" s="591"/>
      <c r="O70" s="591"/>
      <c r="P70" s="591"/>
      <c r="Q70" s="591"/>
      <c r="R70" s="591"/>
      <c r="S70" s="591"/>
      <c r="T70" s="591"/>
      <c r="U70" s="591"/>
      <c r="V70" s="591"/>
      <c r="W70" s="591"/>
      <c r="X70" s="591"/>
      <c r="Y70" s="591"/>
      <c r="Z70" s="591"/>
      <c r="AA70" s="591"/>
      <c r="AB70" s="591"/>
      <c r="AC70" s="591"/>
      <c r="AD70" s="591"/>
      <c r="AE70" s="591"/>
      <c r="AF70" s="591"/>
      <c r="AG70" s="591"/>
      <c r="AH70" s="591"/>
      <c r="AI70" s="591"/>
      <c r="AJ70" s="237"/>
    </row>
    <row r="71" spans="2:36">
      <c r="B71" s="236"/>
      <c r="C71" s="588" t="s">
        <v>371</v>
      </c>
      <c r="D71" s="587" t="s">
        <v>862</v>
      </c>
      <c r="E71" s="587"/>
      <c r="F71" s="587"/>
      <c r="G71" s="587"/>
      <c r="H71" s="587"/>
      <c r="I71" s="587"/>
      <c r="J71" s="587"/>
      <c r="K71" s="587"/>
      <c r="L71" s="587"/>
      <c r="M71" s="587"/>
      <c r="N71" s="587"/>
      <c r="O71" s="587"/>
      <c r="P71" s="587"/>
      <c r="Q71" s="587"/>
      <c r="R71" s="587"/>
      <c r="S71" s="587"/>
      <c r="T71" s="587"/>
      <c r="U71" s="587"/>
      <c r="V71" s="587"/>
      <c r="W71" s="587"/>
      <c r="X71" s="587"/>
      <c r="Y71" s="587"/>
      <c r="Z71" s="587"/>
      <c r="AA71" s="587"/>
      <c r="AB71" s="587"/>
      <c r="AC71" s="587"/>
      <c r="AD71" s="587"/>
      <c r="AE71" s="587"/>
      <c r="AF71" s="587"/>
      <c r="AG71" s="587"/>
      <c r="AH71" s="587"/>
      <c r="AI71" s="587"/>
      <c r="AJ71" s="237"/>
    </row>
    <row r="72" spans="2:36">
      <c r="B72" s="236"/>
      <c r="C72" s="588" t="s">
        <v>372</v>
      </c>
      <c r="D72" s="461" t="s">
        <v>366</v>
      </c>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c r="AE72" s="461"/>
      <c r="AF72" s="461"/>
      <c r="AG72" s="461"/>
      <c r="AH72" s="461"/>
      <c r="AI72" s="461"/>
      <c r="AJ72" s="237"/>
    </row>
    <row r="73" spans="2:36">
      <c r="B73" s="236"/>
      <c r="C73" s="588" t="s">
        <v>373</v>
      </c>
      <c r="D73" s="461" t="s">
        <v>367</v>
      </c>
      <c r="E73" s="461"/>
      <c r="F73" s="461"/>
      <c r="G73" s="461"/>
      <c r="H73" s="461"/>
      <c r="I73" s="461"/>
      <c r="J73" s="461"/>
      <c r="K73" s="461"/>
      <c r="L73" s="461"/>
      <c r="M73" s="461"/>
      <c r="N73" s="461"/>
      <c r="O73" s="461"/>
      <c r="P73" s="461"/>
      <c r="Q73" s="461"/>
      <c r="R73" s="461"/>
      <c r="S73" s="461"/>
      <c r="T73" s="461"/>
      <c r="U73" s="461"/>
      <c r="V73" s="461"/>
      <c r="W73" s="461"/>
      <c r="X73" s="461"/>
      <c r="Y73" s="461"/>
      <c r="Z73" s="461"/>
      <c r="AA73" s="461"/>
      <c r="AB73" s="461"/>
      <c r="AC73" s="461"/>
      <c r="AD73" s="461"/>
      <c r="AE73" s="461"/>
      <c r="AF73" s="461"/>
      <c r="AG73" s="461"/>
      <c r="AH73" s="461"/>
      <c r="AI73" s="461"/>
      <c r="AJ73" s="237"/>
    </row>
    <row r="74" spans="2:36">
      <c r="B74" s="236"/>
      <c r="C74" s="588" t="s">
        <v>374</v>
      </c>
      <c r="D74" s="461" t="s">
        <v>368</v>
      </c>
      <c r="E74" s="461"/>
      <c r="F74" s="461"/>
      <c r="G74" s="461"/>
      <c r="H74" s="461"/>
      <c r="I74" s="461"/>
      <c r="J74" s="461"/>
      <c r="K74" s="461"/>
      <c r="L74" s="461"/>
      <c r="M74" s="461"/>
      <c r="N74" s="461"/>
      <c r="O74" s="461"/>
      <c r="P74" s="461"/>
      <c r="Q74" s="461"/>
      <c r="R74" s="461"/>
      <c r="S74" s="461"/>
      <c r="T74" s="461"/>
      <c r="U74" s="461"/>
      <c r="V74" s="461"/>
      <c r="W74" s="461"/>
      <c r="X74" s="461"/>
      <c r="Y74" s="461"/>
      <c r="Z74" s="461"/>
      <c r="AA74" s="461"/>
      <c r="AB74" s="461"/>
      <c r="AC74" s="461"/>
      <c r="AD74" s="461"/>
      <c r="AE74" s="461"/>
      <c r="AF74" s="461"/>
      <c r="AG74" s="461"/>
      <c r="AH74" s="461"/>
      <c r="AI74" s="461"/>
      <c r="AJ74" s="237"/>
    </row>
    <row r="75" spans="2:36">
      <c r="B75" s="236"/>
      <c r="C75" s="588" t="s">
        <v>375</v>
      </c>
      <c r="D75" s="461" t="s">
        <v>369</v>
      </c>
      <c r="E75" s="461"/>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461"/>
      <c r="AE75" s="461"/>
      <c r="AF75" s="461"/>
      <c r="AG75" s="461"/>
      <c r="AH75" s="461"/>
      <c r="AI75" s="461"/>
      <c r="AJ75" s="237"/>
    </row>
    <row r="76" spans="2:36">
      <c r="B76" s="236"/>
      <c r="C76" s="588" t="s">
        <v>376</v>
      </c>
      <c r="D76" s="591" t="s">
        <v>860</v>
      </c>
      <c r="E76" s="591"/>
      <c r="F76" s="591"/>
      <c r="G76" s="591"/>
      <c r="H76" s="591"/>
      <c r="I76" s="591"/>
      <c r="J76" s="591"/>
      <c r="K76" s="591"/>
      <c r="L76" s="591"/>
      <c r="M76" s="591"/>
      <c r="N76" s="591"/>
      <c r="O76" s="591"/>
      <c r="P76" s="591"/>
      <c r="Q76" s="591"/>
      <c r="R76" s="591"/>
      <c r="S76" s="591"/>
      <c r="T76" s="591"/>
      <c r="U76" s="591"/>
      <c r="V76" s="591"/>
      <c r="W76" s="591"/>
      <c r="X76" s="591"/>
      <c r="Y76" s="591"/>
      <c r="Z76" s="591"/>
      <c r="AA76" s="591"/>
      <c r="AB76" s="591"/>
      <c r="AC76" s="591"/>
      <c r="AD76" s="591"/>
      <c r="AE76" s="591"/>
      <c r="AF76" s="591"/>
      <c r="AG76" s="591"/>
      <c r="AH76" s="591"/>
      <c r="AI76" s="591"/>
      <c r="AJ76" s="237"/>
    </row>
    <row r="77" spans="2:36">
      <c r="B77" s="236"/>
      <c r="C77" s="588" t="s">
        <v>377</v>
      </c>
      <c r="D77" s="591" t="s">
        <v>861</v>
      </c>
      <c r="E77" s="591"/>
      <c r="F77" s="591"/>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237"/>
    </row>
    <row r="78" spans="2:36">
      <c r="B78" s="468"/>
      <c r="C78" s="589" t="s">
        <v>378</v>
      </c>
      <c r="D78" s="469" t="s">
        <v>863</v>
      </c>
      <c r="E78" s="469"/>
      <c r="F78" s="469"/>
      <c r="G78" s="469"/>
      <c r="H78" s="469"/>
      <c r="I78" s="469"/>
      <c r="J78" s="469"/>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c r="AJ78" s="470"/>
    </row>
    <row r="80" spans="2:36">
      <c r="B80" s="455" t="s">
        <v>380</v>
      </c>
      <c r="C80" s="456"/>
      <c r="D80" s="456"/>
      <c r="E80" s="456"/>
      <c r="F80" s="456"/>
      <c r="G80" s="456"/>
      <c r="H80" s="456"/>
      <c r="I80" s="456"/>
      <c r="J80" s="456"/>
      <c r="K80" s="456"/>
      <c r="L80" s="456"/>
      <c r="M80" s="456"/>
      <c r="N80" s="456"/>
      <c r="O80" s="456"/>
      <c r="P80" s="456"/>
      <c r="Q80" s="456"/>
      <c r="R80" s="456"/>
      <c r="S80" s="456"/>
      <c r="T80" s="456"/>
      <c r="U80" s="456"/>
      <c r="V80" s="456"/>
      <c r="W80" s="456"/>
      <c r="X80" s="456"/>
      <c r="Y80" s="456"/>
      <c r="Z80" s="456"/>
      <c r="AA80" s="456"/>
      <c r="AB80" s="456"/>
      <c r="AC80" s="456"/>
      <c r="AD80" s="456"/>
      <c r="AE80" s="456"/>
      <c r="AF80" s="456"/>
      <c r="AG80" s="456"/>
      <c r="AH80" s="456"/>
      <c r="AI80" s="456"/>
      <c r="AJ80" s="145"/>
    </row>
    <row r="81" spans="2:36">
      <c r="B81" s="210" t="s">
        <v>843</v>
      </c>
      <c r="C81" s="213" t="s">
        <v>370</v>
      </c>
      <c r="D81" s="461" t="s">
        <v>388</v>
      </c>
      <c r="E81" s="461"/>
      <c r="F81" s="461"/>
      <c r="G81" s="461"/>
      <c r="H81" s="461"/>
      <c r="I81" s="461"/>
      <c r="J81" s="461"/>
      <c r="K81" s="461"/>
      <c r="L81" s="461"/>
      <c r="M81" s="461"/>
      <c r="N81" s="461"/>
      <c r="O81" s="461"/>
      <c r="P81" s="461"/>
      <c r="Q81" s="461"/>
      <c r="R81" s="461"/>
      <c r="S81" s="461"/>
      <c r="T81" s="461"/>
      <c r="U81" s="461"/>
      <c r="V81" s="461"/>
      <c r="W81" s="461"/>
      <c r="X81" s="461"/>
      <c r="Y81" s="461"/>
      <c r="Z81" s="461"/>
      <c r="AA81" s="461"/>
      <c r="AB81" s="461"/>
      <c r="AC81" s="461"/>
      <c r="AD81" s="461"/>
      <c r="AE81" s="461"/>
      <c r="AF81" s="461"/>
      <c r="AG81" s="461"/>
      <c r="AH81" s="461"/>
      <c r="AI81" s="461"/>
      <c r="AJ81" s="237"/>
    </row>
    <row r="82" spans="2:36">
      <c r="B82" s="210" t="s">
        <v>429</v>
      </c>
      <c r="C82" s="213" t="s">
        <v>371</v>
      </c>
      <c r="D82" s="461" t="s">
        <v>389</v>
      </c>
      <c r="E82" s="461"/>
      <c r="F82" s="461"/>
      <c r="G82" s="461"/>
      <c r="H82" s="461"/>
      <c r="I82" s="461"/>
      <c r="J82" s="461"/>
      <c r="K82" s="461"/>
      <c r="L82" s="461"/>
      <c r="M82" s="461"/>
      <c r="N82" s="461"/>
      <c r="O82" s="461"/>
      <c r="P82" s="461"/>
      <c r="Q82" s="461"/>
      <c r="R82" s="461"/>
      <c r="S82" s="461"/>
      <c r="T82" s="461"/>
      <c r="U82" s="461"/>
      <c r="V82" s="461"/>
      <c r="W82" s="461"/>
      <c r="X82" s="461"/>
      <c r="Y82" s="461"/>
      <c r="Z82" s="461"/>
      <c r="AA82" s="461"/>
      <c r="AB82" s="461"/>
      <c r="AC82" s="461"/>
      <c r="AD82" s="461"/>
      <c r="AE82" s="461"/>
      <c r="AF82" s="461"/>
      <c r="AG82" s="461"/>
      <c r="AH82" s="461"/>
      <c r="AI82" s="461"/>
      <c r="AJ82" s="237"/>
    </row>
    <row r="83" spans="2:36">
      <c r="B83" s="210" t="s">
        <v>429</v>
      </c>
      <c r="C83" s="213" t="s">
        <v>372</v>
      </c>
      <c r="D83" s="461" t="s">
        <v>390</v>
      </c>
      <c r="E83" s="461"/>
      <c r="F83" s="461"/>
      <c r="G83" s="461"/>
      <c r="H83" s="461"/>
      <c r="I83" s="461"/>
      <c r="J83" s="461"/>
      <c r="K83" s="461"/>
      <c r="L83" s="461"/>
      <c r="M83" s="461"/>
      <c r="N83" s="461"/>
      <c r="O83" s="461"/>
      <c r="P83" s="461"/>
      <c r="Q83" s="461"/>
      <c r="R83" s="461"/>
      <c r="S83" s="461"/>
      <c r="T83" s="461"/>
      <c r="U83" s="461"/>
      <c r="V83" s="461"/>
      <c r="W83" s="461"/>
      <c r="X83" s="461"/>
      <c r="Y83" s="461"/>
      <c r="Z83" s="461"/>
      <c r="AA83" s="461"/>
      <c r="AB83" s="461"/>
      <c r="AC83" s="461"/>
      <c r="AD83" s="461"/>
      <c r="AE83" s="461"/>
      <c r="AF83" s="461"/>
      <c r="AG83" s="461"/>
      <c r="AH83" s="461"/>
      <c r="AI83" s="461"/>
      <c r="AJ83" s="237"/>
    </row>
    <row r="84" spans="2:36">
      <c r="B84" s="236"/>
      <c r="C84" s="213" t="s">
        <v>373</v>
      </c>
      <c r="D84" s="461" t="s">
        <v>391</v>
      </c>
      <c r="E84" s="461"/>
      <c r="F84" s="461"/>
      <c r="G84" s="461"/>
      <c r="H84" s="461"/>
      <c r="I84" s="461"/>
      <c r="J84" s="461"/>
      <c r="K84" s="461"/>
      <c r="L84" s="461"/>
      <c r="M84" s="461"/>
      <c r="N84" s="461"/>
      <c r="O84" s="461"/>
      <c r="P84" s="461"/>
      <c r="Q84" s="461"/>
      <c r="R84" s="461"/>
      <c r="S84" s="461"/>
      <c r="T84" s="461"/>
      <c r="U84" s="461"/>
      <c r="V84" s="461"/>
      <c r="W84" s="461"/>
      <c r="X84" s="461"/>
      <c r="Y84" s="461"/>
      <c r="Z84" s="461"/>
      <c r="AA84" s="461"/>
      <c r="AB84" s="461"/>
      <c r="AC84" s="461"/>
      <c r="AD84" s="461"/>
      <c r="AE84" s="461"/>
      <c r="AF84" s="461"/>
      <c r="AG84" s="461"/>
      <c r="AH84" s="461"/>
      <c r="AI84" s="461"/>
      <c r="AJ84" s="237"/>
    </row>
    <row r="85" spans="2:36">
      <c r="B85" s="236"/>
      <c r="C85" s="213" t="s">
        <v>374</v>
      </c>
      <c r="D85" s="461" t="s">
        <v>392</v>
      </c>
      <c r="E85" s="461"/>
      <c r="F85" s="461"/>
      <c r="G85" s="461"/>
      <c r="H85" s="461"/>
      <c r="I85" s="461"/>
      <c r="J85" s="461"/>
      <c r="K85" s="461"/>
      <c r="L85" s="461"/>
      <c r="M85" s="461"/>
      <c r="N85" s="461"/>
      <c r="O85" s="461"/>
      <c r="P85" s="461"/>
      <c r="Q85" s="461"/>
      <c r="R85" s="461"/>
      <c r="S85" s="461"/>
      <c r="T85" s="461"/>
      <c r="U85" s="461"/>
      <c r="V85" s="461"/>
      <c r="W85" s="461"/>
      <c r="X85" s="461"/>
      <c r="Y85" s="461"/>
      <c r="Z85" s="461"/>
      <c r="AA85" s="461"/>
      <c r="AB85" s="461"/>
      <c r="AC85" s="461"/>
      <c r="AD85" s="461"/>
      <c r="AE85" s="461"/>
      <c r="AF85" s="461"/>
      <c r="AG85" s="461"/>
      <c r="AH85" s="461"/>
      <c r="AI85" s="461"/>
      <c r="AJ85" s="237"/>
    </row>
    <row r="86" spans="2:36">
      <c r="B86" s="236"/>
      <c r="C86" s="213" t="s">
        <v>375</v>
      </c>
      <c r="D86" s="461" t="s">
        <v>393</v>
      </c>
      <c r="E86" s="461"/>
      <c r="F86" s="461"/>
      <c r="G86" s="461"/>
      <c r="H86" s="461"/>
      <c r="I86" s="461"/>
      <c r="J86" s="461"/>
      <c r="K86" s="461"/>
      <c r="L86" s="461"/>
      <c r="M86" s="461"/>
      <c r="N86" s="461"/>
      <c r="O86" s="461"/>
      <c r="P86" s="461"/>
      <c r="Q86" s="461"/>
      <c r="R86" s="461"/>
      <c r="S86" s="461"/>
      <c r="T86" s="461"/>
      <c r="U86" s="461"/>
      <c r="V86" s="461"/>
      <c r="W86" s="461"/>
      <c r="X86" s="461"/>
      <c r="Y86" s="461"/>
      <c r="Z86" s="461"/>
      <c r="AA86" s="461"/>
      <c r="AB86" s="461"/>
      <c r="AC86" s="461"/>
      <c r="AD86" s="461"/>
      <c r="AE86" s="461"/>
      <c r="AF86" s="461"/>
      <c r="AG86" s="461"/>
      <c r="AH86" s="461"/>
      <c r="AI86" s="461"/>
      <c r="AJ86" s="237"/>
    </row>
    <row r="87" spans="2:36">
      <c r="B87" s="236"/>
      <c r="C87" s="213" t="s">
        <v>376</v>
      </c>
      <c r="D87" s="461" t="s">
        <v>394</v>
      </c>
      <c r="E87" s="461"/>
      <c r="F87" s="461"/>
      <c r="G87" s="461"/>
      <c r="H87" s="461"/>
      <c r="I87" s="461"/>
      <c r="J87" s="461"/>
      <c r="K87" s="461"/>
      <c r="L87" s="461"/>
      <c r="M87" s="461"/>
      <c r="N87" s="461"/>
      <c r="O87" s="461"/>
      <c r="P87" s="461"/>
      <c r="Q87" s="461"/>
      <c r="R87" s="461"/>
      <c r="S87" s="461"/>
      <c r="T87" s="461"/>
      <c r="U87" s="461"/>
      <c r="V87" s="461"/>
      <c r="W87" s="461"/>
      <c r="X87" s="461"/>
      <c r="Y87" s="461"/>
      <c r="Z87" s="461"/>
      <c r="AA87" s="461"/>
      <c r="AB87" s="461"/>
      <c r="AC87" s="461"/>
      <c r="AD87" s="461"/>
      <c r="AE87" s="461"/>
      <c r="AF87" s="461"/>
      <c r="AG87" s="461"/>
      <c r="AH87" s="461"/>
      <c r="AI87" s="461"/>
      <c r="AJ87" s="237"/>
    </row>
    <row r="88" spans="2:36">
      <c r="B88" s="210" t="s">
        <v>843</v>
      </c>
      <c r="C88" s="213" t="s">
        <v>377</v>
      </c>
      <c r="D88" s="461" t="s">
        <v>395</v>
      </c>
      <c r="E88" s="461"/>
      <c r="F88" s="461"/>
      <c r="G88" s="461"/>
      <c r="H88" s="461"/>
      <c r="I88" s="461"/>
      <c r="J88" s="461"/>
      <c r="K88" s="461"/>
      <c r="L88" s="461"/>
      <c r="M88" s="461"/>
      <c r="N88" s="461"/>
      <c r="O88" s="461"/>
      <c r="P88" s="461"/>
      <c r="Q88" s="461"/>
      <c r="R88" s="461"/>
      <c r="S88" s="461"/>
      <c r="T88" s="461"/>
      <c r="U88" s="461"/>
      <c r="V88" s="461"/>
      <c r="W88" s="461"/>
      <c r="X88" s="461"/>
      <c r="Y88" s="461"/>
      <c r="Z88" s="461"/>
      <c r="AA88" s="461"/>
      <c r="AB88" s="461"/>
      <c r="AC88" s="461"/>
      <c r="AD88" s="461"/>
      <c r="AE88" s="461"/>
      <c r="AF88" s="461"/>
      <c r="AG88" s="461"/>
      <c r="AH88" s="461"/>
      <c r="AI88" s="461"/>
      <c r="AJ88" s="237"/>
    </row>
    <row r="89" spans="2:36">
      <c r="B89" s="210" t="s">
        <v>843</v>
      </c>
      <c r="C89" s="213" t="s">
        <v>378</v>
      </c>
      <c r="D89" s="461" t="s">
        <v>396</v>
      </c>
      <c r="E89" s="461"/>
      <c r="F89" s="461"/>
      <c r="G89" s="461"/>
      <c r="H89" s="461"/>
      <c r="I89" s="461"/>
      <c r="J89" s="461"/>
      <c r="K89" s="461"/>
      <c r="L89" s="461"/>
      <c r="M89" s="461"/>
      <c r="N89" s="461"/>
      <c r="O89" s="461"/>
      <c r="P89" s="461"/>
      <c r="Q89" s="461"/>
      <c r="R89" s="461"/>
      <c r="S89" s="461"/>
      <c r="T89" s="461"/>
      <c r="U89" s="461"/>
      <c r="V89" s="461"/>
      <c r="W89" s="461"/>
      <c r="X89" s="461"/>
      <c r="Y89" s="461"/>
      <c r="Z89" s="461"/>
      <c r="AA89" s="461"/>
      <c r="AB89" s="461"/>
      <c r="AC89" s="461"/>
      <c r="AD89" s="461"/>
      <c r="AE89" s="461"/>
      <c r="AF89" s="461"/>
      <c r="AG89" s="461"/>
      <c r="AH89" s="461"/>
      <c r="AI89" s="461"/>
      <c r="AJ89" s="237"/>
    </row>
    <row r="90" spans="2:36">
      <c r="B90" s="236"/>
      <c r="C90" s="213" t="s">
        <v>381</v>
      </c>
      <c r="D90" s="461" t="s">
        <v>397</v>
      </c>
      <c r="E90" s="461"/>
      <c r="F90" s="461"/>
      <c r="G90" s="461"/>
      <c r="H90" s="461"/>
      <c r="I90" s="461"/>
      <c r="J90" s="461"/>
      <c r="K90" s="461"/>
      <c r="L90" s="461"/>
      <c r="M90" s="461"/>
      <c r="N90" s="461"/>
      <c r="O90" s="461"/>
      <c r="P90" s="461"/>
      <c r="Q90" s="461"/>
      <c r="R90" s="461"/>
      <c r="S90" s="461"/>
      <c r="T90" s="461"/>
      <c r="U90" s="461"/>
      <c r="V90" s="461"/>
      <c r="W90" s="461"/>
      <c r="X90" s="461"/>
      <c r="Y90" s="461"/>
      <c r="Z90" s="461"/>
      <c r="AA90" s="461"/>
      <c r="AB90" s="461"/>
      <c r="AC90" s="461"/>
      <c r="AD90" s="461"/>
      <c r="AE90" s="461"/>
      <c r="AF90" s="461"/>
      <c r="AG90" s="461"/>
      <c r="AH90" s="461"/>
      <c r="AI90" s="461"/>
      <c r="AJ90" s="237"/>
    </row>
    <row r="91" spans="2:36">
      <c r="B91" s="236"/>
      <c r="C91" s="213" t="s">
        <v>382</v>
      </c>
      <c r="D91" s="461" t="s">
        <v>398</v>
      </c>
      <c r="E91" s="461"/>
      <c r="F91" s="461"/>
      <c r="G91" s="461"/>
      <c r="H91" s="461"/>
      <c r="I91" s="461"/>
      <c r="J91" s="461"/>
      <c r="K91" s="461"/>
      <c r="L91" s="461"/>
      <c r="M91" s="461"/>
      <c r="N91" s="461"/>
      <c r="O91" s="461"/>
      <c r="P91" s="461"/>
      <c r="Q91" s="461"/>
      <c r="R91" s="461"/>
      <c r="S91" s="461"/>
      <c r="T91" s="461"/>
      <c r="U91" s="461"/>
      <c r="V91" s="461"/>
      <c r="W91" s="461"/>
      <c r="X91" s="461"/>
      <c r="Y91" s="461"/>
      <c r="Z91" s="461"/>
      <c r="AA91" s="461"/>
      <c r="AB91" s="461"/>
      <c r="AC91" s="461"/>
      <c r="AD91" s="461"/>
      <c r="AE91" s="461"/>
      <c r="AF91" s="461"/>
      <c r="AG91" s="461"/>
      <c r="AH91" s="461"/>
      <c r="AI91" s="461"/>
      <c r="AJ91" s="237"/>
    </row>
    <row r="92" spans="2:36">
      <c r="B92" s="236"/>
      <c r="C92" s="213" t="s">
        <v>387</v>
      </c>
      <c r="D92" s="461" t="s">
        <v>399</v>
      </c>
      <c r="E92" s="461"/>
      <c r="F92" s="461"/>
      <c r="G92" s="461"/>
      <c r="H92" s="461"/>
      <c r="I92" s="461"/>
      <c r="J92" s="461"/>
      <c r="K92" s="461"/>
      <c r="L92" s="461"/>
      <c r="M92" s="461"/>
      <c r="N92" s="461"/>
      <c r="O92" s="461"/>
      <c r="P92" s="461"/>
      <c r="Q92" s="461"/>
      <c r="R92" s="461"/>
      <c r="S92" s="461"/>
      <c r="T92" s="461"/>
      <c r="U92" s="461"/>
      <c r="V92" s="461"/>
      <c r="W92" s="461"/>
      <c r="X92" s="461"/>
      <c r="Y92" s="461"/>
      <c r="Z92" s="461"/>
      <c r="AA92" s="461"/>
      <c r="AB92" s="461"/>
      <c r="AC92" s="461"/>
      <c r="AD92" s="461"/>
      <c r="AE92" s="461"/>
      <c r="AF92" s="461"/>
      <c r="AG92" s="461"/>
      <c r="AH92" s="461"/>
      <c r="AI92" s="461"/>
      <c r="AJ92" s="237"/>
    </row>
    <row r="93" spans="2:36">
      <c r="B93" s="236"/>
      <c r="C93" s="213" t="s">
        <v>383</v>
      </c>
      <c r="D93" s="891" t="s">
        <v>1027</v>
      </c>
      <c r="E93" s="892"/>
      <c r="F93" s="892"/>
      <c r="G93" s="892"/>
      <c r="H93" s="892"/>
      <c r="I93" s="892"/>
      <c r="J93" s="892"/>
      <c r="K93" s="892"/>
      <c r="L93" s="892"/>
      <c r="M93" s="892"/>
      <c r="N93" s="892"/>
      <c r="O93" s="892"/>
      <c r="P93" s="892"/>
      <c r="Q93" s="892"/>
      <c r="R93" s="892"/>
      <c r="S93" s="892"/>
      <c r="T93" s="892"/>
      <c r="U93" s="892"/>
      <c r="V93" s="892"/>
      <c r="W93" s="892"/>
      <c r="X93" s="892"/>
      <c r="Y93" s="892"/>
      <c r="Z93" s="892"/>
      <c r="AA93" s="892"/>
      <c r="AB93" s="892"/>
      <c r="AC93" s="892"/>
      <c r="AD93" s="892"/>
      <c r="AE93" s="892"/>
      <c r="AF93" s="892"/>
      <c r="AG93" s="892"/>
      <c r="AH93" s="892"/>
      <c r="AI93" s="892"/>
      <c r="AJ93" s="893"/>
    </row>
    <row r="94" spans="2:36">
      <c r="B94" s="236"/>
      <c r="C94" s="461"/>
      <c r="D94" s="891"/>
      <c r="E94" s="892"/>
      <c r="F94" s="892"/>
      <c r="G94" s="892"/>
      <c r="H94" s="892"/>
      <c r="I94" s="892"/>
      <c r="J94" s="892"/>
      <c r="K94" s="892"/>
      <c r="L94" s="892"/>
      <c r="M94" s="892"/>
      <c r="N94" s="892"/>
      <c r="O94" s="892"/>
      <c r="P94" s="892"/>
      <c r="Q94" s="892"/>
      <c r="R94" s="892"/>
      <c r="S94" s="892"/>
      <c r="T94" s="892"/>
      <c r="U94" s="892"/>
      <c r="V94" s="892"/>
      <c r="W94" s="892"/>
      <c r="X94" s="892"/>
      <c r="Y94" s="892"/>
      <c r="Z94" s="892"/>
      <c r="AA94" s="892"/>
      <c r="AB94" s="892"/>
      <c r="AC94" s="892"/>
      <c r="AD94" s="892"/>
      <c r="AE94" s="892"/>
      <c r="AF94" s="892"/>
      <c r="AG94" s="892"/>
      <c r="AH94" s="892"/>
      <c r="AI94" s="892"/>
      <c r="AJ94" s="893"/>
    </row>
    <row r="95" spans="2:36">
      <c r="B95" s="236"/>
      <c r="C95" s="461"/>
      <c r="D95" s="891"/>
      <c r="E95" s="892"/>
      <c r="F95" s="892"/>
      <c r="G95" s="892"/>
      <c r="H95" s="892"/>
      <c r="I95" s="892"/>
      <c r="J95" s="892"/>
      <c r="K95" s="892"/>
      <c r="L95" s="892"/>
      <c r="M95" s="892"/>
      <c r="N95" s="892"/>
      <c r="O95" s="892"/>
      <c r="P95" s="892"/>
      <c r="Q95" s="892"/>
      <c r="R95" s="892"/>
      <c r="S95" s="892"/>
      <c r="T95" s="892"/>
      <c r="U95" s="892"/>
      <c r="V95" s="892"/>
      <c r="W95" s="892"/>
      <c r="X95" s="892"/>
      <c r="Y95" s="892"/>
      <c r="Z95" s="892"/>
      <c r="AA95" s="892"/>
      <c r="AB95" s="892"/>
      <c r="AC95" s="892"/>
      <c r="AD95" s="892"/>
      <c r="AE95" s="892"/>
      <c r="AF95" s="892"/>
      <c r="AG95" s="892"/>
      <c r="AH95" s="892"/>
      <c r="AI95" s="892"/>
      <c r="AJ95" s="893"/>
    </row>
    <row r="96" spans="2:36">
      <c r="B96" s="236"/>
      <c r="C96" s="461"/>
      <c r="D96" s="891"/>
      <c r="E96" s="892"/>
      <c r="F96" s="892"/>
      <c r="G96" s="892"/>
      <c r="H96" s="892"/>
      <c r="I96" s="892"/>
      <c r="J96" s="892"/>
      <c r="K96" s="892"/>
      <c r="L96" s="892"/>
      <c r="M96" s="892"/>
      <c r="N96" s="892"/>
      <c r="O96" s="892"/>
      <c r="P96" s="892"/>
      <c r="Q96" s="892"/>
      <c r="R96" s="892"/>
      <c r="S96" s="892"/>
      <c r="T96" s="892"/>
      <c r="U96" s="892"/>
      <c r="V96" s="892"/>
      <c r="W96" s="892"/>
      <c r="X96" s="892"/>
      <c r="Y96" s="892"/>
      <c r="Z96" s="892"/>
      <c r="AA96" s="892"/>
      <c r="AB96" s="892"/>
      <c r="AC96" s="892"/>
      <c r="AD96" s="892"/>
      <c r="AE96" s="892"/>
      <c r="AF96" s="892"/>
      <c r="AG96" s="892"/>
      <c r="AH96" s="892"/>
      <c r="AI96" s="892"/>
      <c r="AJ96" s="893"/>
    </row>
    <row r="97" spans="2:36" ht="4.95" customHeight="1">
      <c r="B97" s="236"/>
      <c r="C97" s="461"/>
      <c r="D97" s="892"/>
      <c r="E97" s="892"/>
      <c r="F97" s="892"/>
      <c r="G97" s="892"/>
      <c r="H97" s="892"/>
      <c r="I97" s="892"/>
      <c r="J97" s="892"/>
      <c r="K97" s="892"/>
      <c r="L97" s="892"/>
      <c r="M97" s="892"/>
      <c r="N97" s="892"/>
      <c r="O97" s="892"/>
      <c r="P97" s="892"/>
      <c r="Q97" s="892"/>
      <c r="R97" s="892"/>
      <c r="S97" s="892"/>
      <c r="T97" s="892"/>
      <c r="U97" s="892"/>
      <c r="V97" s="892"/>
      <c r="W97" s="892"/>
      <c r="X97" s="892"/>
      <c r="Y97" s="892"/>
      <c r="Z97" s="892"/>
      <c r="AA97" s="892"/>
      <c r="AB97" s="892"/>
      <c r="AC97" s="892"/>
      <c r="AD97" s="892"/>
      <c r="AE97" s="892"/>
      <c r="AF97" s="892"/>
      <c r="AG97" s="892"/>
      <c r="AH97" s="892"/>
      <c r="AI97" s="892"/>
      <c r="AJ97" s="893"/>
    </row>
    <row r="98" spans="2:36">
      <c r="B98" s="236"/>
      <c r="C98" s="213" t="s">
        <v>384</v>
      </c>
      <c r="D98" s="894" t="s">
        <v>409</v>
      </c>
      <c r="E98" s="895"/>
      <c r="F98" s="895"/>
      <c r="G98" s="895"/>
      <c r="H98" s="895"/>
      <c r="I98" s="895"/>
      <c r="J98" s="895"/>
      <c r="K98" s="895"/>
      <c r="L98" s="895"/>
      <c r="M98" s="895"/>
      <c r="N98" s="895"/>
      <c r="O98" s="895"/>
      <c r="P98" s="895"/>
      <c r="Q98" s="895"/>
      <c r="R98" s="895"/>
      <c r="S98" s="895"/>
      <c r="T98" s="895"/>
      <c r="U98" s="895"/>
      <c r="V98" s="895"/>
      <c r="W98" s="895"/>
      <c r="X98" s="895"/>
      <c r="Y98" s="895"/>
      <c r="Z98" s="895"/>
      <c r="AA98" s="895"/>
      <c r="AB98" s="895"/>
      <c r="AC98" s="895"/>
      <c r="AD98" s="895"/>
      <c r="AE98" s="895"/>
      <c r="AF98" s="895"/>
      <c r="AG98" s="895"/>
      <c r="AH98" s="895"/>
      <c r="AI98" s="895"/>
      <c r="AJ98" s="896"/>
    </row>
    <row r="99" spans="2:36">
      <c r="B99" s="236"/>
      <c r="C99" s="461"/>
      <c r="D99" s="895"/>
      <c r="E99" s="895"/>
      <c r="F99" s="895"/>
      <c r="G99" s="895"/>
      <c r="H99" s="895"/>
      <c r="I99" s="895"/>
      <c r="J99" s="895"/>
      <c r="K99" s="895"/>
      <c r="L99" s="895"/>
      <c r="M99" s="895"/>
      <c r="N99" s="895"/>
      <c r="O99" s="895"/>
      <c r="P99" s="895"/>
      <c r="Q99" s="895"/>
      <c r="R99" s="895"/>
      <c r="S99" s="895"/>
      <c r="T99" s="895"/>
      <c r="U99" s="895"/>
      <c r="V99" s="895"/>
      <c r="W99" s="895"/>
      <c r="X99" s="895"/>
      <c r="Y99" s="895"/>
      <c r="Z99" s="895"/>
      <c r="AA99" s="895"/>
      <c r="AB99" s="895"/>
      <c r="AC99" s="895"/>
      <c r="AD99" s="895"/>
      <c r="AE99" s="895"/>
      <c r="AF99" s="895"/>
      <c r="AG99" s="895"/>
      <c r="AH99" s="895"/>
      <c r="AI99" s="895"/>
      <c r="AJ99" s="896"/>
    </row>
    <row r="100" spans="2:36">
      <c r="B100" s="236"/>
      <c r="C100" s="213" t="s">
        <v>385</v>
      </c>
      <c r="D100" s="461" t="s">
        <v>400</v>
      </c>
      <c r="E100" s="461"/>
      <c r="F100" s="461"/>
      <c r="G100" s="461"/>
      <c r="H100" s="461"/>
      <c r="I100" s="461"/>
      <c r="J100" s="461"/>
      <c r="K100" s="461"/>
      <c r="L100" s="461"/>
      <c r="M100" s="461"/>
      <c r="N100" s="461"/>
      <c r="O100" s="461"/>
      <c r="P100" s="461"/>
      <c r="Q100" s="461"/>
      <c r="R100" s="461"/>
      <c r="S100" s="461"/>
      <c r="T100" s="461"/>
      <c r="U100" s="461"/>
      <c r="V100" s="461"/>
      <c r="W100" s="461"/>
      <c r="X100" s="461"/>
      <c r="Y100" s="461"/>
      <c r="Z100" s="461"/>
      <c r="AA100" s="461"/>
      <c r="AB100" s="461"/>
      <c r="AC100" s="461"/>
      <c r="AD100" s="461"/>
      <c r="AE100" s="461"/>
      <c r="AF100" s="461"/>
      <c r="AG100" s="461"/>
      <c r="AH100" s="461"/>
      <c r="AI100" s="461"/>
      <c r="AJ100" s="237"/>
    </row>
    <row r="101" spans="2:36">
      <c r="B101" s="468"/>
      <c r="C101" s="214" t="s">
        <v>386</v>
      </c>
      <c r="D101" s="469" t="s">
        <v>401</v>
      </c>
      <c r="E101" s="469"/>
      <c r="F101" s="469"/>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70"/>
    </row>
  </sheetData>
  <mergeCells count="110">
    <mergeCell ref="E14:Z14"/>
    <mergeCell ref="AA14:AD14"/>
    <mergeCell ref="AE14:AF14"/>
    <mergeCell ref="E36:Z36"/>
    <mergeCell ref="AA36:AD36"/>
    <mergeCell ref="AE36:AF36"/>
    <mergeCell ref="AG36:AJ36"/>
    <mergeCell ref="E33:Z35"/>
    <mergeCell ref="AA33:AD35"/>
    <mergeCell ref="AG32:AJ35"/>
    <mergeCell ref="AE32:AF35"/>
    <mergeCell ref="AE22:AF22"/>
    <mergeCell ref="E23:Z23"/>
    <mergeCell ref="AE23:AF23"/>
    <mergeCell ref="E15:V15"/>
    <mergeCell ref="W15:Z15"/>
    <mergeCell ref="AE15:AF15"/>
    <mergeCell ref="AG15:AJ22"/>
    <mergeCell ref="E16:V16"/>
    <mergeCell ref="W16:Z16"/>
    <mergeCell ref="AE16:AF16"/>
    <mergeCell ref="E17:V17"/>
    <mergeCell ref="W17:Z17"/>
    <mergeCell ref="AE17:AF18"/>
    <mergeCell ref="C59:AJ64"/>
    <mergeCell ref="D93:AJ97"/>
    <mergeCell ref="D98:AJ99"/>
    <mergeCell ref="AB21:AD21"/>
    <mergeCell ref="E32:Z32"/>
    <mergeCell ref="AA32:AD32"/>
    <mergeCell ref="E44:V44"/>
    <mergeCell ref="W44:Z44"/>
    <mergeCell ref="AE44:AF47"/>
    <mergeCell ref="E45:Z47"/>
    <mergeCell ref="E49:Z49"/>
    <mergeCell ref="AE49:AF49"/>
    <mergeCell ref="E51:Z51"/>
    <mergeCell ref="AE51:AF55"/>
    <mergeCell ref="E52:Z53"/>
    <mergeCell ref="E54:Z55"/>
    <mergeCell ref="E48:Z48"/>
    <mergeCell ref="AE48:AF48"/>
    <mergeCell ref="E37:V37"/>
    <mergeCell ref="W37:Z37"/>
    <mergeCell ref="AG27:AJ27"/>
    <mergeCell ref="E26:Z26"/>
    <mergeCell ref="AA26:AD26"/>
    <mergeCell ref="AE26:AF26"/>
    <mergeCell ref="E22:Z22"/>
    <mergeCell ref="AE24:AF24"/>
    <mergeCell ref="AE27:AF27"/>
    <mergeCell ref="AG24:AJ24"/>
    <mergeCell ref="E18:Z18"/>
    <mergeCell ref="E19:Z19"/>
    <mergeCell ref="AE19:AF19"/>
    <mergeCell ref="E20:Z20"/>
    <mergeCell ref="AE20:AF20"/>
    <mergeCell ref="E21:Z21"/>
    <mergeCell ref="AE21:AF21"/>
    <mergeCell ref="AE25:AF25"/>
    <mergeCell ref="AA43:AD43"/>
    <mergeCell ref="AE43:AF43"/>
    <mergeCell ref="E27:Z27"/>
    <mergeCell ref="AA27:AD27"/>
    <mergeCell ref="AG26:AJ26"/>
    <mergeCell ref="E28:V28"/>
    <mergeCell ref="W28:Z28"/>
    <mergeCell ref="AE28:AF30"/>
    <mergeCell ref="AG28:AJ28"/>
    <mergeCell ref="E29:Z30"/>
    <mergeCell ref="E43:Z43"/>
    <mergeCell ref="AG31:AJ31"/>
    <mergeCell ref="E31:Z31"/>
    <mergeCell ref="AA31:AD31"/>
    <mergeCell ref="AE31:AF31"/>
    <mergeCell ref="AE37:AF38"/>
    <mergeCell ref="AG37:AJ41"/>
    <mergeCell ref="E38:Z38"/>
    <mergeCell ref="W39:Z39"/>
    <mergeCell ref="AE39:AF41"/>
    <mergeCell ref="E40:Z41"/>
    <mergeCell ref="E42:Z42"/>
    <mergeCell ref="AA42:AD42"/>
    <mergeCell ref="AE42:AF42"/>
    <mergeCell ref="AA7:AD7"/>
    <mergeCell ref="AG7:AJ7"/>
    <mergeCell ref="E11:Z11"/>
    <mergeCell ref="AE11:AF11"/>
    <mergeCell ref="AG11:AJ11"/>
    <mergeCell ref="E12:Z12"/>
    <mergeCell ref="AE12:AF12"/>
    <mergeCell ref="E9:Z9"/>
    <mergeCell ref="AA9:AD9"/>
    <mergeCell ref="AE9:AF9"/>
    <mergeCell ref="E7:Z7"/>
    <mergeCell ref="AE7:AF7"/>
    <mergeCell ref="E8:Z8"/>
    <mergeCell ref="AA8:AD8"/>
    <mergeCell ref="AE8:AF8"/>
    <mergeCell ref="E10:Z10"/>
    <mergeCell ref="AE10:AF10"/>
    <mergeCell ref="B2:AK2"/>
    <mergeCell ref="B4:AJ4"/>
    <mergeCell ref="E5:Z5"/>
    <mergeCell ref="AA5:AD5"/>
    <mergeCell ref="AE5:AF5"/>
    <mergeCell ref="AG5:AJ5"/>
    <mergeCell ref="E6:Z6"/>
    <mergeCell ref="AE6:AF6"/>
    <mergeCell ref="AG6:AJ6"/>
  </mergeCells>
  <phoneticPr fontId="7"/>
  <dataValidations count="2">
    <dataValidation type="list" allowBlank="1" showInputMessage="1" showErrorMessage="1" sqref="AE14:AF14" xr:uid="{BB5FC27E-18AA-4BC8-99D5-1ECED6DBF752}">
      <formula1>$AM$3:$AM$4</formula1>
    </dataValidation>
    <dataValidation type="list" allowBlank="1" showInputMessage="1" showErrorMessage="1" sqref="AE51:AF53 AE36:AF49 AE23:AE32 AF23:AF31 AE6:AF13 AE15:AF22" xr:uid="{00000000-0002-0000-0100-000000000000}">
      <formula1>$AM$6:$AM$12</formula1>
    </dataValidation>
  </dataValidations>
  <printOptions horizontalCentered="1"/>
  <pageMargins left="0.7" right="0.7" top="0.75" bottom="0.75" header="0.3" footer="0.3"/>
  <pageSetup paperSize="9" scale="87" fitToHeight="0" orientation="portrait" r:id="rId1"/>
  <rowBreaks count="1" manualBreakCount="1">
    <brk id="56" max="3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5A4D6-F480-4CDD-8F15-D196290671D9}">
  <sheetPr>
    <pageSetUpPr fitToPage="1"/>
  </sheetPr>
  <dimension ref="A8:BY175"/>
  <sheetViews>
    <sheetView view="pageBreakPreview" zoomScaleNormal="100" zoomScaleSheetLayoutView="100" workbookViewId="0">
      <selection activeCell="AE9" sqref="AE9"/>
    </sheetView>
  </sheetViews>
  <sheetFormatPr defaultColWidth="2.6640625" defaultRowHeight="14.7" customHeight="1"/>
  <cols>
    <col min="1" max="16384" width="2.6640625" style="475"/>
  </cols>
  <sheetData>
    <row r="8" spans="1:74" ht="14.7" customHeight="1">
      <c r="A8" s="472" t="s">
        <v>613</v>
      </c>
      <c r="B8" s="472"/>
      <c r="C8" s="472"/>
      <c r="D8" s="472"/>
      <c r="E8" s="472"/>
      <c r="F8" s="472"/>
      <c r="G8" s="472"/>
      <c r="H8" s="472"/>
      <c r="I8" s="472"/>
      <c r="J8" s="472"/>
      <c r="K8" s="472"/>
      <c r="L8" s="472"/>
      <c r="M8" s="472"/>
      <c r="N8" s="473"/>
      <c r="O8" s="472"/>
      <c r="P8" s="472"/>
      <c r="Q8" s="472"/>
      <c r="R8" s="472"/>
      <c r="S8" s="472"/>
      <c r="T8" s="472"/>
      <c r="U8" s="472"/>
      <c r="V8" s="472"/>
      <c r="W8" s="474"/>
      <c r="X8" s="474"/>
      <c r="Y8" s="474"/>
      <c r="Z8" s="474"/>
      <c r="AA8" s="474"/>
      <c r="AB8" s="474"/>
      <c r="AC8" s="474"/>
      <c r="AD8" s="474"/>
      <c r="AE8" s="474"/>
      <c r="AF8" s="472" t="s">
        <v>614</v>
      </c>
      <c r="AG8" s="472"/>
      <c r="AH8" s="472"/>
      <c r="AI8" s="472"/>
      <c r="AJ8" s="472"/>
      <c r="AK8" s="472"/>
      <c r="AO8" s="476"/>
      <c r="AP8" s="476"/>
      <c r="AQ8" s="476"/>
      <c r="AR8" s="476"/>
      <c r="AS8" s="476"/>
      <c r="AT8" s="476"/>
      <c r="AU8" s="476"/>
      <c r="AV8" s="476"/>
      <c r="AX8" s="476"/>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row>
    <row r="9" spans="1:74" ht="14.7" customHeight="1">
      <c r="A9" s="472"/>
      <c r="B9" s="472"/>
      <c r="C9" s="472"/>
      <c r="D9" s="472"/>
      <c r="E9" s="472"/>
      <c r="F9" s="472"/>
      <c r="G9" s="472"/>
      <c r="H9" s="472"/>
      <c r="I9" s="472"/>
      <c r="J9" s="472"/>
      <c r="K9" s="472"/>
      <c r="L9" s="472"/>
      <c r="M9" s="472"/>
      <c r="N9" s="472"/>
      <c r="O9" s="472"/>
      <c r="P9" s="472"/>
      <c r="Q9" s="472"/>
      <c r="R9" s="472"/>
      <c r="S9" s="472"/>
      <c r="T9" s="472"/>
      <c r="U9" s="472"/>
      <c r="V9" s="472"/>
      <c r="W9" s="607"/>
      <c r="X9" s="607"/>
      <c r="Y9" s="607"/>
      <c r="Z9" s="607"/>
      <c r="AA9" s="607"/>
      <c r="AB9" s="607"/>
      <c r="AC9" s="607"/>
      <c r="AD9" s="607"/>
      <c r="AE9" s="607"/>
      <c r="AF9" s="607"/>
      <c r="AG9" s="607"/>
      <c r="AH9" s="607"/>
      <c r="AI9" s="607"/>
      <c r="AJ9" s="607"/>
      <c r="AK9" s="607"/>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row>
    <row r="10" spans="1:74" ht="14.7" customHeight="1">
      <c r="A10" s="472"/>
      <c r="B10" s="472"/>
      <c r="C10" s="472"/>
      <c r="D10" s="472"/>
      <c r="E10" s="472"/>
      <c r="F10" s="472"/>
      <c r="G10" s="472"/>
      <c r="H10" s="472"/>
      <c r="I10" s="472"/>
      <c r="J10" s="472"/>
      <c r="K10" s="472"/>
      <c r="L10" s="472"/>
      <c r="M10" s="472"/>
      <c r="N10" s="472"/>
      <c r="O10" s="472"/>
      <c r="P10" s="472"/>
      <c r="Q10" s="472"/>
      <c r="R10" s="472"/>
      <c r="S10" s="472"/>
      <c r="T10" s="472"/>
      <c r="U10" s="472"/>
      <c r="V10" s="472"/>
      <c r="W10" s="607"/>
      <c r="X10" s="607"/>
      <c r="Y10" s="607"/>
      <c r="Z10" s="607"/>
      <c r="AA10" s="607"/>
      <c r="AB10" s="607"/>
      <c r="AC10" s="607"/>
      <c r="AD10" s="607"/>
      <c r="AE10" s="607"/>
      <c r="AF10" s="607"/>
      <c r="AG10" s="607"/>
      <c r="AH10" s="607"/>
      <c r="AI10" s="607"/>
      <c r="AJ10" s="607"/>
      <c r="AK10" s="607"/>
      <c r="AO10" s="476"/>
      <c r="AP10" s="476"/>
      <c r="AQ10" s="476"/>
      <c r="AR10" s="476"/>
      <c r="AS10" s="476"/>
      <c r="AT10" s="476"/>
      <c r="AU10" s="476"/>
      <c r="AV10" s="476"/>
      <c r="AW10" s="476"/>
      <c r="AX10" s="476"/>
      <c r="AY10" s="476"/>
      <c r="AZ10" s="476"/>
      <c r="BA10" s="476"/>
      <c r="BB10" s="476"/>
      <c r="BC10" s="476"/>
      <c r="BD10" s="476"/>
      <c r="BE10" s="476"/>
      <c r="BF10" s="476"/>
      <c r="BG10" s="476"/>
      <c r="BH10" s="476"/>
      <c r="BI10" s="476"/>
      <c r="BJ10" s="476"/>
      <c r="BK10" s="476"/>
      <c r="BL10" s="476"/>
      <c r="BM10" s="476"/>
      <c r="BN10" s="476"/>
      <c r="BO10" s="476"/>
      <c r="BP10" s="476"/>
      <c r="BQ10" s="476"/>
      <c r="BR10" s="476"/>
      <c r="BS10" s="476"/>
      <c r="BT10" s="476"/>
      <c r="BU10" s="476"/>
      <c r="BV10" s="476"/>
    </row>
    <row r="11" spans="1:74" ht="14.7" customHeight="1">
      <c r="A11" s="472"/>
      <c r="B11" s="472"/>
      <c r="C11" s="472"/>
      <c r="D11" s="472"/>
      <c r="E11" s="472" t="s">
        <v>615</v>
      </c>
      <c r="F11" s="472"/>
      <c r="G11" s="472"/>
      <c r="H11" s="472"/>
      <c r="I11" s="472"/>
      <c r="J11" s="472"/>
      <c r="K11" s="472"/>
      <c r="L11" s="472"/>
      <c r="M11" s="472"/>
      <c r="N11" s="472"/>
      <c r="O11" s="472"/>
      <c r="P11" s="472"/>
      <c r="Q11" s="472"/>
      <c r="R11" s="472"/>
      <c r="S11" s="472"/>
      <c r="T11" s="472"/>
      <c r="U11" s="472"/>
      <c r="V11" s="607"/>
      <c r="W11" s="607"/>
      <c r="X11" s="607"/>
      <c r="Y11" s="607"/>
      <c r="Z11" s="607"/>
      <c r="AA11" s="607"/>
      <c r="AB11" s="607"/>
      <c r="AC11" s="607"/>
      <c r="AD11" s="607"/>
      <c r="AE11" s="607"/>
      <c r="AF11" s="607"/>
      <c r="AG11" s="607"/>
      <c r="AH11" s="607"/>
      <c r="AI11" s="607"/>
      <c r="AJ11" s="607"/>
      <c r="AK11" s="607"/>
      <c r="AL11" s="600"/>
      <c r="AO11" s="476"/>
      <c r="AP11" s="476"/>
      <c r="AQ11" s="476"/>
      <c r="AR11" s="476"/>
      <c r="AS11" s="476"/>
      <c r="AT11" s="476"/>
      <c r="AU11" s="476"/>
      <c r="AV11" s="476"/>
      <c r="AW11" s="476"/>
      <c r="AX11" s="476"/>
      <c r="AY11" s="476"/>
      <c r="AZ11" s="476"/>
      <c r="BA11" s="476"/>
      <c r="BB11" s="476"/>
      <c r="BC11" s="476"/>
      <c r="BD11" s="476"/>
      <c r="BE11" s="476"/>
      <c r="BF11" s="476"/>
      <c r="BG11" s="476"/>
      <c r="BH11" s="476"/>
      <c r="BI11" s="476"/>
      <c r="BJ11" s="600"/>
      <c r="BK11" s="600"/>
      <c r="BL11" s="600"/>
      <c r="BN11" s="600"/>
      <c r="BO11" s="600"/>
      <c r="BP11" s="600"/>
      <c r="BQ11" s="600"/>
      <c r="BR11" s="600"/>
      <c r="BS11" s="600"/>
      <c r="BT11" s="600"/>
      <c r="BU11" s="600"/>
      <c r="BV11" s="600"/>
    </row>
    <row r="12" spans="1:74" ht="14.7" customHeight="1">
      <c r="A12" s="472"/>
      <c r="B12" s="472"/>
      <c r="C12" s="472"/>
      <c r="D12" s="472"/>
      <c r="E12" s="472" t="s">
        <v>616</v>
      </c>
      <c r="F12" s="472"/>
      <c r="G12" s="472"/>
      <c r="H12" s="472"/>
      <c r="I12" s="472"/>
      <c r="J12" s="472"/>
      <c r="K12" s="472"/>
      <c r="L12" s="472"/>
      <c r="M12" s="472"/>
      <c r="N12" s="472"/>
      <c r="O12" s="472"/>
      <c r="P12" s="472"/>
      <c r="Q12" s="472"/>
      <c r="R12" s="472"/>
      <c r="S12" s="472"/>
      <c r="T12" s="472"/>
      <c r="U12" s="472"/>
      <c r="V12" s="607"/>
      <c r="W12" s="607"/>
      <c r="X12" s="607"/>
      <c r="Y12" s="607"/>
      <c r="Z12" s="607"/>
      <c r="AA12" s="607"/>
      <c r="AB12" s="607"/>
      <c r="AC12" s="607"/>
      <c r="AD12" s="607"/>
      <c r="AE12" s="607"/>
      <c r="AF12" s="607"/>
      <c r="AG12" s="607"/>
      <c r="AH12" s="607"/>
      <c r="AI12" s="607"/>
      <c r="AJ12" s="607"/>
      <c r="AK12" s="607"/>
      <c r="AL12" s="600"/>
      <c r="AO12" s="476"/>
      <c r="AP12" s="476"/>
      <c r="AQ12" s="476"/>
      <c r="AR12" s="476"/>
      <c r="AS12" s="476"/>
      <c r="AT12" s="476"/>
      <c r="AU12" s="476"/>
      <c r="AV12" s="476"/>
      <c r="AW12" s="476"/>
      <c r="AX12" s="476"/>
      <c r="AY12" s="476"/>
      <c r="AZ12" s="476"/>
      <c r="BA12" s="476"/>
      <c r="BB12" s="476"/>
      <c r="BC12" s="476"/>
      <c r="BD12" s="476"/>
      <c r="BE12" s="476"/>
      <c r="BF12" s="476"/>
      <c r="BG12" s="476"/>
      <c r="BH12" s="476"/>
      <c r="BI12" s="476"/>
      <c r="BJ12" s="600"/>
      <c r="BK12" s="600"/>
      <c r="BL12" s="600"/>
      <c r="BN12" s="600"/>
      <c r="BO12" s="600"/>
      <c r="BP12" s="600"/>
      <c r="BQ12" s="600"/>
      <c r="BR12" s="600"/>
      <c r="BS12" s="600"/>
      <c r="BT12" s="600"/>
      <c r="BU12" s="600"/>
      <c r="BV12" s="600"/>
    </row>
    <row r="13" spans="1:74" ht="14.7" customHeight="1">
      <c r="A13" s="472"/>
      <c r="B13" s="472"/>
      <c r="C13" s="472"/>
      <c r="D13" s="472"/>
      <c r="E13" s="472" t="s">
        <v>617</v>
      </c>
      <c r="F13" s="472"/>
      <c r="G13" s="472"/>
      <c r="H13" s="472"/>
      <c r="I13" s="472"/>
      <c r="J13" s="472"/>
      <c r="K13" s="472"/>
      <c r="L13" s="472"/>
      <c r="M13" s="472"/>
      <c r="N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O13" s="476"/>
      <c r="AP13" s="476"/>
      <c r="AQ13" s="476"/>
      <c r="AR13" s="476"/>
      <c r="AS13" s="476"/>
      <c r="AT13" s="476"/>
      <c r="AU13" s="476"/>
      <c r="AV13" s="476"/>
      <c r="AW13" s="476"/>
      <c r="AX13" s="476"/>
      <c r="AY13" s="476"/>
      <c r="AZ13" s="476"/>
      <c r="BA13" s="476"/>
      <c r="BB13" s="476"/>
      <c r="BC13" s="476"/>
      <c r="BD13" s="476"/>
      <c r="BE13" s="476"/>
      <c r="BF13" s="476"/>
      <c r="BG13" s="476"/>
      <c r="BH13" s="476"/>
      <c r="BI13" s="476"/>
      <c r="BJ13" s="476"/>
      <c r="BK13" s="476"/>
      <c r="BL13" s="476"/>
      <c r="BM13" s="476"/>
      <c r="BN13" s="476"/>
      <c r="BO13" s="476"/>
      <c r="BP13" s="476"/>
      <c r="BQ13" s="476"/>
      <c r="BR13" s="476"/>
      <c r="BS13" s="476"/>
      <c r="BT13" s="476"/>
      <c r="BU13" s="476"/>
      <c r="BV13" s="476"/>
    </row>
    <row r="14" spans="1:74" ht="14.7" customHeight="1">
      <c r="A14" s="968" t="s">
        <v>618</v>
      </c>
      <c r="B14" s="968"/>
      <c r="C14" s="968"/>
      <c r="D14" s="968"/>
      <c r="E14" s="968"/>
      <c r="F14" s="968"/>
      <c r="G14" s="968"/>
      <c r="H14" s="968"/>
      <c r="I14" s="968"/>
      <c r="J14" s="968"/>
      <c r="K14" s="968"/>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8"/>
      <c r="AK14" s="968"/>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row>
    <row r="15" spans="1:74" ht="14.7" customHeight="1">
      <c r="A15" s="472"/>
      <c r="B15" s="472"/>
      <c r="C15" s="472"/>
      <c r="D15" s="472"/>
      <c r="E15" s="472"/>
      <c r="F15" s="472"/>
      <c r="G15" s="474"/>
      <c r="H15" s="474"/>
      <c r="I15" s="474"/>
      <c r="J15" s="474"/>
      <c r="K15" s="474"/>
      <c r="L15" s="474"/>
      <c r="M15" s="474"/>
      <c r="N15" s="474"/>
      <c r="O15" s="474"/>
      <c r="P15" s="474"/>
      <c r="Q15" s="474"/>
      <c r="R15" s="474"/>
      <c r="S15" s="472"/>
      <c r="T15" s="472"/>
      <c r="U15" s="472"/>
      <c r="V15" s="472"/>
      <c r="W15" s="472"/>
      <c r="X15" s="472"/>
      <c r="Y15" s="472"/>
      <c r="Z15" s="472"/>
      <c r="AA15" s="472"/>
      <c r="AB15" s="472"/>
      <c r="AC15" s="472"/>
      <c r="AD15" s="472"/>
      <c r="AE15" s="472"/>
      <c r="AF15" s="472"/>
      <c r="AG15" s="472"/>
      <c r="AH15" s="472"/>
      <c r="AI15" s="472"/>
      <c r="AJ15" s="472"/>
      <c r="AK15" s="472"/>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6"/>
      <c r="BK15" s="476"/>
      <c r="BL15" s="476"/>
      <c r="BM15" s="476"/>
      <c r="BN15" s="476"/>
      <c r="BO15" s="476"/>
      <c r="BP15" s="476"/>
      <c r="BQ15" s="476"/>
      <c r="BR15" s="476"/>
      <c r="BS15" s="476"/>
      <c r="BT15" s="476"/>
      <c r="BU15" s="476"/>
      <c r="BV15" s="476"/>
    </row>
    <row r="16" spans="1:74" ht="14.7" customHeight="1">
      <c r="A16" s="472"/>
      <c r="B16" s="472"/>
      <c r="C16" s="474"/>
      <c r="D16" s="474"/>
      <c r="E16" s="472"/>
      <c r="F16" s="474"/>
      <c r="G16" s="474"/>
      <c r="H16" s="474"/>
      <c r="I16" s="474"/>
      <c r="J16" s="474"/>
      <c r="K16" s="474"/>
      <c r="L16" s="472"/>
      <c r="M16" s="472"/>
      <c r="N16" s="472"/>
      <c r="O16" s="472"/>
      <c r="P16" s="472"/>
      <c r="Q16" s="472"/>
      <c r="R16" s="472"/>
      <c r="S16" s="472"/>
      <c r="T16" s="472"/>
      <c r="U16" s="472"/>
      <c r="V16" s="472"/>
      <c r="W16" s="472"/>
      <c r="X16" s="472"/>
      <c r="Y16" s="968"/>
      <c r="Z16" s="968"/>
      <c r="AA16" s="968"/>
      <c r="AC16" s="968"/>
      <c r="AD16" s="968"/>
      <c r="AE16" s="472" t="s">
        <v>514</v>
      </c>
      <c r="AF16" s="968"/>
      <c r="AG16" s="968"/>
      <c r="AH16" s="472" t="s">
        <v>619</v>
      </c>
      <c r="AI16" s="968"/>
      <c r="AJ16" s="968"/>
      <c r="AK16" s="472" t="s">
        <v>141</v>
      </c>
      <c r="AO16" s="476"/>
      <c r="AP16" s="476"/>
      <c r="AQ16" s="476"/>
      <c r="AR16" s="476"/>
      <c r="AS16" s="476"/>
      <c r="AT16" s="476"/>
      <c r="AU16" s="476"/>
      <c r="AV16" s="476"/>
      <c r="AW16" s="476"/>
      <c r="AX16" s="476"/>
      <c r="AY16" s="476"/>
      <c r="AZ16" s="476"/>
      <c r="BA16" s="476"/>
      <c r="BB16" s="476"/>
      <c r="BC16" s="476"/>
      <c r="BD16" s="476"/>
      <c r="BE16" s="476"/>
      <c r="BF16" s="476"/>
      <c r="BG16" s="476"/>
      <c r="BH16" s="476"/>
      <c r="BI16" s="476"/>
      <c r="BJ16" s="476"/>
      <c r="BK16" s="476"/>
      <c r="BL16" s="476"/>
      <c r="BM16" s="476"/>
      <c r="BN16" s="476"/>
      <c r="BO16" s="476"/>
      <c r="BP16" s="476"/>
      <c r="BQ16" s="476"/>
      <c r="BR16" s="476"/>
      <c r="BS16" s="476"/>
      <c r="BT16" s="476"/>
      <c r="BU16" s="476"/>
      <c r="BV16" s="476"/>
    </row>
    <row r="17" spans="1:77" ht="14.7" customHeight="1">
      <c r="A17" s="472"/>
      <c r="B17" s="472"/>
      <c r="C17" s="474"/>
      <c r="D17" s="474"/>
      <c r="E17" s="474"/>
      <c r="F17" s="474"/>
      <c r="G17" s="474"/>
      <c r="H17" s="474"/>
      <c r="I17" s="474"/>
      <c r="J17" s="474"/>
      <c r="K17" s="474"/>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2"/>
      <c r="AO17" s="476"/>
      <c r="AP17" s="476"/>
      <c r="AQ17" s="476"/>
      <c r="AR17" s="476"/>
      <c r="AS17" s="476"/>
      <c r="AT17" s="476"/>
      <c r="AU17" s="476"/>
      <c r="AV17" s="476"/>
      <c r="AW17" s="476"/>
      <c r="AX17" s="476"/>
      <c r="AY17" s="476"/>
      <c r="AZ17" s="476"/>
      <c r="BA17" s="476"/>
      <c r="BB17" s="476"/>
      <c r="BC17" s="476"/>
      <c r="BD17" s="476"/>
      <c r="BE17" s="476"/>
      <c r="BF17" s="476"/>
      <c r="BG17" s="476"/>
      <c r="BH17" s="476"/>
      <c r="BI17" s="476"/>
      <c r="BJ17" s="476"/>
      <c r="BK17" s="476"/>
      <c r="BL17" s="476"/>
      <c r="BM17" s="476"/>
      <c r="BN17" s="476"/>
      <c r="BO17" s="476"/>
      <c r="BP17" s="476"/>
      <c r="BQ17" s="476"/>
      <c r="BR17" s="476"/>
      <c r="BS17" s="476"/>
      <c r="BT17" s="476"/>
      <c r="BU17" s="476"/>
      <c r="BV17" s="476"/>
    </row>
    <row r="18" spans="1:77" ht="14.7" customHeight="1">
      <c r="A18" s="969"/>
      <c r="B18" s="969"/>
      <c r="C18" s="969"/>
      <c r="D18" s="969"/>
      <c r="E18" s="969"/>
      <c r="F18" s="968" t="s">
        <v>620</v>
      </c>
      <c r="G18" s="968"/>
      <c r="H18" s="968"/>
      <c r="I18" s="968"/>
      <c r="J18" s="968"/>
      <c r="K18" s="474"/>
      <c r="L18" s="472"/>
      <c r="M18" s="472"/>
      <c r="N18" s="472"/>
      <c r="O18" s="472"/>
      <c r="P18" s="472"/>
      <c r="Q18" s="970" t="s">
        <v>621</v>
      </c>
      <c r="R18" s="970"/>
      <c r="S18" s="970"/>
      <c r="T18" s="971"/>
      <c r="U18" s="971"/>
      <c r="V18" s="971"/>
      <c r="W18" s="971"/>
      <c r="X18" s="971"/>
      <c r="Y18" s="971"/>
      <c r="Z18" s="971"/>
      <c r="AA18" s="971"/>
      <c r="AB18" s="971"/>
      <c r="AC18" s="971"/>
      <c r="AD18" s="971"/>
      <c r="AE18" s="971"/>
      <c r="AF18" s="971"/>
      <c r="AG18" s="971"/>
      <c r="AH18" s="971"/>
      <c r="AI18" s="971"/>
      <c r="AJ18" s="971"/>
      <c r="AK18" s="971"/>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6"/>
      <c r="BO18" s="476"/>
      <c r="BP18" s="476"/>
      <c r="BQ18" s="476"/>
      <c r="BR18" s="476"/>
      <c r="BS18" s="476"/>
      <c r="BT18" s="476"/>
      <c r="BU18" s="476"/>
      <c r="BV18" s="476"/>
    </row>
    <row r="19" spans="1:77" ht="14.7" customHeight="1">
      <c r="A19" s="969"/>
      <c r="B19" s="969"/>
      <c r="C19" s="969"/>
      <c r="D19" s="969"/>
      <c r="E19" s="969"/>
      <c r="F19" s="968"/>
      <c r="G19" s="968"/>
      <c r="H19" s="968"/>
      <c r="I19" s="968"/>
      <c r="J19" s="968"/>
      <c r="K19" s="474"/>
      <c r="L19" s="472"/>
      <c r="M19" s="472"/>
      <c r="O19" s="472"/>
      <c r="P19" s="472"/>
      <c r="Q19" s="970"/>
      <c r="R19" s="970"/>
      <c r="S19" s="970"/>
      <c r="T19" s="971"/>
      <c r="U19" s="971"/>
      <c r="V19" s="971"/>
      <c r="W19" s="971"/>
      <c r="X19" s="971"/>
      <c r="Y19" s="971"/>
      <c r="Z19" s="971"/>
      <c r="AA19" s="971"/>
      <c r="AB19" s="971"/>
      <c r="AC19" s="971"/>
      <c r="AD19" s="971"/>
      <c r="AE19" s="971"/>
      <c r="AF19" s="971"/>
      <c r="AG19" s="971"/>
      <c r="AH19" s="971"/>
      <c r="AI19" s="971"/>
      <c r="AJ19" s="971"/>
      <c r="AK19" s="971"/>
      <c r="AO19" s="476"/>
      <c r="AP19" s="476"/>
      <c r="AQ19" s="476"/>
      <c r="AR19" s="476"/>
      <c r="AS19" s="476"/>
      <c r="AT19" s="476"/>
      <c r="AU19" s="476"/>
      <c r="AV19" s="476"/>
      <c r="AW19" s="476"/>
      <c r="AX19" s="476"/>
      <c r="AY19" s="476"/>
      <c r="AZ19" s="476"/>
      <c r="BA19" s="476"/>
      <c r="BB19" s="476"/>
      <c r="BC19" s="476"/>
      <c r="BD19" s="476"/>
      <c r="BE19" s="476"/>
      <c r="BF19" s="476"/>
      <c r="BG19" s="476"/>
      <c r="BH19" s="476"/>
      <c r="BI19" s="476"/>
      <c r="BJ19" s="476"/>
      <c r="BK19" s="476"/>
      <c r="BL19" s="476"/>
      <c r="BM19" s="476"/>
      <c r="BN19" s="476"/>
      <c r="BO19" s="476"/>
      <c r="BP19" s="476"/>
      <c r="BQ19" s="476"/>
      <c r="BR19" s="476"/>
      <c r="BS19" s="476"/>
      <c r="BT19" s="476"/>
      <c r="BU19" s="476"/>
      <c r="BV19" s="476"/>
    </row>
    <row r="20" spans="1:77" ht="14.7" customHeight="1">
      <c r="A20" s="472"/>
      <c r="B20" s="472"/>
      <c r="C20" s="474"/>
      <c r="D20" s="474"/>
      <c r="E20" s="474"/>
      <c r="F20" s="474"/>
      <c r="G20" s="474"/>
      <c r="H20" s="474"/>
      <c r="I20" s="474"/>
      <c r="J20" s="474"/>
      <c r="K20" s="474"/>
      <c r="L20" s="472"/>
      <c r="M20" s="472"/>
      <c r="N20" s="477" t="s">
        <v>622</v>
      </c>
      <c r="O20" s="472"/>
      <c r="P20" s="472"/>
      <c r="Q20" s="970" t="s">
        <v>623</v>
      </c>
      <c r="R20" s="970"/>
      <c r="S20" s="970"/>
      <c r="T20" s="971"/>
      <c r="U20" s="971"/>
      <c r="V20" s="971"/>
      <c r="W20" s="971"/>
      <c r="X20" s="971"/>
      <c r="Y20" s="971"/>
      <c r="Z20" s="971"/>
      <c r="AA20" s="971"/>
      <c r="AB20" s="971"/>
      <c r="AC20" s="971"/>
      <c r="AD20" s="971"/>
      <c r="AE20" s="971"/>
      <c r="AF20" s="971"/>
      <c r="AG20" s="971"/>
      <c r="AH20" s="971"/>
      <c r="AI20" s="971"/>
      <c r="AJ20" s="971"/>
      <c r="AK20" s="971"/>
      <c r="AO20" s="476"/>
      <c r="AP20" s="476"/>
      <c r="AQ20" s="476"/>
      <c r="AR20" s="476"/>
      <c r="AS20" s="476"/>
      <c r="AT20" s="476"/>
      <c r="AU20" s="476"/>
      <c r="AV20" s="476"/>
      <c r="AW20" s="476"/>
      <c r="AX20" s="476"/>
      <c r="AY20" s="476"/>
      <c r="AZ20" s="476"/>
      <c r="BA20" s="476"/>
      <c r="BB20" s="476"/>
      <c r="BC20" s="476"/>
      <c r="BD20" s="476"/>
      <c r="BE20" s="476"/>
      <c r="BF20" s="476"/>
      <c r="BG20" s="476"/>
      <c r="BH20" s="476"/>
      <c r="BI20" s="476"/>
      <c r="BJ20" s="476"/>
      <c r="BK20" s="476"/>
      <c r="BL20" s="476"/>
      <c r="BM20" s="476"/>
      <c r="BN20" s="476"/>
      <c r="BO20" s="476"/>
      <c r="BP20" s="476"/>
      <c r="BQ20" s="476"/>
      <c r="BR20" s="476"/>
      <c r="BS20" s="476"/>
      <c r="BT20" s="476"/>
      <c r="BU20" s="476"/>
      <c r="BV20" s="476"/>
    </row>
    <row r="21" spans="1:77" ht="14.7" customHeight="1">
      <c r="A21" s="472"/>
      <c r="B21" s="472"/>
      <c r="C21" s="474"/>
      <c r="D21" s="474"/>
      <c r="E21" s="474"/>
      <c r="F21" s="474"/>
      <c r="G21" s="474"/>
      <c r="H21" s="474"/>
      <c r="I21" s="474"/>
      <c r="J21" s="474"/>
      <c r="K21" s="474"/>
      <c r="L21" s="472"/>
      <c r="M21" s="472"/>
      <c r="N21" s="472"/>
      <c r="O21" s="472"/>
      <c r="P21" s="472"/>
      <c r="Q21" s="970"/>
      <c r="R21" s="970"/>
      <c r="S21" s="970"/>
      <c r="T21" s="971"/>
      <c r="U21" s="971"/>
      <c r="V21" s="971"/>
      <c r="W21" s="971"/>
      <c r="X21" s="971"/>
      <c r="Y21" s="971"/>
      <c r="Z21" s="971"/>
      <c r="AA21" s="971"/>
      <c r="AB21" s="971"/>
      <c r="AC21" s="971"/>
      <c r="AD21" s="971"/>
      <c r="AE21" s="971"/>
      <c r="AF21" s="971"/>
      <c r="AG21" s="971"/>
      <c r="AH21" s="971"/>
      <c r="AI21" s="971"/>
      <c r="AJ21" s="971"/>
      <c r="AK21" s="971"/>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row>
    <row r="22" spans="1:77" ht="14.7" customHeight="1">
      <c r="A22" s="472"/>
      <c r="B22" s="472"/>
      <c r="C22" s="474"/>
      <c r="D22" s="474"/>
      <c r="E22" s="474"/>
      <c r="F22" s="474"/>
      <c r="G22" s="474"/>
      <c r="H22" s="474"/>
      <c r="I22" s="474"/>
      <c r="J22" s="474"/>
      <c r="K22" s="474"/>
      <c r="L22" s="472"/>
      <c r="M22" s="472"/>
      <c r="N22" s="472"/>
      <c r="O22" s="472"/>
      <c r="P22" s="472"/>
      <c r="Q22" s="970" t="s">
        <v>624</v>
      </c>
      <c r="R22" s="970"/>
      <c r="S22" s="970"/>
      <c r="T22" s="970"/>
      <c r="U22" s="970"/>
      <c r="V22" s="970"/>
      <c r="W22" s="971"/>
      <c r="X22" s="971"/>
      <c r="Y22" s="971"/>
      <c r="Z22" s="971"/>
      <c r="AA22" s="971"/>
      <c r="AB22" s="971"/>
      <c r="AC22" s="971"/>
      <c r="AD22" s="971"/>
      <c r="AE22" s="971"/>
      <c r="AF22" s="971"/>
      <c r="AG22" s="971"/>
      <c r="AH22" s="971"/>
      <c r="AI22" s="971"/>
      <c r="AJ22" s="971"/>
      <c r="AK22" s="971"/>
      <c r="AO22" s="476"/>
      <c r="AP22" s="476"/>
      <c r="AQ22" s="476"/>
      <c r="AR22" s="476"/>
      <c r="AS22" s="476"/>
      <c r="AT22" s="476"/>
      <c r="AU22" s="476"/>
      <c r="AV22" s="476"/>
      <c r="AW22" s="476"/>
      <c r="AX22" s="476"/>
      <c r="AY22" s="476"/>
      <c r="AZ22" s="476"/>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row>
    <row r="23" spans="1:77" ht="14.7" customHeight="1">
      <c r="A23" s="472"/>
      <c r="B23" s="472"/>
      <c r="C23" s="474"/>
      <c r="D23" s="474"/>
      <c r="E23" s="474"/>
      <c r="F23" s="474"/>
      <c r="G23" s="474"/>
      <c r="H23" s="474"/>
      <c r="I23" s="474"/>
      <c r="J23" s="474"/>
      <c r="K23" s="474"/>
      <c r="L23" s="472"/>
      <c r="M23" s="472"/>
      <c r="N23" s="472"/>
      <c r="O23" s="472"/>
      <c r="P23" s="472"/>
      <c r="Q23" s="970"/>
      <c r="R23" s="970"/>
      <c r="S23" s="970"/>
      <c r="T23" s="970"/>
      <c r="U23" s="970"/>
      <c r="V23" s="970"/>
      <c r="W23" s="971"/>
      <c r="X23" s="971"/>
      <c r="Y23" s="971"/>
      <c r="Z23" s="971"/>
      <c r="AA23" s="971"/>
      <c r="AB23" s="971"/>
      <c r="AC23" s="971"/>
      <c r="AD23" s="971"/>
      <c r="AE23" s="971"/>
      <c r="AF23" s="971"/>
      <c r="AG23" s="971"/>
      <c r="AH23" s="971"/>
      <c r="AI23" s="971"/>
      <c r="AJ23" s="971"/>
      <c r="AK23" s="971"/>
      <c r="AO23" s="476"/>
      <c r="AP23" s="476"/>
      <c r="AQ23" s="476"/>
      <c r="AR23" s="476"/>
      <c r="AS23" s="476"/>
      <c r="AT23" s="476"/>
      <c r="AU23" s="476"/>
      <c r="AV23" s="476"/>
      <c r="AW23" s="476"/>
      <c r="AX23" s="476"/>
      <c r="AY23" s="476"/>
      <c r="AZ23" s="476"/>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row>
    <row r="24" spans="1:77" ht="14.7" customHeight="1">
      <c r="B24" s="472"/>
      <c r="C24" s="472"/>
      <c r="D24" s="472" t="s">
        <v>625</v>
      </c>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O24" s="476"/>
      <c r="AP24" s="476"/>
      <c r="AQ24" s="476"/>
      <c r="AR24" s="476"/>
      <c r="AS24" s="476"/>
      <c r="AT24" s="476"/>
      <c r="AU24" s="476"/>
      <c r="AV24" s="476"/>
      <c r="AW24" s="476"/>
      <c r="AX24" s="476"/>
      <c r="AY24" s="476"/>
      <c r="AZ24" s="476"/>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row>
    <row r="25" spans="1:77" ht="15" customHeight="1">
      <c r="B25" s="472"/>
      <c r="C25" s="472"/>
      <c r="D25" s="472" t="s">
        <v>626</v>
      </c>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O25" s="476"/>
      <c r="AP25" s="476"/>
      <c r="AQ25" s="476"/>
      <c r="AR25" s="476"/>
      <c r="AS25" s="476"/>
      <c r="AU25" s="476"/>
      <c r="AV25" s="476"/>
      <c r="AW25" s="476"/>
      <c r="AX25" s="476"/>
      <c r="AY25" s="476"/>
      <c r="AZ25" s="476"/>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row>
    <row r="26" spans="1:77" ht="15" customHeight="1">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O26" s="476"/>
      <c r="AP26" s="476"/>
      <c r="AQ26" s="476"/>
      <c r="AR26" s="476"/>
      <c r="AS26" s="476"/>
      <c r="AU26" s="476"/>
      <c r="AW26" s="476"/>
      <c r="AX26" s="476"/>
      <c r="AY26" s="476"/>
      <c r="AZ26" s="476"/>
      <c r="BA26" s="476"/>
      <c r="BB26" s="476"/>
      <c r="BC26" s="476"/>
      <c r="BD26" s="476"/>
      <c r="BE26" s="476"/>
      <c r="BF26" s="476"/>
      <c r="BG26" s="476"/>
      <c r="BH26" s="476"/>
      <c r="BI26" s="476"/>
      <c r="BJ26" s="476"/>
      <c r="BK26" s="476"/>
      <c r="BL26" s="476"/>
      <c r="BM26" s="476"/>
      <c r="BN26" s="476"/>
      <c r="BO26" s="476"/>
      <c r="BP26" s="476"/>
      <c r="BQ26" s="476"/>
      <c r="BR26" s="476"/>
      <c r="BS26" s="476"/>
      <c r="BT26" s="476"/>
      <c r="BU26" s="476"/>
      <c r="BV26" s="476"/>
    </row>
    <row r="27" spans="1:77" ht="14.7" customHeight="1">
      <c r="A27" s="472"/>
      <c r="B27" s="472"/>
      <c r="C27" s="472"/>
      <c r="D27" s="472"/>
      <c r="E27" s="472"/>
      <c r="F27" s="472"/>
      <c r="G27" s="472"/>
      <c r="H27" s="472"/>
      <c r="I27" s="472"/>
      <c r="J27" s="472"/>
      <c r="K27" s="472"/>
      <c r="L27" s="472"/>
      <c r="M27" s="472"/>
      <c r="N27" s="472"/>
      <c r="O27" s="472"/>
      <c r="P27" s="472"/>
      <c r="Q27" s="472"/>
      <c r="S27" s="474"/>
      <c r="T27" s="606"/>
      <c r="U27" s="1030" t="s">
        <v>627</v>
      </c>
      <c r="V27" s="1031"/>
      <c r="W27" s="1031"/>
      <c r="X27" s="1032"/>
      <c r="Y27" s="605"/>
      <c r="Z27" s="604"/>
      <c r="AA27" s="604"/>
      <c r="AB27" s="604"/>
      <c r="AC27" s="604"/>
      <c r="AD27" s="604"/>
      <c r="AE27" s="604"/>
      <c r="AF27" s="604"/>
      <c r="AG27" s="604"/>
      <c r="AH27" s="604"/>
      <c r="AI27" s="478"/>
      <c r="AJ27" s="478"/>
      <c r="AK27" s="479"/>
      <c r="AO27" s="476"/>
      <c r="AP27" s="476"/>
      <c r="AQ27" s="476"/>
      <c r="AR27" s="476"/>
      <c r="AS27" s="476"/>
      <c r="AU27" s="476"/>
      <c r="AV27" s="476"/>
      <c r="AW27" s="476"/>
      <c r="AX27" s="476"/>
      <c r="AY27" s="476"/>
      <c r="AZ27" s="476"/>
      <c r="BA27" s="476"/>
      <c r="BB27" s="476"/>
      <c r="BC27" s="476"/>
      <c r="BD27" s="476"/>
      <c r="BE27" s="476"/>
      <c r="BF27" s="476"/>
      <c r="BG27" s="476"/>
      <c r="BH27" s="476"/>
      <c r="BI27" s="476"/>
      <c r="BJ27" s="476"/>
      <c r="BK27" s="476"/>
      <c r="BL27" s="476"/>
      <c r="BM27" s="476"/>
      <c r="BN27" s="476"/>
      <c r="BO27" s="476"/>
      <c r="BP27" s="476"/>
      <c r="BQ27" s="476"/>
      <c r="BR27" s="476"/>
      <c r="BS27" s="476"/>
      <c r="BT27" s="476"/>
      <c r="BU27" s="476"/>
      <c r="BV27" s="476"/>
    </row>
    <row r="28" spans="1:77" ht="14.7" customHeight="1">
      <c r="A28" s="972" t="s">
        <v>628</v>
      </c>
      <c r="B28" s="974" t="s">
        <v>205</v>
      </c>
      <c r="C28" s="975"/>
      <c r="D28" s="975"/>
      <c r="E28" s="975"/>
      <c r="F28" s="975"/>
      <c r="G28" s="975"/>
      <c r="H28" s="974"/>
      <c r="I28" s="975"/>
      <c r="J28" s="975"/>
      <c r="K28" s="975"/>
      <c r="L28" s="975"/>
      <c r="M28" s="975"/>
      <c r="N28" s="975"/>
      <c r="O28" s="975"/>
      <c r="P28" s="975"/>
      <c r="Q28" s="975"/>
      <c r="R28" s="975"/>
      <c r="S28" s="975"/>
      <c r="T28" s="975"/>
      <c r="U28" s="975"/>
      <c r="V28" s="975"/>
      <c r="W28" s="975"/>
      <c r="X28" s="975"/>
      <c r="Y28" s="975"/>
      <c r="Z28" s="975"/>
      <c r="AA28" s="975"/>
      <c r="AB28" s="975"/>
      <c r="AC28" s="975"/>
      <c r="AD28" s="975"/>
      <c r="AE28" s="975"/>
      <c r="AF28" s="975"/>
      <c r="AG28" s="975"/>
      <c r="AH28" s="975"/>
      <c r="AI28" s="975"/>
      <c r="AJ28" s="975"/>
      <c r="AK28" s="976"/>
      <c r="AL28" s="476"/>
      <c r="AO28" s="1046"/>
      <c r="AP28" s="476"/>
      <c r="AQ28" s="476"/>
      <c r="AR28" s="476"/>
      <c r="AS28" s="476"/>
      <c r="AU28" s="476"/>
      <c r="AV28" s="476"/>
      <c r="AW28" s="476"/>
      <c r="AX28" s="476"/>
      <c r="AY28" s="476"/>
      <c r="AZ28" s="476"/>
      <c r="BA28" s="476"/>
      <c r="BB28" s="476"/>
      <c r="BC28" s="476"/>
      <c r="BD28" s="476"/>
      <c r="BE28" s="476"/>
      <c r="BF28" s="476"/>
      <c r="BG28" s="476"/>
      <c r="BH28" s="476"/>
      <c r="BI28" s="476"/>
      <c r="BJ28" s="476"/>
      <c r="BK28" s="476"/>
      <c r="BL28" s="476"/>
      <c r="BM28" s="476"/>
      <c r="BN28" s="476"/>
      <c r="BO28" s="476"/>
      <c r="BP28" s="476"/>
      <c r="BQ28" s="476"/>
      <c r="BR28" s="476"/>
      <c r="BS28" s="476"/>
      <c r="BT28" s="476"/>
      <c r="BU28" s="476"/>
      <c r="BV28" s="476"/>
    </row>
    <row r="29" spans="1:77" ht="28.5" customHeight="1">
      <c r="A29" s="973"/>
      <c r="B29" s="1006" t="s">
        <v>629</v>
      </c>
      <c r="C29" s="1007"/>
      <c r="D29" s="1007"/>
      <c r="E29" s="1007"/>
      <c r="F29" s="1007"/>
      <c r="G29" s="1008"/>
      <c r="H29" s="1048"/>
      <c r="I29" s="1049"/>
      <c r="J29" s="1049"/>
      <c r="K29" s="1049"/>
      <c r="L29" s="1049"/>
      <c r="M29" s="1049"/>
      <c r="N29" s="1049"/>
      <c r="O29" s="1049"/>
      <c r="P29" s="1049"/>
      <c r="Q29" s="1049"/>
      <c r="R29" s="1049"/>
      <c r="S29" s="1049"/>
      <c r="T29" s="1049"/>
      <c r="U29" s="1049"/>
      <c r="V29" s="1049"/>
      <c r="W29" s="1049"/>
      <c r="X29" s="1049"/>
      <c r="Y29" s="1049"/>
      <c r="Z29" s="1049"/>
      <c r="AA29" s="1049"/>
      <c r="AB29" s="1049"/>
      <c r="AC29" s="1049"/>
      <c r="AD29" s="1049"/>
      <c r="AE29" s="1049"/>
      <c r="AF29" s="1049"/>
      <c r="AG29" s="1049"/>
      <c r="AH29" s="1049"/>
      <c r="AI29" s="1049"/>
      <c r="AJ29" s="1049"/>
      <c r="AK29" s="1050"/>
      <c r="AL29" s="476"/>
      <c r="AO29" s="1047"/>
      <c r="AP29" s="476"/>
      <c r="AQ29" s="476"/>
      <c r="AR29" s="476"/>
      <c r="AS29" s="476"/>
      <c r="AU29" s="476"/>
      <c r="AV29" s="476"/>
      <c r="AW29" s="476"/>
      <c r="AX29" s="476"/>
      <c r="AY29" s="476"/>
      <c r="AZ29" s="476"/>
      <c r="BA29" s="476"/>
      <c r="BB29" s="476"/>
      <c r="BC29" s="476"/>
      <c r="BD29" s="476"/>
      <c r="BE29" s="476"/>
      <c r="BF29" s="476"/>
      <c r="BG29" s="476"/>
      <c r="BH29" s="476"/>
      <c r="BI29" s="476"/>
      <c r="BJ29" s="476"/>
      <c r="BK29" s="476"/>
      <c r="BL29" s="476"/>
      <c r="BM29" s="476"/>
      <c r="BN29" s="476"/>
      <c r="BO29" s="476"/>
      <c r="BP29" s="476"/>
      <c r="BQ29" s="476"/>
      <c r="BR29" s="476"/>
      <c r="BS29" s="476"/>
      <c r="BT29" s="476"/>
      <c r="BU29" s="476"/>
      <c r="BV29" s="476"/>
    </row>
    <row r="30" spans="1:77" ht="14.7" customHeight="1">
      <c r="A30" s="973"/>
      <c r="B30" s="1040" t="s">
        <v>630</v>
      </c>
      <c r="C30" s="1004"/>
      <c r="D30" s="1004"/>
      <c r="E30" s="1004"/>
      <c r="F30" s="1004"/>
      <c r="G30" s="1005"/>
      <c r="H30" s="1044" t="s">
        <v>631</v>
      </c>
      <c r="I30" s="1027"/>
      <c r="J30" s="1027"/>
      <c r="K30" s="1027"/>
      <c r="L30" s="1026"/>
      <c r="M30" s="1026"/>
      <c r="N30" s="787" t="s">
        <v>208</v>
      </c>
      <c r="O30" s="1026"/>
      <c r="P30" s="1026"/>
      <c r="Q30" s="603" t="s">
        <v>93</v>
      </c>
      <c r="R30" s="1027"/>
      <c r="S30" s="1027"/>
      <c r="T30" s="1027"/>
      <c r="U30" s="1027"/>
      <c r="V30" s="1027"/>
      <c r="W30" s="1027"/>
      <c r="X30" s="1027"/>
      <c r="Y30" s="1027"/>
      <c r="Z30" s="1027"/>
      <c r="AA30" s="1027"/>
      <c r="AB30" s="1027"/>
      <c r="AC30" s="1027"/>
      <c r="AD30" s="1027"/>
      <c r="AE30" s="1027"/>
      <c r="AF30" s="1027"/>
      <c r="AG30" s="1027"/>
      <c r="AH30" s="1027"/>
      <c r="AI30" s="1027"/>
      <c r="AJ30" s="1027"/>
      <c r="AK30" s="1028"/>
      <c r="AL30" s="600"/>
      <c r="AM30" s="476"/>
      <c r="AN30" s="476"/>
      <c r="AO30" s="1047"/>
      <c r="AP30" s="476"/>
      <c r="AQ30" s="476"/>
      <c r="AR30" s="476"/>
      <c r="AS30" s="476"/>
      <c r="AT30" s="476"/>
      <c r="AU30" s="476"/>
      <c r="AV30" s="600"/>
      <c r="AW30" s="476"/>
      <c r="AX30" s="600"/>
      <c r="AY30" s="600"/>
      <c r="AZ30" s="600"/>
      <c r="BA30" s="600"/>
      <c r="BB30" s="600"/>
      <c r="BC30" s="600"/>
      <c r="BD30" s="600"/>
      <c r="BE30" s="600"/>
      <c r="BF30" s="600"/>
      <c r="BG30" s="600"/>
      <c r="BH30" s="600"/>
      <c r="BI30" s="600"/>
      <c r="BJ30" s="600"/>
      <c r="BK30" s="600"/>
      <c r="BL30" s="600"/>
      <c r="BM30" s="600"/>
      <c r="BN30" s="600"/>
      <c r="BO30" s="600"/>
      <c r="BP30" s="600"/>
      <c r="BQ30" s="600"/>
      <c r="BR30" s="600"/>
      <c r="BS30" s="600"/>
      <c r="BT30" s="600"/>
      <c r="BU30" s="600"/>
      <c r="BV30" s="600"/>
      <c r="BW30" s="476"/>
      <c r="BX30" s="476"/>
      <c r="BY30" s="476"/>
    </row>
    <row r="31" spans="1:77" ht="14.7" customHeight="1">
      <c r="A31" s="973"/>
      <c r="B31" s="1051"/>
      <c r="C31" s="1042"/>
      <c r="D31" s="1042"/>
      <c r="E31" s="1042"/>
      <c r="F31" s="1042"/>
      <c r="G31" s="1043"/>
      <c r="H31" s="1029"/>
      <c r="I31" s="977"/>
      <c r="J31" s="977"/>
      <c r="K31" s="977"/>
      <c r="L31" s="602" t="s">
        <v>632</v>
      </c>
      <c r="M31" s="602" t="s">
        <v>633</v>
      </c>
      <c r="N31" s="977"/>
      <c r="O31" s="977"/>
      <c r="P31" s="977"/>
      <c r="Q31" s="977"/>
      <c r="R31" s="977"/>
      <c r="S31" s="977"/>
      <c r="T31" s="977"/>
      <c r="U31" s="977"/>
      <c r="V31" s="602" t="s">
        <v>634</v>
      </c>
      <c r="W31" s="602" t="s">
        <v>209</v>
      </c>
      <c r="X31" s="977"/>
      <c r="Y31" s="977"/>
      <c r="Z31" s="977"/>
      <c r="AA31" s="977"/>
      <c r="AB31" s="977"/>
      <c r="AC31" s="977"/>
      <c r="AD31" s="977"/>
      <c r="AE31" s="977"/>
      <c r="AF31" s="977"/>
      <c r="AG31" s="977"/>
      <c r="AH31" s="977"/>
      <c r="AI31" s="977"/>
      <c r="AJ31" s="977"/>
      <c r="AK31" s="978"/>
      <c r="AL31" s="600"/>
      <c r="AM31" s="476"/>
      <c r="AN31" s="476"/>
      <c r="AO31" s="1047"/>
      <c r="AP31" s="476"/>
      <c r="AQ31" s="476"/>
      <c r="AR31" s="476"/>
      <c r="AS31" s="476"/>
      <c r="AT31" s="476"/>
      <c r="AU31" s="476"/>
      <c r="AV31" s="600"/>
      <c r="AW31" s="600"/>
      <c r="AX31" s="600"/>
      <c r="AY31" s="600"/>
      <c r="AZ31" s="601"/>
      <c r="BA31" s="601"/>
      <c r="BB31" s="600"/>
      <c r="BC31" s="600"/>
      <c r="BD31" s="600"/>
      <c r="BE31" s="600"/>
      <c r="BF31" s="788"/>
      <c r="BG31" s="601"/>
      <c r="BH31" s="600"/>
      <c r="BI31" s="476"/>
      <c r="BJ31" s="600"/>
      <c r="BK31" s="476"/>
      <c r="BL31" s="600"/>
      <c r="BM31" s="600"/>
      <c r="BN31" s="600"/>
      <c r="BO31" s="600"/>
      <c r="BP31" s="476"/>
      <c r="BQ31" s="600"/>
      <c r="BR31" s="600"/>
      <c r="BS31" s="600"/>
      <c r="BT31" s="600"/>
      <c r="BU31" s="600"/>
      <c r="BV31" s="600"/>
      <c r="BW31" s="476"/>
      <c r="BX31" s="476"/>
      <c r="BY31" s="476"/>
    </row>
    <row r="32" spans="1:77" ht="14.7" customHeight="1">
      <c r="A32" s="973"/>
      <c r="B32" s="1041"/>
      <c r="C32" s="1042"/>
      <c r="D32" s="1042"/>
      <c r="E32" s="1042"/>
      <c r="F32" s="1042"/>
      <c r="G32" s="1043"/>
      <c r="H32" s="1029"/>
      <c r="I32" s="977"/>
      <c r="J32" s="977"/>
      <c r="K32" s="977"/>
      <c r="L32" s="602" t="s">
        <v>635</v>
      </c>
      <c r="M32" s="602" t="s">
        <v>636</v>
      </c>
      <c r="N32" s="977"/>
      <c r="O32" s="977"/>
      <c r="P32" s="977"/>
      <c r="Q32" s="977"/>
      <c r="R32" s="977"/>
      <c r="S32" s="977"/>
      <c r="T32" s="977"/>
      <c r="U32" s="977"/>
      <c r="V32" s="602" t="s">
        <v>637</v>
      </c>
      <c r="W32" s="602" t="s">
        <v>638</v>
      </c>
      <c r="X32" s="977"/>
      <c r="Y32" s="977"/>
      <c r="Z32" s="977"/>
      <c r="AA32" s="977"/>
      <c r="AB32" s="977"/>
      <c r="AC32" s="977"/>
      <c r="AD32" s="977"/>
      <c r="AE32" s="977"/>
      <c r="AF32" s="977"/>
      <c r="AG32" s="977"/>
      <c r="AH32" s="977"/>
      <c r="AI32" s="977"/>
      <c r="AJ32" s="977"/>
      <c r="AK32" s="978"/>
      <c r="AL32" s="600"/>
      <c r="AM32" s="476"/>
      <c r="AN32" s="476"/>
      <c r="AO32" s="1047"/>
      <c r="AP32" s="476"/>
      <c r="AQ32" s="476"/>
      <c r="AR32" s="476"/>
      <c r="AS32" s="476"/>
      <c r="AT32" s="476"/>
      <c r="AU32" s="476"/>
      <c r="AV32" s="600"/>
      <c r="AW32" s="600"/>
      <c r="AX32" s="600"/>
      <c r="AY32" s="600"/>
      <c r="AZ32" s="601"/>
      <c r="BA32" s="601"/>
      <c r="BB32" s="600"/>
      <c r="BC32" s="600"/>
      <c r="BD32" s="600"/>
      <c r="BE32" s="600"/>
      <c r="BF32" s="788"/>
      <c r="BG32" s="601"/>
      <c r="BH32" s="600"/>
      <c r="BI32" s="476"/>
      <c r="BJ32" s="600"/>
      <c r="BK32" s="476"/>
      <c r="BL32" s="600"/>
      <c r="BM32" s="600"/>
      <c r="BN32" s="600"/>
      <c r="BO32" s="600"/>
      <c r="BP32" s="476"/>
      <c r="BQ32" s="600"/>
      <c r="BR32" s="600"/>
      <c r="BS32" s="600"/>
      <c r="BT32" s="600"/>
      <c r="BU32" s="600"/>
      <c r="BV32" s="600"/>
      <c r="BW32" s="476"/>
      <c r="BX32" s="476"/>
      <c r="BY32" s="476"/>
    </row>
    <row r="33" spans="1:77" ht="22.95" customHeight="1">
      <c r="A33" s="973"/>
      <c r="B33" s="1041"/>
      <c r="C33" s="1042"/>
      <c r="D33" s="1042"/>
      <c r="E33" s="1042"/>
      <c r="F33" s="1042"/>
      <c r="G33" s="1043"/>
      <c r="H33" s="979"/>
      <c r="I33" s="980"/>
      <c r="J33" s="980"/>
      <c r="K33" s="980"/>
      <c r="L33" s="980"/>
      <c r="M33" s="980"/>
      <c r="N33" s="980"/>
      <c r="O33" s="980"/>
      <c r="P33" s="980"/>
      <c r="Q33" s="980"/>
      <c r="R33" s="980"/>
      <c r="S33" s="980"/>
      <c r="T33" s="980"/>
      <c r="U33" s="980"/>
      <c r="V33" s="980"/>
      <c r="W33" s="980"/>
      <c r="X33" s="980"/>
      <c r="Y33" s="980"/>
      <c r="Z33" s="980"/>
      <c r="AA33" s="980"/>
      <c r="AB33" s="980"/>
      <c r="AC33" s="980"/>
      <c r="AD33" s="980"/>
      <c r="AE33" s="980"/>
      <c r="AF33" s="980"/>
      <c r="AG33" s="980"/>
      <c r="AH33" s="980"/>
      <c r="AI33" s="980"/>
      <c r="AJ33" s="980"/>
      <c r="AK33" s="981"/>
      <c r="AL33" s="600"/>
      <c r="AO33" s="1047"/>
      <c r="AP33" s="476"/>
      <c r="AQ33" s="476"/>
      <c r="AR33" s="476"/>
      <c r="AS33" s="476"/>
      <c r="AT33" s="476"/>
      <c r="AU33" s="476"/>
      <c r="AV33" s="600"/>
      <c r="AW33" s="600"/>
      <c r="AX33" s="600"/>
      <c r="AY33" s="600"/>
      <c r="AZ33" s="601"/>
      <c r="BA33" s="601"/>
      <c r="BB33" s="600"/>
      <c r="BC33" s="600"/>
      <c r="BD33" s="600"/>
      <c r="BE33" s="600"/>
      <c r="BF33" s="601"/>
      <c r="BG33" s="601"/>
      <c r="BH33" s="600"/>
      <c r="BI33" s="476"/>
      <c r="BJ33" s="600"/>
      <c r="BK33" s="476"/>
      <c r="BL33" s="600"/>
      <c r="BM33" s="600"/>
      <c r="BN33" s="600"/>
      <c r="BO33" s="600"/>
      <c r="BP33" s="600"/>
      <c r="BQ33" s="600"/>
      <c r="BR33" s="600"/>
      <c r="BS33" s="600"/>
      <c r="BT33" s="600"/>
      <c r="BU33" s="600"/>
      <c r="BV33" s="600"/>
    </row>
    <row r="34" spans="1:77" ht="14.7" customHeight="1">
      <c r="A34" s="973"/>
      <c r="B34" s="982" t="s">
        <v>639</v>
      </c>
      <c r="C34" s="983"/>
      <c r="D34" s="983"/>
      <c r="E34" s="983"/>
      <c r="F34" s="983"/>
      <c r="G34" s="984"/>
      <c r="H34" s="784" t="s">
        <v>8</v>
      </c>
      <c r="I34" s="785"/>
      <c r="J34" s="786"/>
      <c r="K34" s="988"/>
      <c r="L34" s="989"/>
      <c r="M34" s="989"/>
      <c r="N34" s="989"/>
      <c r="O34" s="989"/>
      <c r="P34" s="989"/>
      <c r="Q34" s="480" t="s">
        <v>640</v>
      </c>
      <c r="R34" s="481"/>
      <c r="S34" s="990"/>
      <c r="T34" s="990"/>
      <c r="U34" s="991"/>
      <c r="V34" s="784" t="s">
        <v>641</v>
      </c>
      <c r="W34" s="785"/>
      <c r="X34" s="786"/>
      <c r="Y34" s="988"/>
      <c r="Z34" s="989"/>
      <c r="AA34" s="989"/>
      <c r="AB34" s="989"/>
      <c r="AC34" s="989"/>
      <c r="AD34" s="989"/>
      <c r="AE34" s="989"/>
      <c r="AF34" s="989"/>
      <c r="AG34" s="989"/>
      <c r="AH34" s="989"/>
      <c r="AI34" s="989"/>
      <c r="AJ34" s="989"/>
      <c r="AK34" s="992"/>
      <c r="AL34" s="476"/>
      <c r="AO34" s="1047"/>
      <c r="AP34" s="476"/>
      <c r="AQ34" s="476"/>
      <c r="AR34" s="476"/>
      <c r="AS34" s="476"/>
      <c r="AT34" s="476"/>
      <c r="AU34" s="476"/>
      <c r="AV34" s="476"/>
      <c r="AW34" s="476"/>
      <c r="AX34" s="476"/>
      <c r="AY34" s="476"/>
      <c r="AZ34" s="476"/>
      <c r="BA34" s="476"/>
      <c r="BB34" s="476"/>
      <c r="BC34" s="476"/>
      <c r="BD34" s="476"/>
      <c r="BE34" s="476"/>
      <c r="BF34" s="476"/>
      <c r="BG34" s="476"/>
      <c r="BH34" s="476"/>
      <c r="BI34" s="476"/>
      <c r="BJ34" s="476"/>
      <c r="BK34" s="476"/>
      <c r="BL34" s="476"/>
      <c r="BM34" s="476"/>
      <c r="BN34" s="476"/>
      <c r="BO34" s="476"/>
      <c r="BP34" s="476"/>
      <c r="BQ34" s="476"/>
      <c r="BR34" s="476"/>
      <c r="BS34" s="476"/>
      <c r="BT34" s="476"/>
      <c r="BU34" s="476"/>
      <c r="BV34" s="476"/>
    </row>
    <row r="35" spans="1:77" ht="14.7" customHeight="1">
      <c r="A35" s="973"/>
      <c r="B35" s="985"/>
      <c r="C35" s="986"/>
      <c r="D35" s="986"/>
      <c r="E35" s="986"/>
      <c r="F35" s="986"/>
      <c r="G35" s="987"/>
      <c r="H35" s="993" t="s">
        <v>642</v>
      </c>
      <c r="I35" s="993"/>
      <c r="J35" s="993"/>
      <c r="K35" s="988"/>
      <c r="L35" s="989"/>
      <c r="M35" s="989"/>
      <c r="N35" s="989"/>
      <c r="O35" s="989"/>
      <c r="P35" s="989"/>
      <c r="Q35" s="989"/>
      <c r="R35" s="989"/>
      <c r="S35" s="989"/>
      <c r="T35" s="989"/>
      <c r="U35" s="989"/>
      <c r="V35" s="989"/>
      <c r="W35" s="989"/>
      <c r="X35" s="989"/>
      <c r="Y35" s="989"/>
      <c r="Z35" s="989"/>
      <c r="AA35" s="989"/>
      <c r="AB35" s="989"/>
      <c r="AC35" s="989"/>
      <c r="AD35" s="989"/>
      <c r="AE35" s="989"/>
      <c r="AF35" s="989"/>
      <c r="AG35" s="989"/>
      <c r="AH35" s="989"/>
      <c r="AI35" s="989"/>
      <c r="AJ35" s="989"/>
      <c r="AK35" s="992"/>
      <c r="AL35" s="476"/>
      <c r="AO35" s="1047"/>
      <c r="AP35" s="476"/>
      <c r="AQ35" s="476"/>
      <c r="AR35" s="476"/>
      <c r="AS35" s="476"/>
      <c r="AT35" s="476"/>
      <c r="AU35" s="476"/>
      <c r="AV35" s="476"/>
      <c r="AW35" s="476"/>
      <c r="AX35" s="476"/>
      <c r="AY35" s="476"/>
      <c r="AZ35" s="476"/>
      <c r="BA35" s="476"/>
      <c r="BB35" s="476"/>
      <c r="BC35" s="476"/>
      <c r="BD35" s="476"/>
      <c r="BE35" s="476"/>
      <c r="BF35" s="476"/>
      <c r="BG35" s="476"/>
      <c r="BH35" s="476"/>
      <c r="BI35" s="476"/>
      <c r="BJ35" s="476"/>
      <c r="BK35" s="476"/>
      <c r="BL35" s="476"/>
      <c r="BM35" s="476"/>
      <c r="BN35" s="476"/>
      <c r="BO35" s="476"/>
      <c r="BP35" s="476"/>
      <c r="BQ35" s="476"/>
      <c r="BR35" s="476"/>
      <c r="BS35" s="476"/>
      <c r="BT35" s="476"/>
      <c r="BU35" s="476"/>
      <c r="BV35" s="476"/>
    </row>
    <row r="36" spans="1:77" s="482" customFormat="1" ht="14.25" customHeight="1">
      <c r="A36" s="973"/>
      <c r="B36" s="982" t="s">
        <v>643</v>
      </c>
      <c r="C36" s="983"/>
      <c r="D36" s="983"/>
      <c r="E36" s="983"/>
      <c r="F36" s="983"/>
      <c r="G36" s="984"/>
      <c r="H36" s="994"/>
      <c r="I36" s="995"/>
      <c r="J36" s="995"/>
      <c r="K36" s="995"/>
      <c r="L36" s="995"/>
      <c r="M36" s="995"/>
      <c r="N36" s="995"/>
      <c r="O36" s="995"/>
      <c r="P36" s="995"/>
      <c r="Q36" s="995"/>
      <c r="R36" s="995"/>
      <c r="S36" s="995"/>
      <c r="T36" s="995"/>
      <c r="U36" s="995"/>
      <c r="V36" s="995"/>
      <c r="W36" s="995"/>
      <c r="X36" s="995"/>
      <c r="Y36" s="995"/>
      <c r="Z36" s="995"/>
      <c r="AA36" s="995"/>
      <c r="AB36" s="995"/>
      <c r="AC36" s="995"/>
      <c r="AD36" s="995"/>
      <c r="AE36" s="995"/>
      <c r="AF36" s="995"/>
      <c r="AG36" s="995"/>
      <c r="AH36" s="995"/>
      <c r="AI36" s="995"/>
      <c r="AJ36" s="995"/>
      <c r="AK36" s="996"/>
      <c r="AL36" s="476"/>
      <c r="AM36" s="475"/>
      <c r="AN36" s="475"/>
      <c r="AO36" s="1047"/>
    </row>
    <row r="37" spans="1:77" ht="14.7" customHeight="1">
      <c r="A37" s="973"/>
      <c r="B37" s="997" t="s">
        <v>644</v>
      </c>
      <c r="C37" s="998"/>
      <c r="D37" s="998"/>
      <c r="E37" s="998"/>
      <c r="F37" s="998"/>
      <c r="G37" s="999"/>
      <c r="H37" s="1003" t="s">
        <v>210</v>
      </c>
      <c r="I37" s="1004"/>
      <c r="J37" s="1005"/>
      <c r="K37" s="1009"/>
      <c r="L37" s="1010"/>
      <c r="M37" s="1010"/>
      <c r="N37" s="1010"/>
      <c r="O37" s="1010"/>
      <c r="P37" s="1011"/>
      <c r="Q37" s="974" t="s">
        <v>205</v>
      </c>
      <c r="R37" s="975"/>
      <c r="S37" s="976"/>
      <c r="T37" s="1015"/>
      <c r="U37" s="1016"/>
      <c r="V37" s="1016"/>
      <c r="W37" s="1016"/>
      <c r="X37" s="1016"/>
      <c r="Y37" s="1016"/>
      <c r="Z37" s="1016"/>
      <c r="AA37" s="1017"/>
      <c r="AB37" s="1018" t="s">
        <v>645</v>
      </c>
      <c r="AC37" s="1019"/>
      <c r="AD37" s="1022"/>
      <c r="AE37" s="1022"/>
      <c r="AF37" s="1022"/>
      <c r="AG37" s="1022"/>
      <c r="AH37" s="1022"/>
      <c r="AI37" s="1022"/>
      <c r="AJ37" s="1022"/>
      <c r="AK37" s="1023"/>
      <c r="AL37" s="476"/>
      <c r="AO37" s="1047"/>
      <c r="AP37" s="476"/>
      <c r="AQ37" s="476"/>
      <c r="AR37" s="476"/>
      <c r="AS37" s="476"/>
      <c r="AT37" s="476"/>
      <c r="AU37" s="476"/>
      <c r="AV37" s="1033"/>
      <c r="AW37" s="1033"/>
      <c r="AX37" s="1033"/>
      <c r="AY37" s="476"/>
      <c r="AZ37" s="476"/>
      <c r="BA37" s="476"/>
      <c r="BB37" s="476"/>
      <c r="BC37" s="476"/>
      <c r="BD37" s="476"/>
      <c r="BE37" s="476"/>
      <c r="BF37" s="476"/>
      <c r="BG37" s="476"/>
      <c r="BH37" s="483"/>
      <c r="BI37" s="483"/>
      <c r="BJ37" s="476"/>
      <c r="BK37" s="476"/>
      <c r="BL37" s="476"/>
      <c r="BM37" s="476"/>
      <c r="BN37" s="476"/>
      <c r="BO37" s="476"/>
      <c r="BP37" s="476"/>
      <c r="BQ37" s="476"/>
      <c r="BR37" s="476"/>
      <c r="BS37" s="476"/>
      <c r="BT37" s="476"/>
      <c r="BU37" s="476"/>
      <c r="BV37" s="476"/>
    </row>
    <row r="38" spans="1:77" ht="14.25" customHeight="1">
      <c r="A38" s="973"/>
      <c r="B38" s="1000"/>
      <c r="C38" s="1001"/>
      <c r="D38" s="1001"/>
      <c r="E38" s="1001"/>
      <c r="F38" s="1001"/>
      <c r="G38" s="1002"/>
      <c r="H38" s="1006"/>
      <c r="I38" s="1007"/>
      <c r="J38" s="1008"/>
      <c r="K38" s="1012"/>
      <c r="L38" s="1013"/>
      <c r="M38" s="1013"/>
      <c r="N38" s="1013"/>
      <c r="O38" s="1013"/>
      <c r="P38" s="1014"/>
      <c r="Q38" s="1034" t="s">
        <v>646</v>
      </c>
      <c r="R38" s="1035"/>
      <c r="S38" s="1036"/>
      <c r="T38" s="1037"/>
      <c r="U38" s="1038"/>
      <c r="V38" s="1038"/>
      <c r="W38" s="1038"/>
      <c r="X38" s="1038"/>
      <c r="Y38" s="1038"/>
      <c r="Z38" s="1038"/>
      <c r="AA38" s="1039"/>
      <c r="AB38" s="1020"/>
      <c r="AC38" s="1021"/>
      <c r="AD38" s="1024"/>
      <c r="AE38" s="1024"/>
      <c r="AF38" s="1024"/>
      <c r="AG38" s="1024"/>
      <c r="AH38" s="1024"/>
      <c r="AI38" s="1024"/>
      <c r="AJ38" s="1024"/>
      <c r="AK38" s="1025"/>
      <c r="AL38" s="476"/>
      <c r="AO38" s="1047"/>
      <c r="AP38" s="476"/>
      <c r="AQ38" s="476"/>
      <c r="AR38" s="476"/>
      <c r="AS38" s="476"/>
      <c r="AT38" s="476"/>
      <c r="AU38" s="476"/>
      <c r="AV38" s="1033"/>
      <c r="AW38" s="1033"/>
      <c r="AX38" s="1033"/>
      <c r="AY38" s="476"/>
      <c r="AZ38" s="476"/>
      <c r="BA38" s="476"/>
      <c r="BB38" s="476"/>
      <c r="BC38" s="476"/>
      <c r="BD38" s="476"/>
      <c r="BE38" s="476"/>
      <c r="BF38" s="476"/>
      <c r="BG38" s="476"/>
      <c r="BH38" s="483"/>
      <c r="BI38" s="483"/>
      <c r="BJ38" s="476"/>
      <c r="BK38" s="476"/>
      <c r="BL38" s="476"/>
      <c r="BM38" s="476"/>
      <c r="BN38" s="476"/>
      <c r="BO38" s="476"/>
      <c r="BP38" s="476"/>
      <c r="BQ38" s="476"/>
      <c r="BR38" s="476"/>
      <c r="BS38" s="476"/>
      <c r="BT38" s="476"/>
      <c r="BU38" s="476"/>
      <c r="BV38" s="476"/>
    </row>
    <row r="39" spans="1:77" ht="14.7" customHeight="1">
      <c r="A39" s="973"/>
      <c r="B39" s="1040" t="s">
        <v>647</v>
      </c>
      <c r="C39" s="1004"/>
      <c r="D39" s="1004"/>
      <c r="E39" s="1004"/>
      <c r="F39" s="1004"/>
      <c r="G39" s="1005"/>
      <c r="H39" s="1044" t="s">
        <v>631</v>
      </c>
      <c r="I39" s="1027"/>
      <c r="J39" s="1027"/>
      <c r="K39" s="1027"/>
      <c r="L39" s="1026"/>
      <c r="M39" s="1026"/>
      <c r="N39" s="787" t="s">
        <v>208</v>
      </c>
      <c r="O39" s="1026"/>
      <c r="P39" s="1026"/>
      <c r="Q39" s="603" t="s">
        <v>93</v>
      </c>
      <c r="R39" s="1027"/>
      <c r="S39" s="1027"/>
      <c r="T39" s="1027"/>
      <c r="U39" s="1027"/>
      <c r="V39" s="1027"/>
      <c r="W39" s="1027"/>
      <c r="X39" s="1027"/>
      <c r="Y39" s="1027"/>
      <c r="Z39" s="1027"/>
      <c r="AA39" s="1027"/>
      <c r="AB39" s="1027"/>
      <c r="AC39" s="1027"/>
      <c r="AD39" s="1027"/>
      <c r="AE39" s="1027"/>
      <c r="AF39" s="1027"/>
      <c r="AG39" s="1027"/>
      <c r="AH39" s="1027"/>
      <c r="AI39" s="1027"/>
      <c r="AJ39" s="1027"/>
      <c r="AK39" s="1028"/>
      <c r="AL39" s="600"/>
      <c r="AO39" s="1047"/>
      <c r="AP39" s="1045"/>
      <c r="AQ39" s="1045"/>
      <c r="AR39" s="1045"/>
      <c r="AS39" s="1045"/>
      <c r="AT39" s="1045"/>
      <c r="AU39" s="1045"/>
      <c r="AV39" s="600"/>
      <c r="AW39" s="600"/>
      <c r="AX39" s="600"/>
      <c r="AY39" s="600"/>
      <c r="AZ39" s="600"/>
      <c r="BA39" s="600"/>
      <c r="BB39" s="600"/>
      <c r="BC39" s="600"/>
      <c r="BD39" s="600"/>
      <c r="BE39" s="600"/>
      <c r="BF39" s="600"/>
      <c r="BG39" s="600"/>
      <c r="BH39" s="600"/>
      <c r="BI39" s="600"/>
      <c r="BJ39" s="600"/>
      <c r="BK39" s="600"/>
      <c r="BL39" s="600"/>
      <c r="BM39" s="600"/>
      <c r="BN39" s="600"/>
      <c r="BO39" s="600"/>
      <c r="BP39" s="600"/>
      <c r="BQ39" s="600"/>
      <c r="BR39" s="600"/>
      <c r="BS39" s="600"/>
      <c r="BT39" s="600"/>
      <c r="BU39" s="600"/>
      <c r="BV39" s="600"/>
    </row>
    <row r="40" spans="1:77" ht="14.7" customHeight="1">
      <c r="A40" s="973"/>
      <c r="B40" s="1041"/>
      <c r="C40" s="1042"/>
      <c r="D40" s="1042"/>
      <c r="E40" s="1042"/>
      <c r="F40" s="1042"/>
      <c r="G40" s="1043"/>
      <c r="H40" s="1029"/>
      <c r="I40" s="977"/>
      <c r="J40" s="977"/>
      <c r="K40" s="977"/>
      <c r="L40" s="602" t="s">
        <v>632</v>
      </c>
      <c r="M40" s="602" t="s">
        <v>633</v>
      </c>
      <c r="N40" s="977"/>
      <c r="O40" s="977"/>
      <c r="P40" s="977"/>
      <c r="Q40" s="977"/>
      <c r="R40" s="977"/>
      <c r="S40" s="977"/>
      <c r="T40" s="977"/>
      <c r="U40" s="977"/>
      <c r="V40" s="602" t="s">
        <v>634</v>
      </c>
      <c r="W40" s="602" t="s">
        <v>209</v>
      </c>
      <c r="X40" s="977"/>
      <c r="Y40" s="977"/>
      <c r="Z40" s="977"/>
      <c r="AA40" s="977"/>
      <c r="AB40" s="977"/>
      <c r="AC40" s="977"/>
      <c r="AD40" s="977"/>
      <c r="AE40" s="977"/>
      <c r="AF40" s="977"/>
      <c r="AG40" s="977"/>
      <c r="AH40" s="977"/>
      <c r="AI40" s="977"/>
      <c r="AJ40" s="977"/>
      <c r="AK40" s="978"/>
      <c r="AL40" s="600"/>
      <c r="AO40" s="1047"/>
      <c r="AP40" s="1045"/>
      <c r="AQ40" s="1045"/>
      <c r="AR40" s="1045"/>
      <c r="AS40" s="1045"/>
      <c r="AT40" s="1045"/>
      <c r="AU40" s="1045"/>
      <c r="AV40" s="600"/>
      <c r="AW40" s="600"/>
      <c r="AX40" s="600"/>
      <c r="AY40" s="600"/>
      <c r="AZ40" s="601"/>
      <c r="BA40" s="601"/>
      <c r="BB40" s="600"/>
      <c r="BC40" s="600"/>
      <c r="BD40" s="600"/>
      <c r="BE40" s="600"/>
      <c r="BF40" s="788"/>
      <c r="BG40" s="601"/>
      <c r="BH40" s="600"/>
      <c r="BI40" s="476"/>
      <c r="BJ40" s="600"/>
      <c r="BK40" s="476"/>
      <c r="BL40" s="600"/>
      <c r="BM40" s="600"/>
      <c r="BN40" s="600"/>
      <c r="BO40" s="600"/>
      <c r="BP40" s="476"/>
      <c r="BQ40" s="600"/>
      <c r="BR40" s="600"/>
      <c r="BS40" s="600"/>
      <c r="BT40" s="600"/>
      <c r="BU40" s="600"/>
      <c r="BV40" s="600"/>
    </row>
    <row r="41" spans="1:77" ht="14.7" customHeight="1">
      <c r="A41" s="973"/>
      <c r="B41" s="1041"/>
      <c r="C41" s="1042"/>
      <c r="D41" s="1042"/>
      <c r="E41" s="1042"/>
      <c r="F41" s="1042"/>
      <c r="G41" s="1043"/>
      <c r="H41" s="1029"/>
      <c r="I41" s="977"/>
      <c r="J41" s="977"/>
      <c r="K41" s="977"/>
      <c r="L41" s="602" t="s">
        <v>635</v>
      </c>
      <c r="M41" s="602" t="s">
        <v>636</v>
      </c>
      <c r="N41" s="977"/>
      <c r="O41" s="977"/>
      <c r="P41" s="977"/>
      <c r="Q41" s="977"/>
      <c r="R41" s="977"/>
      <c r="S41" s="977"/>
      <c r="T41" s="977"/>
      <c r="U41" s="977"/>
      <c r="V41" s="602" t="s">
        <v>637</v>
      </c>
      <c r="W41" s="602" t="s">
        <v>638</v>
      </c>
      <c r="X41" s="977"/>
      <c r="Y41" s="977"/>
      <c r="Z41" s="977"/>
      <c r="AA41" s="977"/>
      <c r="AB41" s="977"/>
      <c r="AC41" s="977"/>
      <c r="AD41" s="977"/>
      <c r="AE41" s="977"/>
      <c r="AF41" s="977"/>
      <c r="AG41" s="977"/>
      <c r="AH41" s="977"/>
      <c r="AI41" s="977"/>
      <c r="AJ41" s="977"/>
      <c r="AK41" s="978"/>
      <c r="AL41" s="600"/>
      <c r="AO41" s="1047"/>
      <c r="AP41" s="1045"/>
      <c r="AQ41" s="1045"/>
      <c r="AR41" s="1045"/>
      <c r="AS41" s="1045"/>
      <c r="AT41" s="1045"/>
      <c r="AU41" s="1045"/>
      <c r="AV41" s="600"/>
      <c r="AW41" s="600"/>
      <c r="AX41" s="600"/>
      <c r="AY41" s="600"/>
      <c r="AZ41" s="601"/>
      <c r="BA41" s="601"/>
      <c r="BB41" s="600"/>
      <c r="BC41" s="600"/>
      <c r="BD41" s="600"/>
      <c r="BE41" s="600"/>
      <c r="BF41" s="788"/>
      <c r="BG41" s="601"/>
      <c r="BH41" s="600"/>
      <c r="BI41" s="476"/>
      <c r="BJ41" s="600"/>
      <c r="BK41" s="476"/>
      <c r="BL41" s="600"/>
      <c r="BM41" s="600"/>
      <c r="BN41" s="600"/>
      <c r="BO41" s="600"/>
      <c r="BP41" s="476"/>
      <c r="BQ41" s="600"/>
      <c r="BR41" s="600"/>
      <c r="BS41" s="600"/>
      <c r="BT41" s="600"/>
      <c r="BU41" s="600"/>
      <c r="BV41" s="600"/>
    </row>
    <row r="42" spans="1:77" ht="19.2" customHeight="1">
      <c r="A42" s="973"/>
      <c r="B42" s="1041"/>
      <c r="C42" s="1042"/>
      <c r="D42" s="1042"/>
      <c r="E42" s="1042"/>
      <c r="F42" s="1042"/>
      <c r="G42" s="1043"/>
      <c r="H42" s="979"/>
      <c r="I42" s="980"/>
      <c r="J42" s="980"/>
      <c r="K42" s="980"/>
      <c r="L42" s="980"/>
      <c r="M42" s="980"/>
      <c r="N42" s="980"/>
      <c r="O42" s="980"/>
      <c r="P42" s="980"/>
      <c r="Q42" s="980"/>
      <c r="R42" s="980"/>
      <c r="S42" s="980"/>
      <c r="T42" s="980"/>
      <c r="U42" s="980"/>
      <c r="V42" s="980"/>
      <c r="W42" s="980"/>
      <c r="X42" s="980"/>
      <c r="Y42" s="980"/>
      <c r="Z42" s="980"/>
      <c r="AA42" s="980"/>
      <c r="AB42" s="980"/>
      <c r="AC42" s="980"/>
      <c r="AD42" s="980"/>
      <c r="AE42" s="980"/>
      <c r="AF42" s="980"/>
      <c r="AG42" s="980"/>
      <c r="AH42" s="980"/>
      <c r="AI42" s="980"/>
      <c r="AJ42" s="980"/>
      <c r="AK42" s="981"/>
      <c r="AL42" s="600"/>
      <c r="AO42" s="1047"/>
      <c r="AP42" s="476"/>
      <c r="AQ42" s="476"/>
      <c r="AR42" s="476"/>
      <c r="AS42" s="476"/>
      <c r="AT42" s="476"/>
      <c r="AU42" s="476"/>
      <c r="AV42" s="600"/>
      <c r="AW42" s="600"/>
      <c r="AX42" s="600"/>
      <c r="AY42" s="600"/>
      <c r="AZ42" s="601"/>
      <c r="BA42" s="601"/>
      <c r="BB42" s="600"/>
      <c r="BC42" s="600"/>
      <c r="BD42" s="600"/>
      <c r="BE42" s="600"/>
      <c r="BF42" s="601"/>
      <c r="BG42" s="601"/>
      <c r="BH42" s="600"/>
      <c r="BI42" s="476"/>
      <c r="BJ42" s="600"/>
      <c r="BK42" s="476"/>
      <c r="BL42" s="600"/>
      <c r="BM42" s="600"/>
      <c r="BN42" s="600"/>
      <c r="BO42" s="600"/>
      <c r="BP42" s="600"/>
      <c r="BQ42" s="600"/>
      <c r="BR42" s="600"/>
      <c r="BS42" s="600"/>
      <c r="BT42" s="600"/>
      <c r="BU42" s="600"/>
      <c r="BV42" s="600"/>
    </row>
    <row r="43" spans="1:77" ht="19.2" customHeight="1">
      <c r="A43" s="1052" t="s">
        <v>648</v>
      </c>
      <c r="B43" s="1053"/>
      <c r="C43" s="1053"/>
      <c r="D43" s="1053"/>
      <c r="E43" s="1053"/>
      <c r="F43" s="1053"/>
      <c r="G43" s="1053"/>
      <c r="H43" s="1053"/>
      <c r="I43" s="1053"/>
      <c r="J43" s="1053"/>
      <c r="K43" s="1053"/>
      <c r="L43" s="1053"/>
      <c r="M43" s="1053"/>
      <c r="N43" s="1053"/>
      <c r="O43" s="1053"/>
      <c r="P43" s="1053"/>
      <c r="Q43" s="1053"/>
      <c r="R43" s="1053"/>
      <c r="S43" s="1053"/>
      <c r="T43" s="1053"/>
      <c r="U43" s="1053"/>
      <c r="V43" s="1053"/>
      <c r="W43" s="1053"/>
      <c r="X43" s="1053"/>
      <c r="Y43" s="1053"/>
      <c r="Z43" s="1054"/>
      <c r="AA43" s="1055"/>
      <c r="AB43" s="1056"/>
      <c r="AC43" s="1056"/>
      <c r="AD43" s="1056"/>
      <c r="AE43" s="1056"/>
      <c r="AF43" s="1056"/>
      <c r="AG43" s="1056"/>
      <c r="AH43" s="1056"/>
      <c r="AI43" s="1056"/>
      <c r="AJ43" s="1056"/>
      <c r="AK43" s="1057"/>
      <c r="AL43" s="600"/>
      <c r="AO43" s="789"/>
      <c r="AP43" s="476"/>
      <c r="AQ43" s="476"/>
      <c r="AR43" s="476"/>
      <c r="AS43" s="476"/>
      <c r="AT43" s="476"/>
      <c r="AU43" s="476"/>
      <c r="AV43" s="600"/>
      <c r="AW43" s="600"/>
      <c r="AX43" s="600"/>
      <c r="AY43" s="600"/>
      <c r="AZ43" s="601"/>
      <c r="BA43" s="601"/>
      <c r="BB43" s="600"/>
      <c r="BC43" s="600"/>
      <c r="BD43" s="600"/>
      <c r="BE43" s="600"/>
      <c r="BF43" s="601"/>
      <c r="BG43" s="601"/>
      <c r="BH43" s="600"/>
      <c r="BI43" s="476"/>
      <c r="BJ43" s="600"/>
      <c r="BK43" s="476"/>
      <c r="BL43" s="600"/>
      <c r="BM43" s="600"/>
      <c r="BN43" s="600"/>
      <c r="BO43" s="600"/>
      <c r="BP43" s="600"/>
      <c r="BQ43" s="600"/>
      <c r="BR43" s="600"/>
      <c r="BS43" s="600"/>
      <c r="BT43" s="600"/>
      <c r="BU43" s="600"/>
      <c r="BV43" s="600"/>
    </row>
    <row r="44" spans="1:77" s="600" customFormat="1" ht="14.7" customHeight="1">
      <c r="A44" s="1058" t="s">
        <v>649</v>
      </c>
      <c r="B44" s="1009" t="s">
        <v>650</v>
      </c>
      <c r="C44" s="1059"/>
      <c r="D44" s="1059"/>
      <c r="E44" s="1059"/>
      <c r="F44" s="1059"/>
      <c r="G44" s="1059"/>
      <c r="H44" s="1059"/>
      <c r="I44" s="1059"/>
      <c r="J44" s="1059"/>
      <c r="K44" s="1059"/>
      <c r="L44" s="1059"/>
      <c r="M44" s="1059"/>
      <c r="N44" s="1059"/>
      <c r="O44" s="1059"/>
      <c r="P44" s="484"/>
      <c r="Q44" s="485"/>
      <c r="R44" s="486"/>
      <c r="S44" s="1064" t="s">
        <v>651</v>
      </c>
      <c r="T44" s="1065"/>
      <c r="U44" s="1065"/>
      <c r="V44" s="1066"/>
      <c r="W44" s="1073" t="s">
        <v>652</v>
      </c>
      <c r="X44" s="1074"/>
      <c r="Y44" s="1074"/>
      <c r="Z44" s="1075"/>
      <c r="AA44" s="1064" t="s">
        <v>653</v>
      </c>
      <c r="AB44" s="1065"/>
      <c r="AC44" s="1065"/>
      <c r="AD44" s="1065"/>
      <c r="AE44" s="1065"/>
      <c r="AF44" s="1066"/>
      <c r="AG44" s="1082" t="s">
        <v>654</v>
      </c>
      <c r="AH44" s="1083"/>
      <c r="AI44" s="1083"/>
      <c r="AJ44" s="1083"/>
      <c r="AK44" s="1084"/>
      <c r="AL44" s="487"/>
      <c r="AO44" s="1091"/>
      <c r="AP44" s="1033"/>
      <c r="AQ44" s="1033"/>
      <c r="AR44" s="1033"/>
      <c r="AS44" s="1033"/>
      <c r="AT44" s="1033"/>
      <c r="AU44" s="1033"/>
      <c r="AV44" s="1033"/>
      <c r="AW44" s="1033"/>
      <c r="AX44" s="1033"/>
      <c r="AY44" s="1033"/>
      <c r="AZ44" s="1033"/>
      <c r="BA44" s="1033"/>
      <c r="BB44" s="1033"/>
      <c r="BC44" s="1033"/>
      <c r="BD44" s="1033"/>
      <c r="BE44" s="483"/>
      <c r="BF44" s="483"/>
      <c r="BG44" s="483"/>
      <c r="BH44" s="476"/>
      <c r="BI44" s="476"/>
      <c r="BJ44" s="476"/>
      <c r="BK44" s="476"/>
      <c r="BL44" s="476"/>
      <c r="BM44" s="476"/>
      <c r="BN44" s="476"/>
      <c r="BO44" s="476"/>
      <c r="BP44" s="476"/>
      <c r="BQ44" s="476"/>
      <c r="BR44" s="476"/>
      <c r="BS44" s="476"/>
      <c r="BT44" s="1033"/>
      <c r="BU44" s="1033"/>
      <c r="BV44" s="1033"/>
      <c r="BW44" s="475"/>
      <c r="BX44" s="475"/>
      <c r="BY44" s="475"/>
    </row>
    <row r="45" spans="1:77" ht="14.7" customHeight="1">
      <c r="A45" s="1058"/>
      <c r="B45" s="1060"/>
      <c r="C45" s="1061"/>
      <c r="D45" s="1061"/>
      <c r="E45" s="1061"/>
      <c r="F45" s="1061"/>
      <c r="G45" s="1061"/>
      <c r="H45" s="1061"/>
      <c r="I45" s="1061"/>
      <c r="J45" s="1061"/>
      <c r="K45" s="1061"/>
      <c r="L45" s="1061"/>
      <c r="M45" s="1061"/>
      <c r="N45" s="1061"/>
      <c r="O45" s="1061"/>
      <c r="P45" s="488"/>
      <c r="Q45" s="1103" t="s">
        <v>655</v>
      </c>
      <c r="R45" s="1104"/>
      <c r="S45" s="1067"/>
      <c r="T45" s="1068"/>
      <c r="U45" s="1068"/>
      <c r="V45" s="1069"/>
      <c r="W45" s="1076"/>
      <c r="X45" s="1077"/>
      <c r="Y45" s="1077"/>
      <c r="Z45" s="1078"/>
      <c r="AA45" s="1067"/>
      <c r="AB45" s="1068"/>
      <c r="AC45" s="1068"/>
      <c r="AD45" s="1068"/>
      <c r="AE45" s="1068"/>
      <c r="AF45" s="1069"/>
      <c r="AG45" s="1085"/>
      <c r="AH45" s="1086"/>
      <c r="AI45" s="1086"/>
      <c r="AJ45" s="1086"/>
      <c r="AK45" s="1087"/>
      <c r="AL45" s="487"/>
      <c r="AO45" s="1091"/>
      <c r="AP45" s="1033"/>
      <c r="AQ45" s="1033"/>
      <c r="AR45" s="1033"/>
      <c r="AS45" s="1033"/>
      <c r="AT45" s="1033"/>
      <c r="AU45" s="1033"/>
      <c r="AV45" s="1033"/>
      <c r="AW45" s="1033"/>
      <c r="AX45" s="1033"/>
      <c r="AY45" s="1033"/>
      <c r="AZ45" s="1033"/>
      <c r="BA45" s="1033"/>
      <c r="BB45" s="1033"/>
      <c r="BC45" s="1033"/>
      <c r="BD45" s="1033"/>
      <c r="BE45" s="1033"/>
      <c r="BF45" s="1033"/>
      <c r="BG45" s="1033"/>
      <c r="BH45" s="476"/>
      <c r="BI45" s="476"/>
      <c r="BJ45" s="476"/>
      <c r="BK45" s="476"/>
      <c r="BL45" s="476"/>
      <c r="BM45" s="476"/>
      <c r="BN45" s="476"/>
      <c r="BO45" s="476"/>
      <c r="BP45" s="476"/>
      <c r="BQ45" s="476"/>
      <c r="BR45" s="476"/>
      <c r="BS45" s="476"/>
      <c r="BT45" s="1033"/>
      <c r="BU45" s="1033"/>
      <c r="BV45" s="1033"/>
    </row>
    <row r="46" spans="1:77" ht="14.7" customHeight="1">
      <c r="A46" s="1058"/>
      <c r="B46" s="1060"/>
      <c r="C46" s="1061"/>
      <c r="D46" s="1061"/>
      <c r="E46" s="1061"/>
      <c r="F46" s="1061"/>
      <c r="G46" s="1061"/>
      <c r="H46" s="1061"/>
      <c r="I46" s="1061"/>
      <c r="J46" s="1061"/>
      <c r="K46" s="1061"/>
      <c r="L46" s="1061"/>
      <c r="M46" s="1061"/>
      <c r="N46" s="1061"/>
      <c r="O46" s="1061"/>
      <c r="P46" s="488"/>
      <c r="Q46" s="1105"/>
      <c r="R46" s="1106"/>
      <c r="S46" s="1067"/>
      <c r="T46" s="1068"/>
      <c r="U46" s="1068"/>
      <c r="V46" s="1069"/>
      <c r="W46" s="1076"/>
      <c r="X46" s="1077"/>
      <c r="Y46" s="1077"/>
      <c r="Z46" s="1078"/>
      <c r="AA46" s="1067"/>
      <c r="AB46" s="1068"/>
      <c r="AC46" s="1068"/>
      <c r="AD46" s="1068"/>
      <c r="AE46" s="1068"/>
      <c r="AF46" s="1069"/>
      <c r="AG46" s="1085"/>
      <c r="AH46" s="1086"/>
      <c r="AI46" s="1086"/>
      <c r="AJ46" s="1086"/>
      <c r="AK46" s="1087"/>
      <c r="AL46" s="487"/>
      <c r="AO46" s="1091"/>
      <c r="AP46" s="1033"/>
      <c r="AQ46" s="1033"/>
      <c r="AR46" s="1033"/>
      <c r="AS46" s="1033"/>
      <c r="AT46" s="1033"/>
      <c r="AU46" s="1033"/>
      <c r="AV46" s="1033"/>
      <c r="AW46" s="1033"/>
      <c r="AX46" s="1033"/>
      <c r="AY46" s="1033"/>
      <c r="AZ46" s="1033"/>
      <c r="BA46" s="1033"/>
      <c r="BB46" s="1033"/>
      <c r="BC46" s="1033"/>
      <c r="BD46" s="1033"/>
      <c r="BE46" s="788"/>
      <c r="BF46" s="788"/>
      <c r="BG46" s="788"/>
      <c r="BH46" s="476"/>
      <c r="BI46" s="476"/>
      <c r="BJ46" s="476"/>
      <c r="BK46" s="476"/>
      <c r="BL46" s="476"/>
      <c r="BM46" s="476"/>
      <c r="BN46" s="476"/>
      <c r="BO46" s="476"/>
      <c r="BP46" s="476"/>
      <c r="BQ46" s="476"/>
      <c r="BR46" s="476"/>
      <c r="BS46" s="476"/>
      <c r="BT46" s="1033"/>
      <c r="BU46" s="1033"/>
      <c r="BV46" s="1033"/>
    </row>
    <row r="47" spans="1:77" ht="14.7" customHeight="1">
      <c r="A47" s="1058"/>
      <c r="B47" s="1062"/>
      <c r="C47" s="1063"/>
      <c r="D47" s="1063"/>
      <c r="E47" s="1063"/>
      <c r="F47" s="1063"/>
      <c r="G47" s="1063"/>
      <c r="H47" s="1063"/>
      <c r="I47" s="1063"/>
      <c r="J47" s="1063"/>
      <c r="K47" s="1063"/>
      <c r="L47" s="1063"/>
      <c r="M47" s="1063"/>
      <c r="N47" s="1063"/>
      <c r="O47" s="1063"/>
      <c r="P47" s="489"/>
      <c r="Q47" s="1107"/>
      <c r="R47" s="1108"/>
      <c r="S47" s="1070"/>
      <c r="T47" s="1071"/>
      <c r="U47" s="1071"/>
      <c r="V47" s="1072"/>
      <c r="W47" s="1079"/>
      <c r="X47" s="1080"/>
      <c r="Y47" s="1080"/>
      <c r="Z47" s="1081"/>
      <c r="AA47" s="1070"/>
      <c r="AB47" s="1071"/>
      <c r="AC47" s="1071"/>
      <c r="AD47" s="1071"/>
      <c r="AE47" s="1071"/>
      <c r="AF47" s="1072"/>
      <c r="AG47" s="1088"/>
      <c r="AH47" s="1089"/>
      <c r="AI47" s="1089"/>
      <c r="AJ47" s="1089"/>
      <c r="AK47" s="1090"/>
      <c r="AL47" s="487"/>
      <c r="AO47" s="1091"/>
      <c r="AP47" s="1033"/>
      <c r="AQ47" s="1033"/>
      <c r="AR47" s="1033"/>
      <c r="AS47" s="1033"/>
      <c r="AT47" s="1033"/>
      <c r="AU47" s="1033"/>
      <c r="AV47" s="1033"/>
      <c r="AW47" s="1033"/>
      <c r="AX47" s="1033"/>
      <c r="AY47" s="1033"/>
      <c r="AZ47" s="1033"/>
      <c r="BA47" s="1033"/>
      <c r="BB47" s="1033"/>
      <c r="BC47" s="1033"/>
      <c r="BD47" s="1033"/>
      <c r="BE47" s="483"/>
      <c r="BF47" s="483"/>
      <c r="BG47" s="483"/>
      <c r="BH47" s="476"/>
      <c r="BI47" s="476"/>
      <c r="BJ47" s="476"/>
      <c r="BK47" s="476"/>
      <c r="BL47" s="476"/>
      <c r="BM47" s="476"/>
      <c r="BN47" s="476"/>
      <c r="BO47" s="476"/>
      <c r="BP47" s="476"/>
      <c r="BQ47" s="476"/>
      <c r="BR47" s="476"/>
      <c r="BS47" s="476"/>
      <c r="BT47" s="1033"/>
      <c r="BU47" s="1033"/>
      <c r="BV47" s="1033"/>
    </row>
    <row r="48" spans="1:77" ht="14.7" customHeight="1">
      <c r="A48" s="1058"/>
      <c r="B48" s="1092" t="s">
        <v>221</v>
      </c>
      <c r="C48" s="490" t="s">
        <v>1</v>
      </c>
      <c r="D48" s="491"/>
      <c r="E48" s="491"/>
      <c r="F48" s="491"/>
      <c r="G48" s="491"/>
      <c r="H48" s="491"/>
      <c r="I48" s="491"/>
      <c r="J48" s="491"/>
      <c r="K48" s="491"/>
      <c r="L48" s="491"/>
      <c r="M48" s="491"/>
      <c r="N48" s="491"/>
      <c r="O48" s="491"/>
      <c r="P48" s="492"/>
      <c r="Q48" s="1097"/>
      <c r="R48" s="1098"/>
      <c r="S48" s="1097"/>
      <c r="T48" s="1099"/>
      <c r="U48" s="1099"/>
      <c r="V48" s="1098"/>
      <c r="W48" s="1097"/>
      <c r="X48" s="1099"/>
      <c r="Y48" s="1099"/>
      <c r="Z48" s="1098"/>
      <c r="AA48" s="1100"/>
      <c r="AB48" s="1101"/>
      <c r="AC48" s="1101"/>
      <c r="AD48" s="1101"/>
      <c r="AE48" s="1101"/>
      <c r="AF48" s="1102"/>
      <c r="AG48" s="493" t="s">
        <v>656</v>
      </c>
      <c r="AH48" s="494"/>
      <c r="AI48" s="494"/>
      <c r="AJ48" s="494"/>
      <c r="AK48" s="495"/>
      <c r="AL48" s="487"/>
      <c r="AO48" s="1091"/>
      <c r="AP48" s="788"/>
      <c r="AQ48" s="476"/>
      <c r="AR48" s="476"/>
      <c r="AS48" s="476"/>
      <c r="AT48" s="476"/>
      <c r="AU48" s="476"/>
      <c r="AV48" s="476"/>
      <c r="AW48" s="476"/>
      <c r="AX48" s="476"/>
      <c r="AY48" s="476"/>
      <c r="AZ48" s="476"/>
      <c r="BA48" s="476"/>
      <c r="BB48" s="476"/>
      <c r="BC48" s="476"/>
      <c r="BD48" s="476"/>
      <c r="BE48" s="476"/>
      <c r="BF48" s="476"/>
      <c r="BG48" s="476"/>
      <c r="BH48" s="476"/>
      <c r="BI48" s="476"/>
      <c r="BJ48" s="476"/>
      <c r="BK48" s="476"/>
      <c r="BL48" s="476"/>
      <c r="BM48" s="476"/>
      <c r="BN48" s="476"/>
      <c r="BO48" s="476"/>
      <c r="BP48" s="476"/>
      <c r="BQ48" s="476"/>
      <c r="BR48" s="476"/>
      <c r="BS48" s="496"/>
      <c r="BT48" s="476"/>
      <c r="BU48" s="476"/>
      <c r="BV48" s="476"/>
    </row>
    <row r="49" spans="1:74" ht="14.7" customHeight="1">
      <c r="A49" s="1058"/>
      <c r="B49" s="1093"/>
      <c r="C49" s="490" t="s">
        <v>2</v>
      </c>
      <c r="D49" s="491"/>
      <c r="E49" s="491"/>
      <c r="F49" s="491"/>
      <c r="G49" s="491"/>
      <c r="H49" s="491"/>
      <c r="I49" s="491"/>
      <c r="J49" s="491"/>
      <c r="K49" s="491"/>
      <c r="L49" s="491"/>
      <c r="M49" s="491"/>
      <c r="N49" s="491"/>
      <c r="O49" s="491"/>
      <c r="P49" s="491"/>
      <c r="Q49" s="1095"/>
      <c r="R49" s="1096"/>
      <c r="S49" s="1097"/>
      <c r="T49" s="1099"/>
      <c r="U49" s="1099"/>
      <c r="V49" s="1098"/>
      <c r="W49" s="1097"/>
      <c r="X49" s="1099"/>
      <c r="Y49" s="1099"/>
      <c r="Z49" s="1098"/>
      <c r="AA49" s="1100"/>
      <c r="AB49" s="1101"/>
      <c r="AC49" s="1101"/>
      <c r="AD49" s="1101"/>
      <c r="AE49" s="1101"/>
      <c r="AF49" s="1102"/>
      <c r="AG49" s="493" t="s">
        <v>657</v>
      </c>
      <c r="AH49" s="494"/>
      <c r="AI49" s="494"/>
      <c r="AJ49" s="494"/>
      <c r="AK49" s="495"/>
      <c r="AL49" s="476"/>
      <c r="AO49" s="1091"/>
      <c r="AP49" s="1091"/>
      <c r="AQ49" s="476"/>
      <c r="AR49" s="476"/>
      <c r="AS49" s="476"/>
      <c r="AT49" s="476"/>
      <c r="AU49" s="476"/>
      <c r="AV49" s="476"/>
      <c r="AW49" s="476"/>
      <c r="AX49" s="476"/>
      <c r="AY49" s="476"/>
      <c r="AZ49" s="476"/>
      <c r="BA49" s="476"/>
      <c r="BB49" s="476"/>
      <c r="BC49" s="476"/>
      <c r="BD49" s="476"/>
      <c r="BE49" s="476"/>
      <c r="BF49" s="476"/>
      <c r="BG49" s="476"/>
      <c r="BH49" s="476"/>
      <c r="BI49" s="476"/>
      <c r="BJ49" s="476"/>
      <c r="BK49" s="476"/>
      <c r="BL49" s="476"/>
      <c r="BM49" s="476"/>
      <c r="BN49" s="476"/>
      <c r="BO49" s="476"/>
      <c r="BP49" s="476"/>
      <c r="BQ49" s="476"/>
      <c r="BR49" s="476"/>
      <c r="BS49" s="476"/>
      <c r="BT49" s="476"/>
      <c r="BU49" s="476"/>
      <c r="BV49" s="476"/>
    </row>
    <row r="50" spans="1:74" ht="14.7" customHeight="1">
      <c r="A50" s="1058"/>
      <c r="B50" s="1093"/>
      <c r="C50" s="490" t="s">
        <v>220</v>
      </c>
      <c r="D50" s="491"/>
      <c r="E50" s="491"/>
      <c r="F50" s="491"/>
      <c r="G50" s="491"/>
      <c r="H50" s="491"/>
      <c r="I50" s="491"/>
      <c r="J50" s="491"/>
      <c r="K50" s="491"/>
      <c r="L50" s="491"/>
      <c r="M50" s="491"/>
      <c r="N50" s="491"/>
      <c r="O50" s="491"/>
      <c r="P50" s="491"/>
      <c r="Q50" s="1095"/>
      <c r="R50" s="1096"/>
      <c r="S50" s="1097"/>
      <c r="T50" s="1099"/>
      <c r="U50" s="1099"/>
      <c r="V50" s="1098"/>
      <c r="W50" s="1097"/>
      <c r="X50" s="1099"/>
      <c r="Y50" s="1099"/>
      <c r="Z50" s="1098"/>
      <c r="AA50" s="1100"/>
      <c r="AB50" s="1101"/>
      <c r="AC50" s="1101"/>
      <c r="AD50" s="1101"/>
      <c r="AE50" s="1101"/>
      <c r="AF50" s="1102"/>
      <c r="AG50" s="493" t="s">
        <v>658</v>
      </c>
      <c r="AH50" s="494"/>
      <c r="AI50" s="494"/>
      <c r="AJ50" s="494"/>
      <c r="AK50" s="495"/>
      <c r="AL50" s="476"/>
      <c r="AO50" s="1091"/>
      <c r="AP50" s="1091"/>
      <c r="AQ50" s="476"/>
      <c r="AR50" s="476"/>
      <c r="AS50" s="476"/>
      <c r="AT50" s="476"/>
      <c r="AU50" s="476"/>
      <c r="AV50" s="476"/>
      <c r="AW50" s="476"/>
      <c r="AX50" s="476"/>
      <c r="AY50" s="476"/>
      <c r="AZ50" s="476"/>
      <c r="BA50" s="476"/>
      <c r="BB50" s="476"/>
      <c r="BC50" s="476"/>
      <c r="BD50" s="476"/>
      <c r="BE50" s="476"/>
      <c r="BF50" s="476"/>
      <c r="BG50" s="476"/>
      <c r="BH50" s="476"/>
      <c r="BI50" s="476"/>
      <c r="BJ50" s="476"/>
      <c r="BK50" s="476"/>
      <c r="BL50" s="476"/>
      <c r="BM50" s="476"/>
      <c r="BN50" s="476"/>
      <c r="BO50" s="476"/>
      <c r="BP50" s="476"/>
      <c r="BQ50" s="476"/>
      <c r="BR50" s="476"/>
      <c r="BS50" s="476"/>
      <c r="BT50" s="476"/>
      <c r="BU50" s="476"/>
      <c r="BV50" s="476"/>
    </row>
    <row r="51" spans="1:74" ht="14.7" customHeight="1">
      <c r="A51" s="1058"/>
      <c r="B51" s="1093"/>
      <c r="C51" s="490" t="s">
        <v>659</v>
      </c>
      <c r="D51" s="491"/>
      <c r="E51" s="491"/>
      <c r="F51" s="491"/>
      <c r="G51" s="491"/>
      <c r="H51" s="491"/>
      <c r="I51" s="491"/>
      <c r="J51" s="491"/>
      <c r="K51" s="491"/>
      <c r="L51" s="491"/>
      <c r="M51" s="491"/>
      <c r="N51" s="491"/>
      <c r="O51" s="491"/>
      <c r="P51" s="491"/>
      <c r="Q51" s="1095"/>
      <c r="R51" s="1096"/>
      <c r="S51" s="1097"/>
      <c r="T51" s="1099"/>
      <c r="U51" s="1099"/>
      <c r="V51" s="1098"/>
      <c r="W51" s="1097"/>
      <c r="X51" s="1099"/>
      <c r="Y51" s="1099"/>
      <c r="Z51" s="1098"/>
      <c r="AA51" s="1100"/>
      <c r="AB51" s="1101"/>
      <c r="AC51" s="1101"/>
      <c r="AD51" s="1101"/>
      <c r="AE51" s="1101"/>
      <c r="AF51" s="1102"/>
      <c r="AG51" s="493" t="s">
        <v>660</v>
      </c>
      <c r="AH51" s="494"/>
      <c r="AI51" s="494"/>
      <c r="AJ51" s="494"/>
      <c r="AK51" s="495"/>
      <c r="AL51" s="476"/>
      <c r="AO51" s="1091"/>
      <c r="AP51" s="1091"/>
      <c r="AQ51" s="476"/>
      <c r="AR51" s="476"/>
      <c r="AS51" s="476"/>
      <c r="AT51" s="476"/>
      <c r="AU51" s="476"/>
      <c r="AV51" s="476"/>
      <c r="AW51" s="476"/>
      <c r="AX51" s="476"/>
      <c r="AY51" s="476"/>
      <c r="AZ51" s="476"/>
      <c r="BA51" s="476"/>
      <c r="BB51" s="476"/>
      <c r="BC51" s="476"/>
      <c r="BD51" s="476"/>
      <c r="BE51" s="476"/>
      <c r="BF51" s="476"/>
      <c r="BG51" s="476"/>
      <c r="BH51" s="476"/>
      <c r="BI51" s="476"/>
      <c r="BJ51" s="476"/>
      <c r="BK51" s="476"/>
      <c r="BL51" s="476"/>
      <c r="BM51" s="476"/>
      <c r="BN51" s="476"/>
      <c r="BO51" s="476"/>
      <c r="BP51" s="476"/>
      <c r="BQ51" s="476"/>
      <c r="BR51" s="476"/>
      <c r="BS51" s="476"/>
      <c r="BT51" s="476"/>
      <c r="BU51" s="476"/>
      <c r="BV51" s="476"/>
    </row>
    <row r="52" spans="1:74" ht="14.7" customHeight="1">
      <c r="A52" s="1058"/>
      <c r="B52" s="1093"/>
      <c r="C52" s="490" t="s">
        <v>661</v>
      </c>
      <c r="D52" s="491"/>
      <c r="E52" s="491"/>
      <c r="F52" s="491"/>
      <c r="G52" s="491"/>
      <c r="H52" s="491"/>
      <c r="I52" s="491"/>
      <c r="J52" s="491"/>
      <c r="K52" s="491"/>
      <c r="L52" s="491"/>
      <c r="M52" s="491"/>
      <c r="N52" s="491"/>
      <c r="O52" s="491"/>
      <c r="P52" s="491"/>
      <c r="Q52" s="1095"/>
      <c r="R52" s="1096"/>
      <c r="S52" s="1097"/>
      <c r="T52" s="1099"/>
      <c r="U52" s="1099"/>
      <c r="V52" s="1098"/>
      <c r="W52" s="1097"/>
      <c r="X52" s="1099"/>
      <c r="Y52" s="1099"/>
      <c r="Z52" s="1098"/>
      <c r="AA52" s="1100"/>
      <c r="AB52" s="1101"/>
      <c r="AC52" s="1101"/>
      <c r="AD52" s="1101"/>
      <c r="AE52" s="1101"/>
      <c r="AF52" s="1102"/>
      <c r="AG52" s="493" t="s">
        <v>662</v>
      </c>
      <c r="AH52" s="494"/>
      <c r="AI52" s="494"/>
      <c r="AJ52" s="494"/>
      <c r="AK52" s="495"/>
      <c r="AL52" s="476"/>
      <c r="AO52" s="1091"/>
      <c r="AP52" s="1091"/>
      <c r="AQ52" s="476"/>
      <c r="AR52" s="476"/>
      <c r="AS52" s="476"/>
      <c r="AT52" s="476"/>
      <c r="AU52" s="476"/>
      <c r="AV52" s="476"/>
      <c r="AW52" s="476"/>
      <c r="AX52" s="476"/>
      <c r="AY52" s="476"/>
      <c r="AZ52" s="476"/>
      <c r="BA52" s="476"/>
      <c r="BB52" s="476"/>
      <c r="BC52" s="476"/>
      <c r="BD52" s="476"/>
      <c r="BE52" s="476"/>
      <c r="BF52" s="476"/>
      <c r="BG52" s="476"/>
      <c r="BH52" s="476"/>
      <c r="BI52" s="476"/>
      <c r="BJ52" s="476"/>
      <c r="BK52" s="476"/>
      <c r="BL52" s="476"/>
      <c r="BM52" s="476"/>
      <c r="BN52" s="476"/>
      <c r="BO52" s="476"/>
      <c r="BP52" s="476"/>
      <c r="BQ52" s="476"/>
      <c r="BR52" s="476"/>
      <c r="BS52" s="476"/>
      <c r="BT52" s="476"/>
      <c r="BU52" s="476"/>
      <c r="BV52" s="476"/>
    </row>
    <row r="53" spans="1:74" ht="14.7" customHeight="1">
      <c r="A53" s="1058"/>
      <c r="B53" s="1093"/>
      <c r="C53" s="490" t="s">
        <v>3</v>
      </c>
      <c r="D53" s="491"/>
      <c r="E53" s="491"/>
      <c r="F53" s="491"/>
      <c r="G53" s="491"/>
      <c r="H53" s="491"/>
      <c r="I53" s="491"/>
      <c r="J53" s="491"/>
      <c r="K53" s="491"/>
      <c r="L53" s="491"/>
      <c r="M53" s="491"/>
      <c r="N53" s="491"/>
      <c r="O53" s="491"/>
      <c r="P53" s="492"/>
      <c r="Q53" s="1097"/>
      <c r="R53" s="1098"/>
      <c r="S53" s="1097"/>
      <c r="T53" s="1099"/>
      <c r="U53" s="1099"/>
      <c r="V53" s="1098"/>
      <c r="W53" s="1097"/>
      <c r="X53" s="1099"/>
      <c r="Y53" s="1099"/>
      <c r="Z53" s="1098"/>
      <c r="AA53" s="1100"/>
      <c r="AB53" s="1101"/>
      <c r="AC53" s="1101"/>
      <c r="AD53" s="1101"/>
      <c r="AE53" s="1101"/>
      <c r="AF53" s="1102"/>
      <c r="AG53" s="493" t="s">
        <v>663</v>
      </c>
      <c r="AH53" s="494"/>
      <c r="AI53" s="494"/>
      <c r="AJ53" s="494"/>
      <c r="AK53" s="495"/>
      <c r="AL53" s="476"/>
      <c r="AO53" s="1091"/>
      <c r="AP53" s="1091"/>
      <c r="AQ53" s="476"/>
      <c r="AR53" s="476"/>
      <c r="AS53" s="476"/>
      <c r="AT53" s="476"/>
      <c r="AU53" s="476"/>
      <c r="AV53" s="476"/>
      <c r="AW53" s="476"/>
      <c r="AX53" s="476"/>
      <c r="AY53" s="476"/>
      <c r="AZ53" s="476"/>
      <c r="BA53" s="476"/>
      <c r="BB53" s="476"/>
      <c r="BC53" s="476"/>
      <c r="BD53" s="476"/>
      <c r="BE53" s="476"/>
      <c r="BF53" s="476"/>
      <c r="BG53" s="476"/>
      <c r="BH53" s="476"/>
      <c r="BI53" s="476"/>
      <c r="BJ53" s="476"/>
      <c r="BK53" s="476"/>
      <c r="BL53" s="476"/>
      <c r="BM53" s="476"/>
      <c r="BN53" s="476"/>
      <c r="BO53" s="476"/>
      <c r="BP53" s="476"/>
      <c r="BQ53" s="476"/>
      <c r="BR53" s="476"/>
      <c r="BS53" s="476"/>
      <c r="BT53" s="476"/>
      <c r="BU53" s="476"/>
      <c r="BV53" s="476"/>
    </row>
    <row r="54" spans="1:74" ht="14.7" customHeight="1">
      <c r="A54" s="1058"/>
      <c r="B54" s="1093"/>
      <c r="C54" s="490" t="s">
        <v>664</v>
      </c>
      <c r="D54" s="491"/>
      <c r="E54" s="491"/>
      <c r="F54" s="491"/>
      <c r="G54" s="491"/>
      <c r="H54" s="491"/>
      <c r="I54" s="491"/>
      <c r="J54" s="491"/>
      <c r="K54" s="491"/>
      <c r="L54" s="491"/>
      <c r="M54" s="491"/>
      <c r="N54" s="491"/>
      <c r="O54" s="491"/>
      <c r="P54" s="491"/>
      <c r="Q54" s="1095"/>
      <c r="R54" s="1096"/>
      <c r="S54" s="1097"/>
      <c r="T54" s="1099"/>
      <c r="U54" s="1099"/>
      <c r="V54" s="1098"/>
      <c r="W54" s="1097"/>
      <c r="X54" s="1099"/>
      <c r="Y54" s="1099"/>
      <c r="Z54" s="1098"/>
      <c r="AA54" s="1100"/>
      <c r="AB54" s="1101"/>
      <c r="AC54" s="1101"/>
      <c r="AD54" s="1101"/>
      <c r="AE54" s="1101"/>
      <c r="AF54" s="1102"/>
      <c r="AG54" s="493" t="s">
        <v>665</v>
      </c>
      <c r="AH54" s="494"/>
      <c r="AI54" s="494"/>
      <c r="AJ54" s="494"/>
      <c r="AK54" s="495"/>
      <c r="AL54" s="476"/>
      <c r="AO54" s="1091"/>
      <c r="AP54" s="1091"/>
      <c r="AQ54" s="476"/>
      <c r="AR54" s="476"/>
      <c r="AS54" s="476"/>
      <c r="AT54" s="476"/>
      <c r="AU54" s="476"/>
      <c r="AV54" s="476"/>
      <c r="AW54" s="476"/>
      <c r="AX54" s="476"/>
      <c r="AY54" s="476"/>
      <c r="AZ54" s="476"/>
      <c r="BA54" s="476"/>
      <c r="BB54" s="476"/>
      <c r="BC54" s="476"/>
      <c r="BD54" s="476"/>
      <c r="BE54" s="476"/>
      <c r="BF54" s="476"/>
      <c r="BG54" s="476"/>
      <c r="BH54" s="476"/>
      <c r="BI54" s="476"/>
      <c r="BJ54" s="476"/>
      <c r="BK54" s="476"/>
      <c r="BL54" s="476"/>
      <c r="BM54" s="476"/>
      <c r="BN54" s="476"/>
      <c r="BO54" s="476"/>
      <c r="BP54" s="476"/>
      <c r="BQ54" s="476"/>
      <c r="BR54" s="476"/>
      <c r="BS54" s="476"/>
      <c r="BT54" s="476"/>
      <c r="BU54" s="476"/>
      <c r="BV54" s="476"/>
    </row>
    <row r="55" spans="1:74" ht="14.7" customHeight="1">
      <c r="A55" s="1058"/>
      <c r="B55" s="1093"/>
      <c r="C55" s="490" t="s">
        <v>5</v>
      </c>
      <c r="D55" s="491"/>
      <c r="E55" s="491"/>
      <c r="F55" s="491"/>
      <c r="G55" s="491"/>
      <c r="H55" s="491"/>
      <c r="I55" s="491"/>
      <c r="J55" s="491"/>
      <c r="K55" s="491"/>
      <c r="L55" s="491"/>
      <c r="M55" s="491"/>
      <c r="N55" s="491"/>
      <c r="O55" s="491"/>
      <c r="P55" s="492"/>
      <c r="Q55" s="1097"/>
      <c r="R55" s="1098"/>
      <c r="S55" s="1097"/>
      <c r="T55" s="1099"/>
      <c r="U55" s="1099"/>
      <c r="V55" s="1098"/>
      <c r="W55" s="1097"/>
      <c r="X55" s="1099"/>
      <c r="Y55" s="1099"/>
      <c r="Z55" s="1098"/>
      <c r="AA55" s="1100"/>
      <c r="AB55" s="1101"/>
      <c r="AC55" s="1101"/>
      <c r="AD55" s="1101"/>
      <c r="AE55" s="1101"/>
      <c r="AF55" s="1102"/>
      <c r="AG55" s="493" t="s">
        <v>666</v>
      </c>
      <c r="AH55" s="494"/>
      <c r="AI55" s="494"/>
      <c r="AJ55" s="494"/>
      <c r="AK55" s="495"/>
      <c r="AL55" s="476"/>
      <c r="AO55" s="1091"/>
      <c r="AP55" s="1091"/>
      <c r="AQ55" s="476"/>
      <c r="AR55" s="476"/>
      <c r="AS55" s="476"/>
      <c r="AT55" s="476"/>
      <c r="AU55" s="476"/>
      <c r="AV55" s="476"/>
      <c r="AW55" s="476"/>
      <c r="AX55" s="476"/>
      <c r="AY55" s="476"/>
      <c r="AZ55" s="476"/>
      <c r="BA55" s="476"/>
      <c r="BB55" s="476"/>
      <c r="BC55" s="476"/>
      <c r="BD55" s="476"/>
      <c r="BE55" s="476"/>
      <c r="BF55" s="476"/>
      <c r="BG55" s="476"/>
      <c r="BH55" s="476"/>
      <c r="BI55" s="476"/>
      <c r="BJ55" s="476"/>
      <c r="BK55" s="476"/>
      <c r="BL55" s="476"/>
      <c r="BM55" s="476"/>
      <c r="BN55" s="476"/>
      <c r="BO55" s="476"/>
      <c r="BP55" s="476"/>
      <c r="BQ55" s="476"/>
      <c r="BR55" s="476"/>
      <c r="BS55" s="476"/>
      <c r="BT55" s="476"/>
      <c r="BU55" s="476"/>
      <c r="BV55" s="476"/>
    </row>
    <row r="56" spans="1:74" ht="14.7" customHeight="1">
      <c r="A56" s="1058"/>
      <c r="B56" s="1093"/>
      <c r="C56" s="490" t="s">
        <v>107</v>
      </c>
      <c r="D56" s="491"/>
      <c r="E56" s="491"/>
      <c r="F56" s="491"/>
      <c r="G56" s="491"/>
      <c r="H56" s="491"/>
      <c r="I56" s="491"/>
      <c r="J56" s="491"/>
      <c r="K56" s="491"/>
      <c r="L56" s="491"/>
      <c r="M56" s="491"/>
      <c r="N56" s="491"/>
      <c r="O56" s="491"/>
      <c r="P56" s="491"/>
      <c r="Q56" s="1095"/>
      <c r="R56" s="1096"/>
      <c r="S56" s="1097"/>
      <c r="T56" s="1099"/>
      <c r="U56" s="1099"/>
      <c r="V56" s="1098"/>
      <c r="W56" s="1097"/>
      <c r="X56" s="1099"/>
      <c r="Y56" s="1099"/>
      <c r="Z56" s="1098"/>
      <c r="AA56" s="1100"/>
      <c r="AB56" s="1101"/>
      <c r="AC56" s="1101"/>
      <c r="AD56" s="1101"/>
      <c r="AE56" s="1101"/>
      <c r="AF56" s="1102"/>
      <c r="AG56" s="493" t="s">
        <v>667</v>
      </c>
      <c r="AH56" s="494"/>
      <c r="AI56" s="494"/>
      <c r="AJ56" s="494"/>
      <c r="AK56" s="495"/>
      <c r="AL56" s="476"/>
      <c r="AO56" s="1091"/>
      <c r="AP56" s="1091"/>
      <c r="AQ56" s="476"/>
      <c r="AR56" s="476"/>
      <c r="AS56" s="476"/>
      <c r="AT56" s="476"/>
      <c r="AU56" s="476"/>
      <c r="AV56" s="476"/>
      <c r="AW56" s="476"/>
      <c r="AX56" s="476"/>
      <c r="AY56" s="476"/>
      <c r="AZ56" s="476"/>
      <c r="BA56" s="476"/>
      <c r="BB56" s="476"/>
      <c r="BC56" s="476"/>
      <c r="BD56" s="476"/>
      <c r="BE56" s="476"/>
      <c r="BF56" s="476"/>
      <c r="BG56" s="476"/>
      <c r="BH56" s="476"/>
      <c r="BI56" s="476"/>
      <c r="BJ56" s="476"/>
      <c r="BK56" s="476"/>
      <c r="BL56" s="476"/>
      <c r="BM56" s="476"/>
      <c r="BN56" s="476"/>
      <c r="BO56" s="476"/>
      <c r="BP56" s="476"/>
      <c r="BQ56" s="476"/>
      <c r="BR56" s="476"/>
      <c r="BS56" s="476"/>
      <c r="BT56" s="476"/>
      <c r="BU56" s="476"/>
      <c r="BV56" s="476"/>
    </row>
    <row r="57" spans="1:74" ht="14.7" customHeight="1">
      <c r="A57" s="1058"/>
      <c r="B57" s="1093"/>
      <c r="C57" s="490" t="s">
        <v>668</v>
      </c>
      <c r="D57" s="491"/>
      <c r="E57" s="491"/>
      <c r="F57" s="491"/>
      <c r="G57" s="491"/>
      <c r="H57" s="491"/>
      <c r="I57" s="491"/>
      <c r="J57" s="491"/>
      <c r="K57" s="491"/>
      <c r="L57" s="491"/>
      <c r="M57" s="491"/>
      <c r="N57" s="491"/>
      <c r="O57" s="491"/>
      <c r="P57" s="491"/>
      <c r="Q57" s="1095"/>
      <c r="R57" s="1096"/>
      <c r="S57" s="1097"/>
      <c r="T57" s="1099"/>
      <c r="U57" s="1099"/>
      <c r="V57" s="1098"/>
      <c r="W57" s="1097"/>
      <c r="X57" s="1099"/>
      <c r="Y57" s="1099"/>
      <c r="Z57" s="1098"/>
      <c r="AA57" s="1100"/>
      <c r="AB57" s="1101"/>
      <c r="AC57" s="1101"/>
      <c r="AD57" s="1101"/>
      <c r="AE57" s="1101"/>
      <c r="AF57" s="1102"/>
      <c r="AG57" s="493" t="s">
        <v>669</v>
      </c>
      <c r="AH57" s="494"/>
      <c r="AI57" s="494"/>
      <c r="AJ57" s="494"/>
      <c r="AK57" s="495"/>
      <c r="AL57" s="476"/>
      <c r="AO57" s="1091"/>
      <c r="AP57" s="1091"/>
      <c r="AQ57" s="476"/>
      <c r="AR57" s="476"/>
      <c r="AS57" s="476"/>
      <c r="AT57" s="476"/>
      <c r="AU57" s="476"/>
      <c r="AV57" s="476"/>
      <c r="AW57" s="476"/>
      <c r="AX57" s="476"/>
      <c r="AY57" s="476"/>
      <c r="AZ57" s="476"/>
      <c r="BA57" s="476"/>
      <c r="BB57" s="476"/>
      <c r="BC57" s="476"/>
      <c r="BD57" s="476"/>
      <c r="BE57" s="476"/>
      <c r="BF57" s="476"/>
      <c r="BG57" s="476"/>
      <c r="BH57" s="476"/>
      <c r="BI57" s="476"/>
      <c r="BJ57" s="476"/>
      <c r="BK57" s="476"/>
      <c r="BL57" s="476"/>
      <c r="BM57" s="476"/>
      <c r="BN57" s="476"/>
      <c r="BO57" s="476"/>
      <c r="BP57" s="476"/>
      <c r="BQ57" s="476"/>
      <c r="BR57" s="476"/>
      <c r="BS57" s="476"/>
      <c r="BT57" s="476"/>
      <c r="BU57" s="476"/>
      <c r="BV57" s="476"/>
    </row>
    <row r="58" spans="1:74" ht="14.7" customHeight="1">
      <c r="A58" s="1058"/>
      <c r="B58" s="1093"/>
      <c r="C58" s="490" t="s">
        <v>4</v>
      </c>
      <c r="D58" s="491"/>
      <c r="E58" s="491"/>
      <c r="F58" s="491"/>
      <c r="G58" s="491"/>
      <c r="H58" s="491"/>
      <c r="I58" s="491"/>
      <c r="J58" s="491"/>
      <c r="K58" s="491"/>
      <c r="L58" s="491"/>
      <c r="M58" s="491"/>
      <c r="N58" s="491"/>
      <c r="O58" s="491"/>
      <c r="P58" s="491"/>
      <c r="Q58" s="1095"/>
      <c r="R58" s="1096"/>
      <c r="S58" s="1097"/>
      <c r="T58" s="1099"/>
      <c r="U58" s="1099"/>
      <c r="V58" s="1098"/>
      <c r="W58" s="1097"/>
      <c r="X58" s="1099"/>
      <c r="Y58" s="1099"/>
      <c r="Z58" s="1098"/>
      <c r="AA58" s="1100"/>
      <c r="AB58" s="1101"/>
      <c r="AC58" s="1101"/>
      <c r="AD58" s="1101"/>
      <c r="AE58" s="1101"/>
      <c r="AF58" s="1102"/>
      <c r="AG58" s="493" t="s">
        <v>670</v>
      </c>
      <c r="AH58" s="494"/>
      <c r="AI58" s="494"/>
      <c r="AJ58" s="494"/>
      <c r="AK58" s="495"/>
      <c r="AL58" s="476"/>
      <c r="AO58" s="1091"/>
      <c r="AP58" s="1091"/>
      <c r="AQ58" s="476"/>
      <c r="AR58" s="476"/>
      <c r="AS58" s="476"/>
      <c r="AT58" s="476"/>
      <c r="AU58" s="476"/>
      <c r="AV58" s="476"/>
      <c r="AW58" s="476"/>
      <c r="AX58" s="476"/>
      <c r="AY58" s="476"/>
      <c r="AZ58" s="476"/>
      <c r="BA58" s="476"/>
      <c r="BB58" s="476"/>
      <c r="BC58" s="476"/>
      <c r="BD58" s="476"/>
      <c r="BE58" s="476"/>
      <c r="BF58" s="476"/>
      <c r="BG58" s="476"/>
      <c r="BH58" s="476"/>
      <c r="BI58" s="476"/>
      <c r="BJ58" s="476"/>
      <c r="BK58" s="476"/>
      <c r="BL58" s="476"/>
      <c r="BM58" s="476"/>
      <c r="BN58" s="476"/>
      <c r="BO58" s="476"/>
      <c r="BP58" s="476"/>
      <c r="BQ58" s="476"/>
      <c r="BR58" s="476"/>
      <c r="BS58" s="476"/>
      <c r="BT58" s="476"/>
      <c r="BU58" s="476"/>
      <c r="BV58" s="476"/>
    </row>
    <row r="59" spans="1:74" ht="14.7" customHeight="1">
      <c r="A59" s="1058"/>
      <c r="B59" s="1094"/>
      <c r="C59" s="490" t="s">
        <v>671</v>
      </c>
      <c r="D59" s="491"/>
      <c r="E59" s="491"/>
      <c r="F59" s="491"/>
      <c r="G59" s="491"/>
      <c r="H59" s="491"/>
      <c r="I59" s="491"/>
      <c r="J59" s="491"/>
      <c r="K59" s="491"/>
      <c r="L59" s="491"/>
      <c r="M59" s="491"/>
      <c r="N59" s="491"/>
      <c r="O59" s="491"/>
      <c r="P59" s="491"/>
      <c r="Q59" s="1095"/>
      <c r="R59" s="1096"/>
      <c r="S59" s="1097"/>
      <c r="T59" s="1099"/>
      <c r="U59" s="1099"/>
      <c r="V59" s="1098"/>
      <c r="W59" s="1097"/>
      <c r="X59" s="1099"/>
      <c r="Y59" s="1099"/>
      <c r="Z59" s="1098"/>
      <c r="AA59" s="1100"/>
      <c r="AB59" s="1101"/>
      <c r="AC59" s="1101"/>
      <c r="AD59" s="1101"/>
      <c r="AE59" s="1101"/>
      <c r="AF59" s="1102"/>
      <c r="AG59" s="493" t="s">
        <v>672</v>
      </c>
      <c r="AH59" s="494"/>
      <c r="AI59" s="494"/>
      <c r="AJ59" s="494"/>
      <c r="AK59" s="495"/>
      <c r="AL59" s="476"/>
      <c r="AO59" s="1091"/>
      <c r="AP59" s="1091"/>
      <c r="AQ59" s="476"/>
      <c r="AR59" s="476"/>
      <c r="AS59" s="476"/>
      <c r="AT59" s="476"/>
      <c r="AU59" s="476"/>
      <c r="AV59" s="476"/>
      <c r="AW59" s="476"/>
      <c r="AX59" s="476"/>
      <c r="AY59" s="476"/>
      <c r="AZ59" s="476"/>
      <c r="BA59" s="476"/>
      <c r="BB59" s="476"/>
      <c r="BC59" s="476"/>
      <c r="BD59" s="476"/>
      <c r="BE59" s="476"/>
      <c r="BF59" s="476"/>
      <c r="BG59" s="476"/>
      <c r="BH59" s="476"/>
      <c r="BI59" s="476"/>
      <c r="BJ59" s="476"/>
      <c r="BK59" s="476"/>
      <c r="BL59" s="476"/>
      <c r="BM59" s="476"/>
      <c r="BN59" s="476"/>
      <c r="BO59" s="476"/>
      <c r="BP59" s="476"/>
      <c r="BQ59" s="476"/>
      <c r="BR59" s="476"/>
      <c r="BS59" s="476"/>
      <c r="BT59" s="476"/>
      <c r="BU59" s="476"/>
      <c r="BV59" s="476"/>
    </row>
    <row r="60" spans="1:74" ht="14.7" customHeight="1">
      <c r="A60" s="1058"/>
      <c r="B60" s="1109" t="s">
        <v>842</v>
      </c>
      <c r="C60" s="490" t="s">
        <v>673</v>
      </c>
      <c r="D60" s="491"/>
      <c r="E60" s="491"/>
      <c r="F60" s="491"/>
      <c r="G60" s="491"/>
      <c r="H60" s="491"/>
      <c r="I60" s="491"/>
      <c r="J60" s="491"/>
      <c r="K60" s="491"/>
      <c r="L60" s="491"/>
      <c r="M60" s="491"/>
      <c r="N60" s="491"/>
      <c r="O60" s="491"/>
      <c r="P60" s="491"/>
      <c r="Q60" s="1095"/>
      <c r="R60" s="1096"/>
      <c r="S60" s="1097"/>
      <c r="T60" s="1099"/>
      <c r="U60" s="1099"/>
      <c r="V60" s="1098"/>
      <c r="W60" s="1097"/>
      <c r="X60" s="1099"/>
      <c r="Y60" s="1099"/>
      <c r="Z60" s="1098"/>
      <c r="AA60" s="1100"/>
      <c r="AB60" s="1101"/>
      <c r="AC60" s="1101"/>
      <c r="AD60" s="1101"/>
      <c r="AE60" s="1101"/>
      <c r="AF60" s="1102"/>
      <c r="AG60" s="493" t="s">
        <v>674</v>
      </c>
      <c r="AH60" s="494"/>
      <c r="AI60" s="494"/>
      <c r="AJ60" s="494"/>
      <c r="AK60" s="495"/>
      <c r="AL60" s="476"/>
      <c r="AO60" s="1091"/>
      <c r="AP60" s="790"/>
      <c r="AQ60" s="476"/>
      <c r="AR60" s="476"/>
      <c r="AS60" s="476"/>
      <c r="AT60" s="476"/>
      <c r="AU60" s="476"/>
      <c r="AV60" s="476"/>
      <c r="AW60" s="476"/>
      <c r="AX60" s="476"/>
      <c r="AY60" s="476"/>
      <c r="AZ60" s="476"/>
      <c r="BA60" s="476"/>
      <c r="BB60" s="476"/>
      <c r="BC60" s="476"/>
      <c r="BD60" s="476"/>
      <c r="BE60" s="476"/>
      <c r="BF60" s="476"/>
      <c r="BG60" s="476"/>
      <c r="BH60" s="476"/>
      <c r="BI60" s="476"/>
      <c r="BJ60" s="476"/>
      <c r="BK60" s="476"/>
      <c r="BL60" s="476"/>
      <c r="BM60" s="476"/>
      <c r="BN60" s="476"/>
      <c r="BO60" s="476"/>
      <c r="BP60" s="476"/>
      <c r="BQ60" s="476"/>
      <c r="BR60" s="476"/>
      <c r="BS60" s="476"/>
      <c r="BT60" s="476"/>
      <c r="BU60" s="476"/>
      <c r="BV60" s="476"/>
    </row>
    <row r="61" spans="1:74" ht="14.7" customHeight="1">
      <c r="A61" s="1058"/>
      <c r="B61" s="1110"/>
      <c r="C61" s="490" t="s">
        <v>675</v>
      </c>
      <c r="D61" s="491"/>
      <c r="E61" s="491"/>
      <c r="F61" s="491"/>
      <c r="G61" s="491"/>
      <c r="H61" s="491"/>
      <c r="I61" s="491"/>
      <c r="J61" s="491"/>
      <c r="K61" s="491"/>
      <c r="L61" s="491"/>
      <c r="M61" s="491"/>
      <c r="N61" s="491"/>
      <c r="O61" s="491"/>
      <c r="P61" s="491"/>
      <c r="Q61" s="1095"/>
      <c r="R61" s="1096"/>
      <c r="S61" s="1097"/>
      <c r="T61" s="1099"/>
      <c r="U61" s="1099"/>
      <c r="V61" s="1098"/>
      <c r="W61" s="1097"/>
      <c r="X61" s="1099"/>
      <c r="Y61" s="1099"/>
      <c r="Z61" s="1098"/>
      <c r="AA61" s="1100"/>
      <c r="AB61" s="1101"/>
      <c r="AC61" s="1101"/>
      <c r="AD61" s="1101"/>
      <c r="AE61" s="1101"/>
      <c r="AF61" s="1102"/>
      <c r="AG61" s="493" t="s">
        <v>676</v>
      </c>
      <c r="AH61" s="494"/>
      <c r="AI61" s="494"/>
      <c r="AJ61" s="494"/>
      <c r="AK61" s="495"/>
      <c r="AL61" s="476"/>
      <c r="AO61" s="1091"/>
      <c r="AP61" s="790"/>
      <c r="AQ61" s="476"/>
      <c r="AR61" s="476"/>
      <c r="AS61" s="476"/>
      <c r="AT61" s="476"/>
      <c r="AU61" s="476"/>
      <c r="AV61" s="476"/>
      <c r="AW61" s="476"/>
      <c r="AX61" s="476"/>
      <c r="AY61" s="476"/>
      <c r="AZ61" s="476"/>
      <c r="BA61" s="476"/>
      <c r="BB61" s="476"/>
      <c r="BC61" s="476"/>
      <c r="BD61" s="476"/>
      <c r="BE61" s="476"/>
      <c r="BF61" s="476"/>
      <c r="BG61" s="476"/>
      <c r="BH61" s="476"/>
      <c r="BI61" s="476"/>
      <c r="BJ61" s="476"/>
      <c r="BK61" s="476"/>
      <c r="BL61" s="476"/>
      <c r="BM61" s="476"/>
      <c r="BN61" s="476"/>
      <c r="BO61" s="476"/>
      <c r="BP61" s="476"/>
      <c r="BQ61" s="476"/>
      <c r="BR61" s="476"/>
      <c r="BS61" s="476"/>
      <c r="BT61" s="476"/>
      <c r="BU61" s="476"/>
      <c r="BV61" s="476"/>
    </row>
    <row r="62" spans="1:74" ht="14.7" customHeight="1">
      <c r="A62" s="1058"/>
      <c r="B62" s="1111"/>
      <c r="C62" s="490" t="s">
        <v>677</v>
      </c>
      <c r="D62" s="491"/>
      <c r="E62" s="491"/>
      <c r="F62" s="491"/>
      <c r="G62" s="491"/>
      <c r="H62" s="491"/>
      <c r="I62" s="491"/>
      <c r="J62" s="491"/>
      <c r="K62" s="491"/>
      <c r="L62" s="491"/>
      <c r="M62" s="491"/>
      <c r="N62" s="491"/>
      <c r="O62" s="491"/>
      <c r="P62" s="491"/>
      <c r="Q62" s="1095"/>
      <c r="R62" s="1096"/>
      <c r="S62" s="1097"/>
      <c r="T62" s="1099"/>
      <c r="U62" s="1099"/>
      <c r="V62" s="1098"/>
      <c r="W62" s="1097"/>
      <c r="X62" s="1099"/>
      <c r="Y62" s="1099"/>
      <c r="Z62" s="1098"/>
      <c r="AA62" s="1100"/>
      <c r="AB62" s="1101"/>
      <c r="AC62" s="1101"/>
      <c r="AD62" s="1101"/>
      <c r="AE62" s="1101"/>
      <c r="AF62" s="1102"/>
      <c r="AG62" s="497" t="s">
        <v>678</v>
      </c>
      <c r="AH62" s="495"/>
      <c r="AI62" s="495"/>
      <c r="AJ62" s="494"/>
      <c r="AK62" s="495"/>
      <c r="AL62" s="476"/>
      <c r="AO62" s="1091"/>
      <c r="AP62" s="790"/>
      <c r="AQ62" s="476"/>
      <c r="AR62" s="476"/>
      <c r="AS62" s="476"/>
      <c r="AT62" s="476"/>
      <c r="AU62" s="476"/>
      <c r="AV62" s="476"/>
      <c r="AW62" s="476"/>
      <c r="AX62" s="476"/>
      <c r="AY62" s="476"/>
      <c r="AZ62" s="476"/>
      <c r="BA62" s="476"/>
      <c r="BB62" s="476"/>
      <c r="BC62" s="476"/>
      <c r="BD62" s="476"/>
      <c r="BE62" s="476"/>
      <c r="BF62" s="476"/>
      <c r="BG62" s="476"/>
      <c r="BH62" s="476"/>
      <c r="BI62" s="476"/>
      <c r="BJ62" s="476"/>
      <c r="BK62" s="476"/>
      <c r="BL62" s="476"/>
      <c r="BM62" s="476"/>
      <c r="BN62" s="476"/>
      <c r="BO62" s="476"/>
      <c r="BP62" s="476"/>
      <c r="BQ62" s="476"/>
      <c r="BR62" s="476"/>
      <c r="BS62" s="476"/>
      <c r="BT62" s="476"/>
      <c r="BU62" s="476"/>
      <c r="BV62" s="476"/>
    </row>
    <row r="63" spans="1:74" ht="14.7" customHeight="1">
      <c r="A63" s="1058"/>
      <c r="B63" s="1112" t="s">
        <v>679</v>
      </c>
      <c r="C63" s="491" t="s">
        <v>680</v>
      </c>
      <c r="D63" s="491"/>
      <c r="E63" s="491"/>
      <c r="F63" s="491"/>
      <c r="G63" s="491"/>
      <c r="H63" s="491"/>
      <c r="I63" s="491"/>
      <c r="J63" s="491"/>
      <c r="K63" s="491"/>
      <c r="L63" s="491"/>
      <c r="M63" s="491"/>
      <c r="N63" s="491"/>
      <c r="O63" s="491"/>
      <c r="P63" s="491"/>
      <c r="Q63" s="1095"/>
      <c r="R63" s="1096"/>
      <c r="S63" s="1097"/>
      <c r="T63" s="1099"/>
      <c r="U63" s="1099"/>
      <c r="V63" s="1098"/>
      <c r="W63" s="1097"/>
      <c r="X63" s="1099"/>
      <c r="Y63" s="1099"/>
      <c r="Z63" s="1098"/>
      <c r="AA63" s="1100"/>
      <c r="AB63" s="1101"/>
      <c r="AC63" s="1101"/>
      <c r="AD63" s="1101"/>
      <c r="AE63" s="1101"/>
      <c r="AF63" s="1102"/>
      <c r="AG63" s="493" t="s">
        <v>657</v>
      </c>
      <c r="AH63" s="494"/>
      <c r="AI63" s="494"/>
      <c r="AJ63" s="494"/>
      <c r="AK63" s="495"/>
      <c r="AL63" s="476"/>
      <c r="AO63" s="1091"/>
      <c r="AP63" s="1046"/>
      <c r="AQ63" s="476"/>
      <c r="AR63" s="476"/>
      <c r="AS63" s="476"/>
      <c r="AT63" s="476"/>
      <c r="AU63" s="476"/>
      <c r="AV63" s="476"/>
      <c r="AW63" s="476"/>
      <c r="AX63" s="476"/>
      <c r="AY63" s="476"/>
      <c r="AZ63" s="476"/>
      <c r="BA63" s="476"/>
      <c r="BB63" s="476"/>
      <c r="BC63" s="476"/>
      <c r="BD63" s="476"/>
      <c r="BE63" s="476"/>
      <c r="BF63" s="476"/>
      <c r="BG63" s="476"/>
      <c r="BH63" s="476"/>
      <c r="BI63" s="476"/>
      <c r="BJ63" s="476"/>
      <c r="BK63" s="476"/>
      <c r="BL63" s="476"/>
      <c r="BM63" s="476"/>
      <c r="BN63" s="476"/>
      <c r="BO63" s="476"/>
      <c r="BP63" s="476"/>
      <c r="BQ63" s="476"/>
      <c r="BR63" s="476"/>
      <c r="BS63" s="476"/>
      <c r="BT63" s="476"/>
      <c r="BU63" s="476"/>
      <c r="BV63" s="476"/>
    </row>
    <row r="64" spans="1:74" ht="14.7" customHeight="1">
      <c r="A64" s="1058"/>
      <c r="B64" s="1112"/>
      <c r="C64" s="491" t="s">
        <v>681</v>
      </c>
      <c r="D64" s="491"/>
      <c r="E64" s="491"/>
      <c r="F64" s="491"/>
      <c r="G64" s="491"/>
      <c r="H64" s="491"/>
      <c r="I64" s="491"/>
      <c r="J64" s="491"/>
      <c r="K64" s="491"/>
      <c r="L64" s="491"/>
      <c r="M64" s="491"/>
      <c r="N64" s="491"/>
      <c r="O64" s="491"/>
      <c r="P64" s="491"/>
      <c r="Q64" s="1095"/>
      <c r="R64" s="1096"/>
      <c r="S64" s="1097"/>
      <c r="T64" s="1099"/>
      <c r="U64" s="1099"/>
      <c r="V64" s="1098"/>
      <c r="W64" s="1097"/>
      <c r="X64" s="1099"/>
      <c r="Y64" s="1099"/>
      <c r="Z64" s="1098"/>
      <c r="AA64" s="1100"/>
      <c r="AB64" s="1101"/>
      <c r="AC64" s="1101"/>
      <c r="AD64" s="1101"/>
      <c r="AE64" s="1101"/>
      <c r="AF64" s="1102"/>
      <c r="AG64" s="493" t="s">
        <v>658</v>
      </c>
      <c r="AH64" s="494"/>
      <c r="AI64" s="494"/>
      <c r="AJ64" s="494"/>
      <c r="AK64" s="495"/>
      <c r="AL64" s="476"/>
      <c r="AO64" s="1091"/>
      <c r="AP64" s="1046"/>
      <c r="AQ64" s="476"/>
      <c r="AR64" s="476"/>
      <c r="AS64" s="476"/>
      <c r="AT64" s="476"/>
      <c r="AU64" s="476"/>
      <c r="AV64" s="476"/>
      <c r="AW64" s="476"/>
      <c r="AX64" s="476"/>
      <c r="AY64" s="476"/>
      <c r="AZ64" s="476"/>
      <c r="BA64" s="476"/>
      <c r="BB64" s="476"/>
      <c r="BC64" s="476"/>
      <c r="BD64" s="476"/>
      <c r="BE64" s="476"/>
      <c r="BF64" s="476"/>
      <c r="BG64" s="476"/>
      <c r="BH64" s="476"/>
      <c r="BI64" s="476"/>
      <c r="BJ64" s="476"/>
      <c r="BK64" s="476"/>
      <c r="BL64" s="476"/>
      <c r="BM64" s="476"/>
      <c r="BN64" s="476"/>
      <c r="BO64" s="476"/>
      <c r="BP64" s="476"/>
      <c r="BQ64" s="476"/>
      <c r="BR64" s="476"/>
      <c r="BS64" s="476"/>
      <c r="BT64" s="476"/>
      <c r="BU64" s="476"/>
      <c r="BV64" s="476"/>
    </row>
    <row r="65" spans="1:74" ht="14.7" customHeight="1">
      <c r="A65" s="1058"/>
      <c r="B65" s="1112"/>
      <c r="C65" s="785" t="s">
        <v>682</v>
      </c>
      <c r="D65" s="785"/>
      <c r="E65" s="785"/>
      <c r="F65" s="785"/>
      <c r="G65" s="785"/>
      <c r="H65" s="785"/>
      <c r="I65" s="785"/>
      <c r="J65" s="785"/>
      <c r="K65" s="785"/>
      <c r="L65" s="785"/>
      <c r="M65" s="785"/>
      <c r="N65" s="785"/>
      <c r="O65" s="785"/>
      <c r="P65" s="491"/>
      <c r="Q65" s="1095"/>
      <c r="R65" s="1096"/>
      <c r="S65" s="1097"/>
      <c r="T65" s="1099"/>
      <c r="U65" s="1099"/>
      <c r="V65" s="1098"/>
      <c r="W65" s="1097"/>
      <c r="X65" s="1099"/>
      <c r="Y65" s="1099"/>
      <c r="Z65" s="1098"/>
      <c r="AA65" s="1100"/>
      <c r="AB65" s="1101"/>
      <c r="AC65" s="1101"/>
      <c r="AD65" s="1101"/>
      <c r="AE65" s="1101"/>
      <c r="AF65" s="1102"/>
      <c r="AG65" s="493" t="s">
        <v>660</v>
      </c>
      <c r="AH65" s="498"/>
      <c r="AI65" s="498"/>
      <c r="AJ65" s="498"/>
      <c r="AK65" s="499"/>
      <c r="AL65" s="476"/>
      <c r="AO65" s="1091"/>
      <c r="AP65" s="1046"/>
      <c r="AQ65" s="476"/>
      <c r="AR65" s="476"/>
      <c r="AS65" s="476"/>
      <c r="AT65" s="476"/>
      <c r="AU65" s="476"/>
      <c r="AV65" s="476"/>
      <c r="AW65" s="476"/>
      <c r="AX65" s="476"/>
      <c r="AY65" s="476"/>
      <c r="AZ65" s="476"/>
      <c r="BA65" s="476"/>
      <c r="BB65" s="476"/>
      <c r="BC65" s="476"/>
      <c r="BD65" s="476"/>
      <c r="BE65" s="476"/>
      <c r="BF65" s="476"/>
      <c r="BG65" s="476"/>
      <c r="BH65" s="476"/>
      <c r="BI65" s="476"/>
      <c r="BJ65" s="476"/>
      <c r="BK65" s="476"/>
      <c r="BL65" s="476"/>
      <c r="BM65" s="476"/>
      <c r="BN65" s="476"/>
      <c r="BO65" s="476"/>
      <c r="BP65" s="476"/>
      <c r="BQ65" s="476"/>
      <c r="BR65" s="476"/>
      <c r="BS65" s="476"/>
      <c r="BT65" s="476"/>
      <c r="BU65" s="476"/>
      <c r="BV65" s="476"/>
    </row>
    <row r="66" spans="1:74" ht="14.7" customHeight="1">
      <c r="A66" s="1058"/>
      <c r="B66" s="1112"/>
      <c r="C66" s="785" t="s">
        <v>683</v>
      </c>
      <c r="D66" s="785"/>
      <c r="E66" s="785"/>
      <c r="F66" s="785"/>
      <c r="G66" s="785"/>
      <c r="H66" s="785"/>
      <c r="I66" s="785"/>
      <c r="J66" s="785"/>
      <c r="K66" s="785"/>
      <c r="L66" s="785"/>
      <c r="M66" s="785"/>
      <c r="N66" s="785"/>
      <c r="O66" s="785"/>
      <c r="P66" s="491"/>
      <c r="Q66" s="1095"/>
      <c r="R66" s="1096"/>
      <c r="S66" s="1097"/>
      <c r="T66" s="1099"/>
      <c r="U66" s="1099"/>
      <c r="V66" s="1098"/>
      <c r="W66" s="1097"/>
      <c r="X66" s="1099"/>
      <c r="Y66" s="1099"/>
      <c r="Z66" s="1098"/>
      <c r="AA66" s="1100"/>
      <c r="AB66" s="1101"/>
      <c r="AC66" s="1101"/>
      <c r="AD66" s="1101"/>
      <c r="AE66" s="1101"/>
      <c r="AF66" s="1102"/>
      <c r="AG66" s="493" t="s">
        <v>662</v>
      </c>
      <c r="AH66" s="498"/>
      <c r="AI66" s="498"/>
      <c r="AJ66" s="498"/>
      <c r="AK66" s="499"/>
      <c r="AL66" s="476"/>
      <c r="AO66" s="1091"/>
      <c r="AP66" s="1046"/>
      <c r="AQ66" s="476"/>
      <c r="AR66" s="476"/>
      <c r="AS66" s="476"/>
      <c r="AT66" s="476"/>
      <c r="AU66" s="476"/>
      <c r="AV66" s="476"/>
      <c r="AW66" s="476"/>
      <c r="AX66" s="476"/>
      <c r="AY66" s="476"/>
      <c r="AZ66" s="476"/>
      <c r="BA66" s="476"/>
      <c r="BB66" s="476"/>
      <c r="BC66" s="476"/>
      <c r="BD66" s="476"/>
      <c r="BE66" s="476"/>
      <c r="BF66" s="476"/>
      <c r="BG66" s="476"/>
      <c r="BH66" s="476"/>
      <c r="BI66" s="476"/>
      <c r="BJ66" s="476"/>
      <c r="BK66" s="476"/>
      <c r="BL66" s="476"/>
      <c r="BM66" s="476"/>
      <c r="BN66" s="476"/>
      <c r="BO66" s="476"/>
      <c r="BP66" s="476"/>
      <c r="BQ66" s="476"/>
      <c r="BR66" s="476"/>
      <c r="BS66" s="476"/>
      <c r="BT66" s="476"/>
      <c r="BU66" s="476"/>
      <c r="BV66" s="476"/>
    </row>
    <row r="67" spans="1:74" ht="14.7" customHeight="1">
      <c r="A67" s="1058"/>
      <c r="B67" s="1112"/>
      <c r="C67" s="785" t="s">
        <v>684</v>
      </c>
      <c r="D67" s="785"/>
      <c r="E67" s="785"/>
      <c r="F67" s="785"/>
      <c r="G67" s="785"/>
      <c r="H67" s="785"/>
      <c r="I67" s="785"/>
      <c r="J67" s="785"/>
      <c r="K67" s="785"/>
      <c r="L67" s="785"/>
      <c r="M67" s="785"/>
      <c r="N67" s="785"/>
      <c r="O67" s="785"/>
      <c r="P67" s="491"/>
      <c r="Q67" s="1095"/>
      <c r="R67" s="1096"/>
      <c r="S67" s="1097"/>
      <c r="T67" s="1099"/>
      <c r="U67" s="1099"/>
      <c r="V67" s="1098"/>
      <c r="W67" s="1097"/>
      <c r="X67" s="1099"/>
      <c r="Y67" s="1099"/>
      <c r="Z67" s="1098"/>
      <c r="AA67" s="1100"/>
      <c r="AB67" s="1101"/>
      <c r="AC67" s="1101"/>
      <c r="AD67" s="1101"/>
      <c r="AE67" s="1101"/>
      <c r="AF67" s="1102"/>
      <c r="AG67" s="493" t="s">
        <v>665</v>
      </c>
      <c r="AH67" s="498"/>
      <c r="AI67" s="498"/>
      <c r="AJ67" s="498"/>
      <c r="AK67" s="499"/>
      <c r="AL67" s="476"/>
      <c r="AO67" s="1091"/>
      <c r="AP67" s="1046"/>
      <c r="AQ67" s="476"/>
      <c r="AR67" s="476"/>
      <c r="AS67" s="476"/>
      <c r="AT67" s="476"/>
      <c r="AU67" s="476"/>
      <c r="AV67" s="476"/>
      <c r="AW67" s="476"/>
      <c r="AX67" s="476"/>
      <c r="AY67" s="476"/>
      <c r="AZ67" s="476"/>
      <c r="BA67" s="476"/>
      <c r="BB67" s="476"/>
      <c r="BC67" s="476"/>
      <c r="BD67" s="476"/>
      <c r="BE67" s="476"/>
      <c r="BF67" s="476"/>
      <c r="BG67" s="476"/>
      <c r="BH67" s="476"/>
      <c r="BI67" s="476"/>
      <c r="BJ67" s="476"/>
      <c r="BK67" s="476"/>
      <c r="BL67" s="476"/>
      <c r="BM67" s="476"/>
      <c r="BN67" s="476"/>
      <c r="BO67" s="476"/>
      <c r="BP67" s="476"/>
      <c r="BQ67" s="476"/>
      <c r="BR67" s="476"/>
      <c r="BS67" s="476"/>
      <c r="BT67" s="476"/>
      <c r="BU67" s="476"/>
      <c r="BV67" s="476"/>
    </row>
    <row r="68" spans="1:74" ht="14.7" customHeight="1">
      <c r="A68" s="1058"/>
      <c r="B68" s="1112"/>
      <c r="C68" s="785" t="s">
        <v>685</v>
      </c>
      <c r="D68" s="785"/>
      <c r="E68" s="785"/>
      <c r="F68" s="785"/>
      <c r="G68" s="785"/>
      <c r="H68" s="785"/>
      <c r="I68" s="785"/>
      <c r="J68" s="785"/>
      <c r="K68" s="785"/>
      <c r="L68" s="785"/>
      <c r="M68" s="785"/>
      <c r="N68" s="785"/>
      <c r="O68" s="785"/>
      <c r="P68" s="492"/>
      <c r="Q68" s="1097"/>
      <c r="R68" s="1098"/>
      <c r="S68" s="1097"/>
      <c r="T68" s="1099"/>
      <c r="U68" s="1099"/>
      <c r="V68" s="1098"/>
      <c r="W68" s="1097"/>
      <c r="X68" s="1099"/>
      <c r="Y68" s="1099"/>
      <c r="Z68" s="1098"/>
      <c r="AA68" s="1100"/>
      <c r="AB68" s="1101"/>
      <c r="AC68" s="1101"/>
      <c r="AD68" s="1101"/>
      <c r="AE68" s="1101"/>
      <c r="AF68" s="1102"/>
      <c r="AG68" s="493" t="s">
        <v>686</v>
      </c>
      <c r="AH68" s="498"/>
      <c r="AI68" s="498"/>
      <c r="AJ68" s="498"/>
      <c r="AK68" s="499"/>
      <c r="AL68" s="476"/>
      <c r="AO68" s="1091"/>
      <c r="AP68" s="1046"/>
      <c r="AQ68" s="476"/>
      <c r="AR68" s="476"/>
      <c r="AS68" s="476"/>
      <c r="AT68" s="476"/>
      <c r="AU68" s="476"/>
      <c r="AV68" s="476"/>
      <c r="AW68" s="476"/>
      <c r="AX68" s="476"/>
      <c r="AY68" s="476"/>
      <c r="AZ68" s="476"/>
      <c r="BA68" s="476"/>
      <c r="BB68" s="476"/>
      <c r="BC68" s="476"/>
      <c r="BD68" s="476"/>
      <c r="BE68" s="476"/>
      <c r="BF68" s="476"/>
      <c r="BG68" s="476"/>
      <c r="BH68" s="476"/>
      <c r="BI68" s="476"/>
      <c r="BJ68" s="476"/>
      <c r="BK68" s="476"/>
      <c r="BL68" s="476"/>
      <c r="BM68" s="476"/>
      <c r="BN68" s="476"/>
      <c r="BO68" s="476"/>
      <c r="BP68" s="476"/>
      <c r="BQ68" s="476"/>
      <c r="BR68" s="476"/>
      <c r="BS68" s="476"/>
      <c r="BT68" s="476"/>
      <c r="BU68" s="476"/>
      <c r="BV68" s="476"/>
    </row>
    <row r="69" spans="1:74" ht="14.7" customHeight="1">
      <c r="A69" s="1058"/>
      <c r="B69" s="1112"/>
      <c r="C69" s="785" t="s">
        <v>687</v>
      </c>
      <c r="D69" s="785"/>
      <c r="E69" s="785"/>
      <c r="F69" s="785"/>
      <c r="G69" s="785"/>
      <c r="H69" s="785"/>
      <c r="I69" s="785"/>
      <c r="J69" s="785"/>
      <c r="K69" s="785"/>
      <c r="L69" s="785"/>
      <c r="M69" s="785"/>
      <c r="N69" s="785"/>
      <c r="O69" s="785"/>
      <c r="P69" s="491"/>
      <c r="Q69" s="1095"/>
      <c r="R69" s="1096"/>
      <c r="S69" s="1097"/>
      <c r="T69" s="1099"/>
      <c r="U69" s="1099"/>
      <c r="V69" s="1098"/>
      <c r="W69" s="1097"/>
      <c r="X69" s="1099"/>
      <c r="Y69" s="1099"/>
      <c r="Z69" s="1098"/>
      <c r="AA69" s="1100"/>
      <c r="AB69" s="1101"/>
      <c r="AC69" s="1101"/>
      <c r="AD69" s="1101"/>
      <c r="AE69" s="1101"/>
      <c r="AF69" s="1102"/>
      <c r="AG69" s="493" t="s">
        <v>667</v>
      </c>
      <c r="AH69" s="498"/>
      <c r="AI69" s="498"/>
      <c r="AJ69" s="498"/>
      <c r="AK69" s="499"/>
      <c r="AL69" s="476"/>
      <c r="AO69" s="1091"/>
      <c r="AP69" s="1046"/>
      <c r="AQ69" s="476"/>
      <c r="AR69" s="476"/>
      <c r="AS69" s="476"/>
      <c r="AT69" s="476"/>
      <c r="AU69" s="476"/>
      <c r="AV69" s="476"/>
      <c r="AW69" s="476"/>
      <c r="AX69" s="476"/>
      <c r="AY69" s="476"/>
      <c r="AZ69" s="476"/>
      <c r="BA69" s="476"/>
      <c r="BB69" s="476"/>
      <c r="BC69" s="476"/>
      <c r="BD69" s="476"/>
      <c r="BE69" s="476"/>
      <c r="BF69" s="476"/>
      <c r="BG69" s="476"/>
      <c r="BH69" s="476"/>
      <c r="BI69" s="476"/>
      <c r="BJ69" s="476"/>
      <c r="BK69" s="476"/>
      <c r="BL69" s="476"/>
      <c r="BM69" s="476"/>
      <c r="BN69" s="476"/>
      <c r="BO69" s="476"/>
      <c r="BP69" s="476"/>
      <c r="BQ69" s="476"/>
      <c r="BR69" s="476"/>
      <c r="BS69" s="476"/>
      <c r="BT69" s="476"/>
      <c r="BU69" s="476"/>
      <c r="BV69" s="476"/>
    </row>
    <row r="70" spans="1:74" ht="14.7" customHeight="1">
      <c r="A70" s="1058"/>
      <c r="B70" s="1112"/>
      <c r="C70" s="785" t="s">
        <v>688</v>
      </c>
      <c r="D70" s="785"/>
      <c r="E70" s="785"/>
      <c r="F70" s="785"/>
      <c r="G70" s="785"/>
      <c r="H70" s="785"/>
      <c r="I70" s="785"/>
      <c r="J70" s="785"/>
      <c r="K70" s="785"/>
      <c r="L70" s="785"/>
      <c r="M70" s="785"/>
      <c r="N70" s="785"/>
      <c r="O70" s="785"/>
      <c r="P70" s="491"/>
      <c r="Q70" s="1095"/>
      <c r="R70" s="1096"/>
      <c r="S70" s="1097"/>
      <c r="T70" s="1099"/>
      <c r="U70" s="1099"/>
      <c r="V70" s="1098"/>
      <c r="W70" s="1097"/>
      <c r="X70" s="1099"/>
      <c r="Y70" s="1099"/>
      <c r="Z70" s="1098"/>
      <c r="AA70" s="1100"/>
      <c r="AB70" s="1101"/>
      <c r="AC70" s="1101"/>
      <c r="AD70" s="1101"/>
      <c r="AE70" s="1101"/>
      <c r="AF70" s="1102"/>
      <c r="AG70" s="493" t="s">
        <v>669</v>
      </c>
      <c r="AH70" s="498"/>
      <c r="AI70" s="498"/>
      <c r="AJ70" s="498"/>
      <c r="AK70" s="499"/>
      <c r="AL70" s="476"/>
      <c r="AO70" s="1091"/>
      <c r="AP70" s="1046"/>
      <c r="AQ70" s="476"/>
      <c r="AR70" s="476"/>
      <c r="AS70" s="476"/>
      <c r="AT70" s="476"/>
      <c r="AU70" s="476"/>
      <c r="AV70" s="476"/>
      <c r="AW70" s="476"/>
      <c r="AX70" s="476"/>
      <c r="AY70" s="476"/>
      <c r="AZ70" s="476"/>
      <c r="BA70" s="476"/>
      <c r="BB70" s="476"/>
      <c r="BC70" s="476"/>
      <c r="BD70" s="476"/>
      <c r="BE70" s="476"/>
      <c r="BF70" s="476"/>
      <c r="BG70" s="476"/>
      <c r="BH70" s="476"/>
      <c r="BI70" s="476"/>
      <c r="BJ70" s="476"/>
      <c r="BK70" s="476"/>
      <c r="BL70" s="476"/>
      <c r="BM70" s="476"/>
      <c r="BN70" s="476"/>
      <c r="BO70" s="476"/>
      <c r="BP70" s="476"/>
      <c r="BQ70" s="476"/>
      <c r="BR70" s="476"/>
      <c r="BS70" s="476"/>
      <c r="BT70" s="476"/>
      <c r="BU70" s="476"/>
      <c r="BV70" s="476"/>
    </row>
    <row r="71" spans="1:74" ht="14.7" customHeight="1">
      <c r="A71" s="1058"/>
      <c r="B71" s="1112"/>
      <c r="C71" s="785" t="s">
        <v>689</v>
      </c>
      <c r="D71" s="785"/>
      <c r="E71" s="785"/>
      <c r="F71" s="785"/>
      <c r="G71" s="785"/>
      <c r="H71" s="785"/>
      <c r="I71" s="785"/>
      <c r="J71" s="785"/>
      <c r="K71" s="785"/>
      <c r="L71" s="785"/>
      <c r="M71" s="785"/>
      <c r="N71" s="785"/>
      <c r="O71" s="785"/>
      <c r="P71" s="491"/>
      <c r="Q71" s="1095"/>
      <c r="R71" s="1096"/>
      <c r="S71" s="1097"/>
      <c r="T71" s="1099"/>
      <c r="U71" s="1099"/>
      <c r="V71" s="1098"/>
      <c r="W71" s="1097"/>
      <c r="X71" s="1099"/>
      <c r="Y71" s="1099"/>
      <c r="Z71" s="1098"/>
      <c r="AA71" s="1100"/>
      <c r="AB71" s="1101"/>
      <c r="AC71" s="1101"/>
      <c r="AD71" s="1101"/>
      <c r="AE71" s="1101"/>
      <c r="AF71" s="1102"/>
      <c r="AG71" s="493" t="s">
        <v>670</v>
      </c>
      <c r="AH71" s="498"/>
      <c r="AI71" s="498"/>
      <c r="AJ71" s="498"/>
      <c r="AK71" s="499"/>
      <c r="AL71" s="476"/>
      <c r="AO71" s="1091"/>
      <c r="AP71" s="1046"/>
      <c r="AQ71" s="476"/>
      <c r="AR71" s="476"/>
      <c r="AS71" s="476"/>
      <c r="AT71" s="476"/>
      <c r="AU71" s="476"/>
      <c r="AV71" s="476"/>
      <c r="AW71" s="476"/>
      <c r="AX71" s="476"/>
      <c r="AY71" s="476"/>
      <c r="AZ71" s="476"/>
      <c r="BA71" s="476"/>
      <c r="BB71" s="476"/>
      <c r="BC71" s="476"/>
      <c r="BD71" s="476"/>
      <c r="BE71" s="476"/>
      <c r="BF71" s="476"/>
      <c r="BG71" s="476"/>
      <c r="BH71" s="476"/>
      <c r="BI71" s="476"/>
      <c r="BJ71" s="476"/>
      <c r="BK71" s="476"/>
      <c r="BL71" s="476"/>
      <c r="BM71" s="476"/>
      <c r="BN71" s="476"/>
      <c r="BO71" s="476"/>
      <c r="BP71" s="476"/>
      <c r="BQ71" s="476"/>
      <c r="BR71" s="476"/>
      <c r="BS71" s="476"/>
      <c r="BT71" s="476"/>
      <c r="BU71" s="476"/>
      <c r="BV71" s="476"/>
    </row>
    <row r="72" spans="1:74" ht="14.7" customHeight="1">
      <c r="A72" s="1058"/>
      <c r="B72" s="1112"/>
      <c r="C72" s="785" t="s">
        <v>690</v>
      </c>
      <c r="D72" s="785"/>
      <c r="E72" s="785"/>
      <c r="F72" s="785"/>
      <c r="G72" s="785"/>
      <c r="H72" s="785"/>
      <c r="I72" s="785"/>
      <c r="J72" s="785"/>
      <c r="K72" s="785"/>
      <c r="L72" s="785"/>
      <c r="M72" s="785"/>
      <c r="N72" s="785"/>
      <c r="O72" s="785"/>
      <c r="P72" s="491"/>
      <c r="Q72" s="1095"/>
      <c r="R72" s="1096"/>
      <c r="S72" s="1097"/>
      <c r="T72" s="1099"/>
      <c r="U72" s="1099"/>
      <c r="V72" s="1098"/>
      <c r="W72" s="1097"/>
      <c r="X72" s="1099"/>
      <c r="Y72" s="1099"/>
      <c r="Z72" s="1098"/>
      <c r="AA72" s="1100"/>
      <c r="AB72" s="1101"/>
      <c r="AC72" s="1101"/>
      <c r="AD72" s="1101"/>
      <c r="AE72" s="1101"/>
      <c r="AF72" s="1102"/>
      <c r="AG72" s="493" t="s">
        <v>672</v>
      </c>
      <c r="AH72" s="498"/>
      <c r="AI72" s="498"/>
      <c r="AJ72" s="498"/>
      <c r="AK72" s="499"/>
      <c r="AL72" s="476"/>
      <c r="AO72" s="1091"/>
      <c r="AP72" s="1046"/>
      <c r="AQ72" s="476"/>
      <c r="AR72" s="476"/>
      <c r="AS72" s="476"/>
      <c r="AT72" s="476"/>
      <c r="AU72" s="476"/>
      <c r="AV72" s="476"/>
      <c r="AW72" s="476"/>
      <c r="AX72" s="476"/>
      <c r="AY72" s="476"/>
      <c r="AZ72" s="476"/>
      <c r="BA72" s="476"/>
      <c r="BB72" s="476"/>
      <c r="BC72" s="476"/>
      <c r="BD72" s="476"/>
      <c r="BE72" s="476"/>
      <c r="BF72" s="476"/>
      <c r="BG72" s="476"/>
      <c r="BH72" s="476"/>
      <c r="BI72" s="476"/>
      <c r="BJ72" s="476"/>
      <c r="BK72" s="476"/>
      <c r="BL72" s="476"/>
      <c r="BM72" s="476"/>
      <c r="BN72" s="476"/>
      <c r="BO72" s="476"/>
      <c r="BP72" s="476"/>
      <c r="BQ72" s="476"/>
      <c r="BR72" s="476"/>
      <c r="BS72" s="476"/>
      <c r="BT72" s="476"/>
      <c r="BU72" s="476"/>
      <c r="BV72" s="476"/>
    </row>
    <row r="73" spans="1:74" ht="14.7" customHeight="1">
      <c r="A73" s="784" t="s">
        <v>691</v>
      </c>
      <c r="B73" s="491"/>
      <c r="C73" s="500"/>
      <c r="D73" s="500"/>
      <c r="E73" s="500"/>
      <c r="F73" s="500"/>
      <c r="G73" s="501"/>
      <c r="H73" s="502"/>
      <c r="I73" s="503"/>
      <c r="J73" s="504"/>
      <c r="K73" s="503"/>
      <c r="L73" s="503"/>
      <c r="M73" s="503"/>
      <c r="N73" s="503"/>
      <c r="O73" s="503"/>
      <c r="P73" s="503"/>
      <c r="Q73" s="505"/>
      <c r="R73" s="498" t="s">
        <v>692</v>
      </c>
      <c r="S73" s="506"/>
      <c r="T73" s="506"/>
      <c r="U73" s="506"/>
      <c r="V73" s="506"/>
      <c r="W73" s="506"/>
      <c r="X73" s="506"/>
      <c r="Y73" s="506"/>
      <c r="Z73" s="506"/>
      <c r="AA73" s="506"/>
      <c r="AB73" s="506"/>
      <c r="AC73" s="506"/>
      <c r="AD73" s="506"/>
      <c r="AE73" s="506"/>
      <c r="AF73" s="506"/>
      <c r="AG73" s="507"/>
      <c r="AH73" s="506"/>
      <c r="AI73" s="506"/>
      <c r="AJ73" s="506"/>
      <c r="AK73" s="508"/>
      <c r="AL73" s="476"/>
      <c r="AO73" s="1091"/>
      <c r="AP73" s="1046"/>
      <c r="AQ73" s="476"/>
      <c r="AR73" s="1045"/>
      <c r="AS73" s="1045"/>
      <c r="AT73" s="1045"/>
      <c r="AU73" s="1045"/>
      <c r="AV73" s="1045"/>
      <c r="AW73" s="1045"/>
      <c r="AX73" s="1045"/>
      <c r="AY73" s="1045"/>
      <c r="AZ73" s="1045"/>
      <c r="BA73" s="1045"/>
      <c r="BB73" s="1045"/>
      <c r="BC73" s="1045"/>
      <c r="BD73" s="1045"/>
      <c r="BE73" s="476"/>
      <c r="BF73" s="476"/>
      <c r="BG73" s="476"/>
      <c r="BH73" s="476"/>
      <c r="BI73" s="476"/>
      <c r="BJ73" s="476"/>
      <c r="BK73" s="476"/>
      <c r="BL73" s="476"/>
      <c r="BM73" s="476"/>
      <c r="BN73" s="476"/>
      <c r="BO73" s="476"/>
      <c r="BP73" s="476"/>
      <c r="BQ73" s="476"/>
      <c r="BR73" s="476"/>
      <c r="BS73" s="476"/>
      <c r="BT73" s="476"/>
      <c r="BU73" s="476"/>
      <c r="BV73" s="476"/>
    </row>
    <row r="74" spans="1:74" ht="14.7" customHeight="1">
      <c r="A74" s="490" t="s">
        <v>693</v>
      </c>
      <c r="B74" s="472"/>
      <c r="C74" s="491"/>
      <c r="D74" s="491"/>
      <c r="E74" s="491"/>
      <c r="F74" s="491"/>
      <c r="G74" s="491"/>
      <c r="H74" s="502"/>
      <c r="I74" s="503"/>
      <c r="J74" s="504"/>
      <c r="K74" s="503"/>
      <c r="L74" s="503"/>
      <c r="M74" s="503"/>
      <c r="N74" s="503"/>
      <c r="O74" s="503"/>
      <c r="P74" s="503"/>
      <c r="Q74" s="505"/>
      <c r="R74" s="498" t="s">
        <v>694</v>
      </c>
      <c r="S74" s="509"/>
      <c r="T74" s="509"/>
      <c r="U74" s="509"/>
      <c r="V74" s="509"/>
      <c r="W74" s="509"/>
      <c r="X74" s="509"/>
      <c r="Y74" s="509"/>
      <c r="Z74" s="509"/>
      <c r="AA74" s="509"/>
      <c r="AB74" s="509"/>
      <c r="AC74" s="509"/>
      <c r="AD74" s="509"/>
      <c r="AE74" s="509"/>
      <c r="AF74" s="509"/>
      <c r="AG74" s="510"/>
      <c r="AH74" s="509"/>
      <c r="AI74" s="509"/>
      <c r="AJ74" s="509"/>
      <c r="AK74" s="511"/>
      <c r="AL74" s="476"/>
      <c r="AO74" s="1113"/>
      <c r="AP74" s="1114"/>
      <c r="AQ74" s="1114"/>
      <c r="AR74" s="1114"/>
      <c r="AS74" s="1114"/>
      <c r="AT74" s="1114"/>
      <c r="AU74" s="1114"/>
      <c r="AV74" s="1114"/>
      <c r="AW74" s="788"/>
      <c r="AX74" s="476"/>
      <c r="AY74" s="476"/>
      <c r="AZ74" s="476"/>
      <c r="BA74" s="476"/>
      <c r="BB74" s="476"/>
      <c r="BC74" s="476"/>
      <c r="BD74" s="476"/>
      <c r="BE74" s="476"/>
      <c r="BF74" s="476"/>
      <c r="BG74" s="476"/>
      <c r="BH74" s="476"/>
      <c r="BI74" s="476"/>
      <c r="BJ74" s="476"/>
      <c r="BK74" s="476"/>
      <c r="BL74" s="476"/>
      <c r="BM74" s="476"/>
      <c r="BN74" s="476"/>
      <c r="BO74" s="476"/>
      <c r="BP74" s="476"/>
      <c r="BQ74" s="476"/>
      <c r="BR74" s="476"/>
      <c r="BS74" s="476"/>
      <c r="BT74" s="476"/>
      <c r="BU74" s="476"/>
      <c r="BV74" s="476"/>
    </row>
    <row r="75" spans="1:74" ht="14.7" customHeight="1">
      <c r="B75" s="512"/>
      <c r="AL75" s="476"/>
      <c r="AO75" s="1115"/>
      <c r="AP75" s="1116"/>
      <c r="AQ75" s="1116"/>
      <c r="AR75" s="1116"/>
      <c r="AS75" s="1116"/>
      <c r="AT75" s="1116"/>
      <c r="AU75" s="1116"/>
      <c r="AV75" s="788"/>
      <c r="AW75" s="788"/>
      <c r="AX75" s="476"/>
      <c r="AY75" s="476"/>
      <c r="AZ75" s="476"/>
      <c r="BA75" s="476"/>
      <c r="BB75" s="476"/>
      <c r="BC75" s="476"/>
      <c r="BD75" s="476"/>
      <c r="BE75" s="476"/>
      <c r="BF75" s="513"/>
      <c r="BG75" s="476"/>
      <c r="BH75" s="476"/>
      <c r="BI75" s="476"/>
      <c r="BJ75" s="476"/>
      <c r="BK75" s="476"/>
      <c r="BL75" s="476"/>
      <c r="BM75" s="476"/>
      <c r="BN75" s="476"/>
      <c r="BO75" s="476"/>
      <c r="BP75" s="476"/>
      <c r="BQ75" s="476"/>
      <c r="BR75" s="476"/>
      <c r="BS75" s="476"/>
      <c r="BT75" s="476"/>
      <c r="BU75" s="476"/>
      <c r="BV75" s="476"/>
    </row>
    <row r="76" spans="1:74" ht="14.7" customHeight="1">
      <c r="A76" s="476"/>
      <c r="B76" s="476"/>
      <c r="AL76" s="476"/>
      <c r="AO76" s="476"/>
      <c r="AP76" s="476"/>
      <c r="AQ76" s="476"/>
      <c r="AR76" s="476"/>
      <c r="AS76" s="476"/>
      <c r="AT76" s="476"/>
      <c r="AU76" s="476"/>
      <c r="AV76" s="476"/>
      <c r="AW76" s="476"/>
      <c r="AX76" s="476"/>
      <c r="AY76" s="476"/>
      <c r="AZ76" s="476"/>
      <c r="BA76" s="476"/>
      <c r="BB76" s="476"/>
      <c r="BC76" s="476"/>
      <c r="BD76" s="476"/>
      <c r="BE76" s="476"/>
      <c r="BF76" s="476"/>
      <c r="BG76" s="476"/>
      <c r="BH76" s="476"/>
      <c r="BI76" s="476"/>
      <c r="BJ76" s="476"/>
      <c r="BK76" s="476"/>
      <c r="BL76" s="476"/>
      <c r="BM76" s="476"/>
      <c r="BN76" s="476"/>
      <c r="BO76" s="476"/>
      <c r="BP76" s="476"/>
      <c r="BQ76" s="476"/>
      <c r="BR76" s="476"/>
      <c r="BS76" s="476"/>
      <c r="BT76" s="476"/>
      <c r="BU76" s="476"/>
      <c r="BV76" s="476"/>
    </row>
    <row r="77" spans="1:74" ht="14.7" customHeight="1">
      <c r="A77" s="476"/>
      <c r="AL77" s="476"/>
      <c r="AO77" s="476"/>
      <c r="AP77" s="476"/>
      <c r="AQ77" s="476"/>
      <c r="AR77" s="476"/>
      <c r="AS77" s="476"/>
      <c r="AT77" s="476"/>
      <c r="AU77" s="476"/>
      <c r="AV77" s="476"/>
      <c r="AW77" s="476"/>
      <c r="AX77" s="476"/>
      <c r="AY77" s="476"/>
      <c r="AZ77" s="476"/>
      <c r="BA77" s="476"/>
      <c r="BB77" s="476"/>
      <c r="BC77" s="476"/>
      <c r="BD77" s="476"/>
      <c r="BE77" s="476"/>
      <c r="BF77" s="476"/>
      <c r="BG77" s="476"/>
      <c r="BH77" s="476"/>
      <c r="BI77" s="476"/>
      <c r="BJ77" s="476"/>
      <c r="BK77" s="476"/>
      <c r="BL77" s="476"/>
      <c r="BM77" s="476"/>
      <c r="BN77" s="476"/>
      <c r="BO77" s="476"/>
      <c r="BP77" s="476"/>
      <c r="BQ77" s="476"/>
      <c r="BR77" s="476"/>
      <c r="BS77" s="476"/>
      <c r="BT77" s="476"/>
      <c r="BU77" s="476"/>
      <c r="BV77" s="476"/>
    </row>
    <row r="79" spans="1:74" ht="14.7" customHeight="1">
      <c r="A79" s="476"/>
    </row>
    <row r="80" spans="1:74" ht="14.7" customHeight="1">
      <c r="A80" s="476"/>
    </row>
    <row r="81" spans="1:1" ht="14.7" customHeight="1">
      <c r="A81" s="476"/>
    </row>
    <row r="82" spans="1:1" ht="14.7" customHeight="1">
      <c r="A82" s="476"/>
    </row>
    <row r="83" spans="1:1" ht="14.7" customHeight="1">
      <c r="A83" s="476"/>
    </row>
    <row r="84" spans="1:1" ht="14.7" customHeight="1">
      <c r="A84" s="476"/>
    </row>
    <row r="85" spans="1:1" ht="14.7" customHeight="1">
      <c r="A85" s="476"/>
    </row>
    <row r="86" spans="1:1" ht="14.7" customHeight="1">
      <c r="A86" s="476"/>
    </row>
    <row r="87" spans="1:1" ht="14.7" customHeight="1">
      <c r="A87" s="476"/>
    </row>
    <row r="88" spans="1:1" ht="14.7" customHeight="1">
      <c r="A88" s="476"/>
    </row>
    <row r="89" spans="1:1" ht="14.7" customHeight="1">
      <c r="A89" s="476"/>
    </row>
    <row r="90" spans="1:1" ht="14.7" customHeight="1">
      <c r="A90" s="476"/>
    </row>
    <row r="91" spans="1:1" ht="14.7" customHeight="1">
      <c r="A91" s="476"/>
    </row>
    <row r="92" spans="1:1" ht="14.7" customHeight="1">
      <c r="A92" s="476"/>
    </row>
    <row r="93" spans="1:1" ht="14.7" customHeight="1">
      <c r="A93" s="476"/>
    </row>
    <row r="94" spans="1:1" ht="14.7" customHeight="1">
      <c r="A94" s="476"/>
    </row>
    <row r="95" spans="1:1" ht="14.7" customHeight="1">
      <c r="A95" s="476"/>
    </row>
    <row r="96" spans="1:1" ht="14.7" customHeight="1">
      <c r="A96" s="476"/>
    </row>
    <row r="97" spans="1:1" ht="14.7" customHeight="1">
      <c r="A97" s="476"/>
    </row>
    <row r="98" spans="1:1" ht="14.7" customHeight="1">
      <c r="A98" s="476"/>
    </row>
    <row r="99" spans="1:1" ht="14.7" customHeight="1">
      <c r="A99" s="476"/>
    </row>
    <row r="100" spans="1:1" ht="14.7" customHeight="1">
      <c r="A100" s="476"/>
    </row>
    <row r="101" spans="1:1" ht="14.7" customHeight="1">
      <c r="A101" s="476"/>
    </row>
    <row r="102" spans="1:1" ht="14.7" customHeight="1">
      <c r="A102" s="476"/>
    </row>
    <row r="103" spans="1:1" ht="14.7" customHeight="1">
      <c r="A103" s="476"/>
    </row>
    <row r="104" spans="1:1" ht="14.7" customHeight="1">
      <c r="A104" s="476"/>
    </row>
    <row r="105" spans="1:1" ht="14.7" customHeight="1">
      <c r="A105" s="476"/>
    </row>
    <row r="106" spans="1:1" ht="14.7" customHeight="1">
      <c r="A106" s="476"/>
    </row>
    <row r="107" spans="1:1" ht="14.7" customHeight="1">
      <c r="A107" s="476"/>
    </row>
    <row r="108" spans="1:1" ht="14.7" customHeight="1">
      <c r="A108" s="476"/>
    </row>
    <row r="109" spans="1:1" ht="14.7" customHeight="1">
      <c r="A109" s="476"/>
    </row>
    <row r="110" spans="1:1" ht="14.7" customHeight="1">
      <c r="A110" s="476"/>
    </row>
    <row r="111" spans="1:1" ht="14.7" customHeight="1">
      <c r="A111" s="476"/>
    </row>
    <row r="112" spans="1:1" ht="14.7" customHeight="1">
      <c r="A112" s="476"/>
    </row>
    <row r="113" spans="1:1" ht="14.7" customHeight="1">
      <c r="A113" s="476"/>
    </row>
    <row r="114" spans="1:1" ht="14.7" customHeight="1">
      <c r="A114" s="476"/>
    </row>
    <row r="115" spans="1:1" ht="14.7" customHeight="1">
      <c r="A115" s="476"/>
    </row>
    <row r="116" spans="1:1" ht="14.7" customHeight="1">
      <c r="A116" s="476"/>
    </row>
    <row r="117" spans="1:1" ht="14.7" customHeight="1">
      <c r="A117" s="476"/>
    </row>
    <row r="118" spans="1:1" ht="14.7" customHeight="1">
      <c r="A118" s="476"/>
    </row>
    <row r="119" spans="1:1" ht="14.7" customHeight="1">
      <c r="A119" s="476"/>
    </row>
    <row r="120" spans="1:1" ht="14.7" customHeight="1">
      <c r="A120" s="476"/>
    </row>
    <row r="121" spans="1:1" ht="14.7" customHeight="1">
      <c r="A121" s="476"/>
    </row>
    <row r="122" spans="1:1" ht="14.7" customHeight="1">
      <c r="A122" s="476"/>
    </row>
    <row r="123" spans="1:1" ht="14.7" customHeight="1">
      <c r="A123" s="476"/>
    </row>
    <row r="124" spans="1:1" ht="14.7" customHeight="1">
      <c r="A124" s="476"/>
    </row>
    <row r="125" spans="1:1" ht="14.7" customHeight="1">
      <c r="A125" s="476"/>
    </row>
    <row r="126" spans="1:1" ht="14.7" customHeight="1">
      <c r="A126" s="476"/>
    </row>
    <row r="127" spans="1:1" ht="14.7" customHeight="1">
      <c r="A127" s="476"/>
    </row>
    <row r="128" spans="1:1" ht="14.7" customHeight="1">
      <c r="A128" s="476"/>
    </row>
    <row r="129" spans="1:1" ht="14.7" customHeight="1">
      <c r="A129" s="476"/>
    </row>
    <row r="130" spans="1:1" ht="14.7" customHeight="1">
      <c r="A130" s="476"/>
    </row>
    <row r="131" spans="1:1" ht="14.7" customHeight="1">
      <c r="A131" s="476"/>
    </row>
    <row r="132" spans="1:1" ht="14.7" customHeight="1">
      <c r="A132" s="476"/>
    </row>
    <row r="133" spans="1:1" ht="14.7" customHeight="1">
      <c r="A133" s="476"/>
    </row>
    <row r="134" spans="1:1" ht="14.7" customHeight="1">
      <c r="A134" s="476"/>
    </row>
    <row r="135" spans="1:1" ht="14.7" customHeight="1">
      <c r="A135" s="476"/>
    </row>
    <row r="136" spans="1:1" ht="14.7" customHeight="1">
      <c r="A136" s="476"/>
    </row>
    <row r="137" spans="1:1" ht="14.7" customHeight="1">
      <c r="A137" s="476"/>
    </row>
    <row r="138" spans="1:1" ht="14.7" customHeight="1">
      <c r="A138" s="476"/>
    </row>
    <row r="139" spans="1:1" ht="14.7" customHeight="1">
      <c r="A139" s="476"/>
    </row>
    <row r="140" spans="1:1" ht="14.7" customHeight="1">
      <c r="A140" s="476"/>
    </row>
    <row r="141" spans="1:1" ht="14.7" customHeight="1">
      <c r="A141" s="476"/>
    </row>
    <row r="142" spans="1:1" ht="14.7" customHeight="1">
      <c r="A142" s="476"/>
    </row>
    <row r="143" spans="1:1" ht="14.7" customHeight="1">
      <c r="A143" s="476"/>
    </row>
    <row r="144" spans="1:1" ht="14.7" customHeight="1">
      <c r="A144" s="476"/>
    </row>
    <row r="145" spans="1:1" ht="14.7" customHeight="1">
      <c r="A145" s="476"/>
    </row>
    <row r="146" spans="1:1" ht="14.7" customHeight="1">
      <c r="A146" s="476"/>
    </row>
    <row r="147" spans="1:1" ht="14.7" customHeight="1">
      <c r="A147" s="476"/>
    </row>
    <row r="148" spans="1:1" ht="14.7" customHeight="1">
      <c r="A148" s="476"/>
    </row>
    <row r="149" spans="1:1" ht="14.7" customHeight="1">
      <c r="A149" s="476"/>
    </row>
    <row r="150" spans="1:1" ht="14.7" customHeight="1">
      <c r="A150" s="476"/>
    </row>
    <row r="151" spans="1:1" ht="14.7" customHeight="1">
      <c r="A151" s="476"/>
    </row>
    <row r="152" spans="1:1" ht="14.7" customHeight="1">
      <c r="A152" s="476"/>
    </row>
    <row r="153" spans="1:1" ht="14.7" customHeight="1">
      <c r="A153" s="476"/>
    </row>
    <row r="154" spans="1:1" ht="14.7" customHeight="1">
      <c r="A154" s="476"/>
    </row>
    <row r="155" spans="1:1" ht="14.7" customHeight="1">
      <c r="A155" s="476"/>
    </row>
    <row r="156" spans="1:1" ht="14.7" customHeight="1">
      <c r="A156" s="476"/>
    </row>
    <row r="157" spans="1:1" ht="14.7" customHeight="1">
      <c r="A157" s="476"/>
    </row>
    <row r="158" spans="1:1" ht="14.7" customHeight="1">
      <c r="A158" s="476"/>
    </row>
    <row r="159" spans="1:1" ht="14.7" customHeight="1">
      <c r="A159" s="476"/>
    </row>
    <row r="160" spans="1:1" ht="14.7" customHeight="1">
      <c r="A160" s="476"/>
    </row>
    <row r="161" spans="1:1" ht="14.7" customHeight="1">
      <c r="A161" s="476"/>
    </row>
    <row r="162" spans="1:1" ht="14.7" customHeight="1">
      <c r="A162" s="476"/>
    </row>
    <row r="163" spans="1:1" ht="14.7" customHeight="1">
      <c r="A163" s="476"/>
    </row>
    <row r="164" spans="1:1" ht="14.7" customHeight="1">
      <c r="A164" s="476"/>
    </row>
    <row r="165" spans="1:1" ht="14.7" customHeight="1">
      <c r="A165" s="476"/>
    </row>
    <row r="166" spans="1:1" ht="14.7" customHeight="1">
      <c r="A166" s="476"/>
    </row>
    <row r="167" spans="1:1" ht="14.7" customHeight="1">
      <c r="A167" s="476"/>
    </row>
    <row r="168" spans="1:1" ht="14.7" customHeight="1">
      <c r="A168" s="476"/>
    </row>
    <row r="169" spans="1:1" ht="14.7" customHeight="1">
      <c r="A169" s="476"/>
    </row>
    <row r="170" spans="1:1" ht="14.7" customHeight="1">
      <c r="A170" s="476"/>
    </row>
    <row r="171" spans="1:1" ht="14.7" customHeight="1">
      <c r="A171" s="476"/>
    </row>
    <row r="172" spans="1:1" ht="14.7" customHeight="1">
      <c r="A172" s="476"/>
    </row>
    <row r="173" spans="1:1" ht="14.7" customHeight="1">
      <c r="A173" s="476"/>
    </row>
    <row r="174" spans="1:1" ht="14.7" customHeight="1">
      <c r="A174" s="476"/>
    </row>
    <row r="175" spans="1:1" ht="14.7" customHeight="1">
      <c r="A175" s="476"/>
    </row>
  </sheetData>
  <mergeCells count="178">
    <mergeCell ref="AA68:AF68"/>
    <mergeCell ref="AR73:BD73"/>
    <mergeCell ref="AO74:AV74"/>
    <mergeCell ref="AO75:AU75"/>
    <mergeCell ref="Q71:R71"/>
    <mergeCell ref="S71:V71"/>
    <mergeCell ref="W71:Z71"/>
    <mergeCell ref="AA71:AF71"/>
    <mergeCell ref="Q72:R72"/>
    <mergeCell ref="S72:V72"/>
    <mergeCell ref="W72:Z72"/>
    <mergeCell ref="AA72:AF72"/>
    <mergeCell ref="AP63:AP73"/>
    <mergeCell ref="B63:B72"/>
    <mergeCell ref="Q63:R63"/>
    <mergeCell ref="S63:V63"/>
    <mergeCell ref="W63:Z63"/>
    <mergeCell ref="AA63:AF63"/>
    <mergeCell ref="Q64:R64"/>
    <mergeCell ref="S64:V64"/>
    <mergeCell ref="W64:Z64"/>
    <mergeCell ref="AA64:AF64"/>
    <mergeCell ref="Q69:R69"/>
    <mergeCell ref="S69:V69"/>
    <mergeCell ref="W69:Z69"/>
    <mergeCell ref="AA69:AF69"/>
    <mergeCell ref="Q70:R70"/>
    <mergeCell ref="S70:V70"/>
    <mergeCell ref="W70:Z70"/>
    <mergeCell ref="AA70:AF70"/>
    <mergeCell ref="Q67:R67"/>
    <mergeCell ref="S67:V67"/>
    <mergeCell ref="W67:Z67"/>
    <mergeCell ref="AA67:AF67"/>
    <mergeCell ref="Q68:R68"/>
    <mergeCell ref="S68:V68"/>
    <mergeCell ref="W68:Z68"/>
    <mergeCell ref="Q59:R59"/>
    <mergeCell ref="S59:V59"/>
    <mergeCell ref="W59:Z59"/>
    <mergeCell ref="AA59:AF59"/>
    <mergeCell ref="Q65:R65"/>
    <mergeCell ref="S65:V65"/>
    <mergeCell ref="W65:Z65"/>
    <mergeCell ref="AA65:AF65"/>
    <mergeCell ref="Q66:R66"/>
    <mergeCell ref="S66:V66"/>
    <mergeCell ref="W66:Z66"/>
    <mergeCell ref="AA66:AF66"/>
    <mergeCell ref="S54:V54"/>
    <mergeCell ref="W54:Z54"/>
    <mergeCell ref="AA54:AF54"/>
    <mergeCell ref="B60:B62"/>
    <mergeCell ref="Q60:R60"/>
    <mergeCell ref="S60:V60"/>
    <mergeCell ref="W60:Z60"/>
    <mergeCell ref="AA60:AF60"/>
    <mergeCell ref="Q61:R61"/>
    <mergeCell ref="Q57:R57"/>
    <mergeCell ref="S57:V57"/>
    <mergeCell ref="W57:Z57"/>
    <mergeCell ref="AA57:AF57"/>
    <mergeCell ref="Q58:R58"/>
    <mergeCell ref="S58:V58"/>
    <mergeCell ref="W58:Z58"/>
    <mergeCell ref="AA58:AF58"/>
    <mergeCell ref="S61:V61"/>
    <mergeCell ref="W61:Z61"/>
    <mergeCell ref="AA61:AF61"/>
    <mergeCell ref="Q62:R62"/>
    <mergeCell ref="S62:V62"/>
    <mergeCell ref="W62:Z62"/>
    <mergeCell ref="AA62:AF62"/>
    <mergeCell ref="AP44:BD47"/>
    <mergeCell ref="BT44:BV47"/>
    <mergeCell ref="Q45:R47"/>
    <mergeCell ref="BE45:BG45"/>
    <mergeCell ref="AP49:AP59"/>
    <mergeCell ref="S50:V50"/>
    <mergeCell ref="W50:Z50"/>
    <mergeCell ref="AA50:AF50"/>
    <mergeCell ref="Q51:R51"/>
    <mergeCell ref="S51:V51"/>
    <mergeCell ref="W51:Z51"/>
    <mergeCell ref="AA51:AF51"/>
    <mergeCell ref="Q52:R52"/>
    <mergeCell ref="S52:V52"/>
    <mergeCell ref="W52:Z52"/>
    <mergeCell ref="AA52:AF52"/>
    <mergeCell ref="Q48:R48"/>
    <mergeCell ref="S48:V48"/>
    <mergeCell ref="W48:Z48"/>
    <mergeCell ref="AA48:AF48"/>
    <mergeCell ref="Q49:R49"/>
    <mergeCell ref="S49:V49"/>
    <mergeCell ref="W49:Z49"/>
    <mergeCell ref="AA49:AF49"/>
    <mergeCell ref="A43:Z43"/>
    <mergeCell ref="AA43:AK43"/>
    <mergeCell ref="A44:A72"/>
    <mergeCell ref="B44:O47"/>
    <mergeCell ref="S44:V47"/>
    <mergeCell ref="W44:Z47"/>
    <mergeCell ref="AA44:AF47"/>
    <mergeCell ref="AG44:AK47"/>
    <mergeCell ref="AO44:AO73"/>
    <mergeCell ref="B48:B59"/>
    <mergeCell ref="Q50:R50"/>
    <mergeCell ref="Q55:R55"/>
    <mergeCell ref="S55:V55"/>
    <mergeCell ref="W55:Z55"/>
    <mergeCell ref="AA55:AF55"/>
    <mergeCell ref="Q56:R56"/>
    <mergeCell ref="S56:V56"/>
    <mergeCell ref="W56:Z56"/>
    <mergeCell ref="AA56:AF56"/>
    <mergeCell ref="Q53:R53"/>
    <mergeCell ref="S53:V53"/>
    <mergeCell ref="W53:Z53"/>
    <mergeCell ref="AA53:AF53"/>
    <mergeCell ref="Q54:R54"/>
    <mergeCell ref="Q20:S21"/>
    <mergeCell ref="T20:AK21"/>
    <mergeCell ref="Q22:V23"/>
    <mergeCell ref="W22:AK23"/>
    <mergeCell ref="U27:X27"/>
    <mergeCell ref="AV37:AX38"/>
    <mergeCell ref="Q38:S38"/>
    <mergeCell ref="T38:AA38"/>
    <mergeCell ref="B39:G42"/>
    <mergeCell ref="H39:K39"/>
    <mergeCell ref="L39:M39"/>
    <mergeCell ref="O39:P39"/>
    <mergeCell ref="R39:AK39"/>
    <mergeCell ref="AP39:AU41"/>
    <mergeCell ref="H40:K41"/>
    <mergeCell ref="N40:U41"/>
    <mergeCell ref="X40:AK41"/>
    <mergeCell ref="H42:AK42"/>
    <mergeCell ref="AO28:AO42"/>
    <mergeCell ref="B29:G29"/>
    <mergeCell ref="H29:AK29"/>
    <mergeCell ref="B30:G33"/>
    <mergeCell ref="H30:K30"/>
    <mergeCell ref="L30:M30"/>
    <mergeCell ref="A28:A42"/>
    <mergeCell ref="B28:G28"/>
    <mergeCell ref="H28:AK28"/>
    <mergeCell ref="X31:AK32"/>
    <mergeCell ref="H33:AK33"/>
    <mergeCell ref="B34:G35"/>
    <mergeCell ref="K34:P34"/>
    <mergeCell ref="S34:U34"/>
    <mergeCell ref="Y34:AK34"/>
    <mergeCell ref="H35:J35"/>
    <mergeCell ref="K35:AK35"/>
    <mergeCell ref="H36:AK36"/>
    <mergeCell ref="B37:G38"/>
    <mergeCell ref="H37:J38"/>
    <mergeCell ref="K37:P38"/>
    <mergeCell ref="Q37:S37"/>
    <mergeCell ref="T37:AA37"/>
    <mergeCell ref="AB37:AC38"/>
    <mergeCell ref="AD37:AK38"/>
    <mergeCell ref="O30:P30"/>
    <mergeCell ref="R30:AK30"/>
    <mergeCell ref="H31:K32"/>
    <mergeCell ref="N31:U32"/>
    <mergeCell ref="B36:G36"/>
    <mergeCell ref="A14:AK14"/>
    <mergeCell ref="Y16:AA16"/>
    <mergeCell ref="AC16:AD16"/>
    <mergeCell ref="AF16:AG16"/>
    <mergeCell ref="AI16:AJ16"/>
    <mergeCell ref="A18:E19"/>
    <mergeCell ref="F18:J19"/>
    <mergeCell ref="Q18:S19"/>
    <mergeCell ref="T18:AK19"/>
  </mergeCells>
  <phoneticPr fontId="7"/>
  <dataValidations count="1">
    <dataValidation type="list" allowBlank="1" showInputMessage="1" showErrorMessage="1" sqref="S48:Z72" xr:uid="{E1B48BA2-3B94-46B5-A1E9-097E475E3E2F}">
      <formula1>"〇"</formula1>
    </dataValidation>
  </dataValidations>
  <printOptions horizontalCentered="1"/>
  <pageMargins left="0.25" right="0.25" top="0.75" bottom="0.75" header="0.3" footer="0.3"/>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45121" r:id="rId4" name="Check Box 1">
              <controlPr defaultSize="0" autoFill="0" autoLine="0" autoPict="0" altText="">
                <anchor moveWithCells="1" sizeWithCells="1">
                  <from>
                    <xdr:col>16</xdr:col>
                    <xdr:colOff>76200</xdr:colOff>
                    <xdr:row>47</xdr:row>
                    <xdr:rowOff>0</xdr:rowOff>
                  </from>
                  <to>
                    <xdr:col>17</xdr:col>
                    <xdr:colOff>68580</xdr:colOff>
                    <xdr:row>47</xdr:row>
                    <xdr:rowOff>175260</xdr:rowOff>
                  </to>
                </anchor>
              </controlPr>
            </control>
          </mc:Choice>
        </mc:AlternateContent>
        <mc:AlternateContent xmlns:mc="http://schemas.openxmlformats.org/markup-compatibility/2006">
          <mc:Choice Requires="x14">
            <control shapeId="645122" r:id="rId5" name="Check Box 2">
              <controlPr defaultSize="0" autoFill="0" autoLine="0" autoPict="0" altText="">
                <anchor moveWithCells="1" sizeWithCells="1">
                  <from>
                    <xdr:col>16</xdr:col>
                    <xdr:colOff>76200</xdr:colOff>
                    <xdr:row>52</xdr:row>
                    <xdr:rowOff>0</xdr:rowOff>
                  </from>
                  <to>
                    <xdr:col>17</xdr:col>
                    <xdr:colOff>76200</xdr:colOff>
                    <xdr:row>52</xdr:row>
                    <xdr:rowOff>175260</xdr:rowOff>
                  </to>
                </anchor>
              </controlPr>
            </control>
          </mc:Choice>
        </mc:AlternateContent>
        <mc:AlternateContent xmlns:mc="http://schemas.openxmlformats.org/markup-compatibility/2006">
          <mc:Choice Requires="x14">
            <control shapeId="645123" r:id="rId6" name="Check Box 3">
              <controlPr defaultSize="0" autoFill="0" autoLine="0" autoPict="0" altText="">
                <anchor moveWithCells="1" sizeWithCells="1">
                  <from>
                    <xdr:col>16</xdr:col>
                    <xdr:colOff>76200</xdr:colOff>
                    <xdr:row>54</xdr:row>
                    <xdr:rowOff>0</xdr:rowOff>
                  </from>
                  <to>
                    <xdr:col>17</xdr:col>
                    <xdr:colOff>68580</xdr:colOff>
                    <xdr:row>54</xdr:row>
                    <xdr:rowOff>175260</xdr:rowOff>
                  </to>
                </anchor>
              </controlPr>
            </control>
          </mc:Choice>
        </mc:AlternateContent>
        <mc:AlternateContent xmlns:mc="http://schemas.openxmlformats.org/markup-compatibility/2006">
          <mc:Choice Requires="x14">
            <control shapeId="645124" r:id="rId7" name="Check Box 4">
              <controlPr defaultSize="0" autoFill="0" autoLine="0" autoPict="0" altText="">
                <anchor moveWithCells="1" sizeWithCells="1">
                  <from>
                    <xdr:col>16</xdr:col>
                    <xdr:colOff>76200</xdr:colOff>
                    <xdr:row>67</xdr:row>
                    <xdr:rowOff>0</xdr:rowOff>
                  </from>
                  <to>
                    <xdr:col>17</xdr:col>
                    <xdr:colOff>76200</xdr:colOff>
                    <xdr:row>67</xdr:row>
                    <xdr:rowOff>175260</xdr:rowOff>
                  </to>
                </anchor>
              </controlPr>
            </control>
          </mc:Choice>
        </mc:AlternateContent>
        <mc:AlternateContent xmlns:mc="http://schemas.openxmlformats.org/markup-compatibility/2006">
          <mc:Choice Requires="x14">
            <control shapeId="645125" r:id="rId8" name="Check Box 5">
              <controlPr defaultSize="0" autoFill="0" autoLine="0" autoPict="0" altText="">
                <anchor moveWithCells="1" sizeWithCells="1">
                  <from>
                    <xdr:col>30</xdr:col>
                    <xdr:colOff>152400</xdr:colOff>
                    <xdr:row>42</xdr:row>
                    <xdr:rowOff>7620</xdr:rowOff>
                  </from>
                  <to>
                    <xdr:col>31</xdr:col>
                    <xdr:colOff>144780</xdr:colOff>
                    <xdr:row>43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D660B-99BC-4D89-B1D3-97342B0C7A97}">
  <sheetPr>
    <pageSetUpPr fitToPage="1"/>
  </sheetPr>
  <dimension ref="A1:AC29"/>
  <sheetViews>
    <sheetView view="pageBreakPreview" zoomScale="130" zoomScaleNormal="100" zoomScaleSheetLayoutView="130" workbookViewId="0">
      <selection activeCell="W2" sqref="W2"/>
    </sheetView>
  </sheetViews>
  <sheetFormatPr defaultColWidth="9" defaultRowHeight="12"/>
  <cols>
    <col min="1" max="1" width="7" style="558" customWidth="1"/>
    <col min="2" max="2" width="2.33203125" style="558" customWidth="1"/>
    <col min="3" max="11" width="9" style="558"/>
    <col min="12" max="12" width="9" style="558" customWidth="1"/>
    <col min="13" max="16384" width="9" style="558"/>
  </cols>
  <sheetData>
    <row r="1" spans="1:29" ht="4.2" customHeight="1">
      <c r="A1" s="556"/>
      <c r="B1" s="557"/>
      <c r="M1" s="557"/>
      <c r="N1" s="557"/>
      <c r="O1" s="557"/>
      <c r="P1" s="557"/>
      <c r="Q1" s="557"/>
      <c r="R1" s="557"/>
      <c r="S1" s="557"/>
      <c r="T1" s="557"/>
      <c r="U1" s="557"/>
      <c r="V1" s="557"/>
      <c r="W1" s="557"/>
      <c r="X1" s="557"/>
      <c r="Y1" s="557"/>
      <c r="Z1" s="557"/>
      <c r="AA1" s="557"/>
      <c r="AB1" s="557"/>
      <c r="AC1" s="557"/>
    </row>
    <row r="2" spans="1:29" ht="12" customHeight="1">
      <c r="A2" s="557" t="s">
        <v>142</v>
      </c>
      <c r="B2" s="1117" t="s">
        <v>812</v>
      </c>
      <c r="C2" s="1118" t="s">
        <v>813</v>
      </c>
      <c r="D2" s="1118"/>
      <c r="E2" s="1118"/>
      <c r="F2" s="1118"/>
      <c r="G2" s="1118"/>
      <c r="H2" s="1118"/>
      <c r="I2" s="1118"/>
      <c r="J2" s="1118"/>
      <c r="K2" s="1118"/>
      <c r="L2" s="1118"/>
      <c r="M2" s="557"/>
      <c r="N2" s="557"/>
      <c r="O2" s="557"/>
      <c r="P2" s="557"/>
      <c r="Q2" s="557"/>
      <c r="R2" s="557"/>
      <c r="S2" s="557"/>
      <c r="T2" s="557"/>
      <c r="U2" s="557"/>
      <c r="V2" s="557"/>
      <c r="W2" s="557"/>
      <c r="X2" s="557"/>
      <c r="Y2" s="557"/>
      <c r="Z2" s="557"/>
      <c r="AA2" s="557"/>
      <c r="AB2" s="557"/>
      <c r="AC2" s="557"/>
    </row>
    <row r="3" spans="1:29" ht="4.2" customHeight="1">
      <c r="A3" s="557"/>
      <c r="B3" s="1117"/>
      <c r="C3" s="1118"/>
      <c r="D3" s="1118"/>
      <c r="E3" s="1118"/>
      <c r="F3" s="1118"/>
      <c r="G3" s="1118"/>
      <c r="H3" s="1118"/>
      <c r="I3" s="1118"/>
      <c r="J3" s="1118"/>
      <c r="K3" s="1118"/>
      <c r="L3" s="1118"/>
      <c r="M3" s="557"/>
      <c r="N3" s="557"/>
      <c r="O3" s="557"/>
      <c r="P3" s="557"/>
      <c r="Q3" s="557"/>
      <c r="R3" s="557"/>
      <c r="S3" s="557"/>
      <c r="T3" s="557"/>
      <c r="U3" s="557"/>
      <c r="V3" s="557"/>
      <c r="W3" s="557"/>
      <c r="X3" s="557"/>
      <c r="Y3" s="557"/>
      <c r="Z3" s="557"/>
      <c r="AA3" s="557"/>
      <c r="AB3" s="557"/>
      <c r="AC3" s="557"/>
    </row>
    <row r="4" spans="1:29">
      <c r="A4" s="557"/>
      <c r="B4" s="1117"/>
      <c r="C4" s="1118"/>
      <c r="D4" s="1118"/>
      <c r="E4" s="1118"/>
      <c r="F4" s="1118"/>
      <c r="G4" s="1118"/>
      <c r="H4" s="1118"/>
      <c r="I4" s="1118"/>
      <c r="J4" s="1118"/>
      <c r="K4" s="1118"/>
      <c r="L4" s="1118"/>
      <c r="M4" s="557"/>
      <c r="N4" s="557"/>
      <c r="O4" s="557"/>
      <c r="P4" s="557"/>
      <c r="Q4" s="557"/>
      <c r="R4" s="557"/>
      <c r="S4" s="557"/>
      <c r="T4" s="557"/>
      <c r="U4" s="557"/>
      <c r="V4" s="557"/>
      <c r="W4" s="557"/>
      <c r="X4" s="557"/>
      <c r="Y4" s="557"/>
      <c r="Z4" s="557"/>
      <c r="AA4" s="557"/>
      <c r="AB4" s="557"/>
      <c r="AC4" s="557"/>
    </row>
    <row r="5" spans="1:29" ht="4.2" customHeight="1">
      <c r="A5" s="557"/>
      <c r="B5" s="1117"/>
      <c r="C5" s="1118"/>
      <c r="D5" s="1118"/>
      <c r="E5" s="1118"/>
      <c r="F5" s="1118"/>
      <c r="G5" s="1118"/>
      <c r="H5" s="1118"/>
      <c r="I5" s="1118"/>
      <c r="J5" s="1118"/>
      <c r="K5" s="1118"/>
      <c r="L5" s="1118"/>
      <c r="M5" s="557"/>
      <c r="N5" s="557"/>
      <c r="O5" s="557"/>
      <c r="P5" s="557"/>
      <c r="Q5" s="557"/>
      <c r="R5" s="557"/>
      <c r="S5" s="557"/>
      <c r="T5" s="557"/>
      <c r="U5" s="557"/>
      <c r="V5" s="557"/>
      <c r="W5" s="557"/>
      <c r="X5" s="557"/>
      <c r="Y5" s="557"/>
      <c r="Z5" s="557"/>
      <c r="AA5" s="557"/>
      <c r="AB5" s="557"/>
      <c r="AC5" s="557"/>
    </row>
    <row r="6" spans="1:29">
      <c r="A6" s="557"/>
      <c r="B6" s="1117"/>
      <c r="C6" s="1118"/>
      <c r="D6" s="1118"/>
      <c r="E6" s="1118"/>
      <c r="F6" s="1118"/>
      <c r="G6" s="1118"/>
      <c r="H6" s="1118"/>
      <c r="I6" s="1118"/>
      <c r="J6" s="1118"/>
      <c r="K6" s="1118"/>
      <c r="L6" s="1118"/>
      <c r="M6" s="557"/>
      <c r="N6" s="557"/>
      <c r="O6" s="557"/>
      <c r="P6" s="557"/>
      <c r="Q6" s="557"/>
      <c r="R6" s="557"/>
      <c r="S6" s="557"/>
      <c r="T6" s="557"/>
      <c r="U6" s="557"/>
      <c r="V6" s="557"/>
      <c r="W6" s="557"/>
      <c r="X6" s="557"/>
      <c r="Y6" s="557"/>
      <c r="Z6" s="557"/>
      <c r="AA6" s="557"/>
      <c r="AB6" s="557"/>
      <c r="AC6" s="557"/>
    </row>
    <row r="7" spans="1:29">
      <c r="A7" s="557"/>
      <c r="B7" s="1117"/>
      <c r="C7" s="1118"/>
      <c r="D7" s="1118"/>
      <c r="E7" s="1118"/>
      <c r="F7" s="1118"/>
      <c r="G7" s="1118"/>
      <c r="H7" s="1118"/>
      <c r="I7" s="1118"/>
      <c r="J7" s="1118"/>
      <c r="K7" s="1118"/>
      <c r="L7" s="1118"/>
      <c r="M7" s="557"/>
      <c r="N7" s="557"/>
      <c r="O7" s="557"/>
      <c r="P7" s="557"/>
      <c r="Q7" s="557"/>
      <c r="R7" s="557"/>
      <c r="S7" s="557"/>
      <c r="T7" s="557"/>
      <c r="U7" s="557"/>
      <c r="V7" s="557"/>
      <c r="W7" s="557"/>
      <c r="X7" s="557"/>
      <c r="Y7" s="557"/>
      <c r="Z7" s="557"/>
      <c r="AA7" s="557"/>
      <c r="AB7" s="557"/>
      <c r="AC7" s="557"/>
    </row>
    <row r="8" spans="1:29">
      <c r="A8" s="559"/>
      <c r="B8" s="1117"/>
      <c r="C8" s="1118"/>
      <c r="D8" s="1118"/>
      <c r="E8" s="1118"/>
      <c r="F8" s="1118"/>
      <c r="G8" s="1118"/>
      <c r="H8" s="1118"/>
      <c r="I8" s="1118"/>
      <c r="J8" s="1118"/>
      <c r="K8" s="1118"/>
      <c r="L8" s="1118"/>
      <c r="M8" s="559"/>
      <c r="N8" s="559"/>
      <c r="O8" s="559"/>
      <c r="P8" s="559"/>
      <c r="Q8" s="559"/>
      <c r="R8" s="559"/>
      <c r="S8" s="559"/>
      <c r="T8" s="559"/>
      <c r="U8" s="559"/>
      <c r="V8" s="559"/>
      <c r="W8" s="559"/>
      <c r="X8" s="559"/>
      <c r="Y8" s="559"/>
      <c r="Z8" s="559"/>
      <c r="AA8" s="559"/>
      <c r="AB8" s="559"/>
      <c r="AC8" s="559"/>
    </row>
    <row r="9" spans="1:29" ht="4.2" customHeight="1">
      <c r="A9" s="559"/>
      <c r="B9" s="1117"/>
      <c r="C9" s="1118"/>
      <c r="D9" s="1118"/>
      <c r="E9" s="1118"/>
      <c r="F9" s="1118"/>
      <c r="G9" s="1118"/>
      <c r="H9" s="1118"/>
      <c r="I9" s="1118"/>
      <c r="J9" s="1118"/>
      <c r="K9" s="1118"/>
      <c r="L9" s="1118"/>
      <c r="M9" s="559"/>
      <c r="N9" s="559"/>
      <c r="O9" s="559"/>
      <c r="P9" s="559"/>
      <c r="Q9" s="559"/>
      <c r="R9" s="559"/>
      <c r="S9" s="559"/>
      <c r="T9" s="559"/>
      <c r="U9" s="559"/>
      <c r="V9" s="559"/>
      <c r="W9" s="559"/>
      <c r="X9" s="559"/>
      <c r="Y9" s="559"/>
      <c r="Z9" s="559"/>
      <c r="AA9" s="559"/>
      <c r="AB9" s="559"/>
      <c r="AC9" s="559"/>
    </row>
    <row r="10" spans="1:29">
      <c r="B10" s="1117"/>
      <c r="C10" s="1118"/>
      <c r="D10" s="1118"/>
      <c r="E10" s="1118"/>
      <c r="F10" s="1118"/>
      <c r="G10" s="1118"/>
      <c r="H10" s="1118"/>
      <c r="I10" s="1118"/>
      <c r="J10" s="1118"/>
      <c r="K10" s="1118"/>
      <c r="L10" s="1118"/>
    </row>
    <row r="11" spans="1:29">
      <c r="B11" s="1117"/>
      <c r="C11" s="1118"/>
      <c r="D11" s="1118"/>
      <c r="E11" s="1118"/>
      <c r="F11" s="1118"/>
      <c r="G11" s="1118"/>
      <c r="H11" s="1118"/>
      <c r="I11" s="1118"/>
      <c r="J11" s="1118"/>
      <c r="K11" s="1118"/>
      <c r="L11" s="1118"/>
    </row>
    <row r="12" spans="1:29">
      <c r="B12" s="1117"/>
      <c r="C12" s="1118"/>
      <c r="D12" s="1118"/>
      <c r="E12" s="1118"/>
      <c r="F12" s="1118"/>
      <c r="G12" s="1118"/>
      <c r="H12" s="1118"/>
      <c r="I12" s="1118"/>
      <c r="J12" s="1118"/>
      <c r="K12" s="1118"/>
      <c r="L12" s="1118"/>
    </row>
    <row r="13" spans="1:29">
      <c r="B13" s="1117"/>
      <c r="C13" s="1118"/>
      <c r="D13" s="1118"/>
      <c r="E13" s="1118"/>
      <c r="F13" s="1118"/>
      <c r="G13" s="1118"/>
      <c r="H13" s="1118"/>
      <c r="I13" s="1118"/>
      <c r="J13" s="1118"/>
      <c r="K13" s="1118"/>
      <c r="L13" s="1118"/>
    </row>
    <row r="14" spans="1:29">
      <c r="B14" s="1117"/>
      <c r="C14" s="1118"/>
      <c r="D14" s="1118"/>
      <c r="E14" s="1118"/>
      <c r="F14" s="1118"/>
      <c r="G14" s="1118"/>
      <c r="H14" s="1118"/>
      <c r="I14" s="1118"/>
      <c r="J14" s="1118"/>
      <c r="K14" s="1118"/>
      <c r="L14" s="1118"/>
    </row>
    <row r="15" spans="1:29">
      <c r="B15" s="1117"/>
      <c r="C15" s="1118"/>
      <c r="D15" s="1118"/>
      <c r="E15" s="1118"/>
      <c r="F15" s="1118"/>
      <c r="G15" s="1118"/>
      <c r="H15" s="1118"/>
      <c r="I15" s="1118"/>
      <c r="J15" s="1118"/>
      <c r="K15" s="1118"/>
      <c r="L15" s="1118"/>
    </row>
    <row r="16" spans="1:29">
      <c r="B16" s="1117"/>
      <c r="C16" s="1118"/>
      <c r="D16" s="1118"/>
      <c r="E16" s="1118"/>
      <c r="F16" s="1118"/>
      <c r="G16" s="1118"/>
      <c r="H16" s="1118"/>
      <c r="I16" s="1118"/>
      <c r="J16" s="1118"/>
      <c r="K16" s="1118"/>
      <c r="L16" s="1118"/>
    </row>
    <row r="17" spans="1:12">
      <c r="B17" s="1117"/>
      <c r="C17" s="1118"/>
      <c r="D17" s="1118"/>
      <c r="E17" s="1118"/>
      <c r="F17" s="1118"/>
      <c r="G17" s="1118"/>
      <c r="H17" s="1118"/>
      <c r="I17" s="1118"/>
      <c r="J17" s="1118"/>
      <c r="K17" s="1118"/>
      <c r="L17" s="1118"/>
    </row>
    <row r="18" spans="1:12">
      <c r="B18" s="1117"/>
      <c r="C18" s="1118"/>
      <c r="D18" s="1118"/>
      <c r="E18" s="1118"/>
      <c r="F18" s="1118"/>
      <c r="G18" s="1118"/>
      <c r="H18" s="1118"/>
      <c r="I18" s="1118"/>
      <c r="J18" s="1118"/>
      <c r="K18" s="1118"/>
      <c r="L18" s="1118"/>
    </row>
    <row r="19" spans="1:12">
      <c r="A19" s="557"/>
      <c r="B19" s="1117"/>
      <c r="C19" s="1118"/>
      <c r="D19" s="1118"/>
      <c r="E19" s="1118"/>
      <c r="F19" s="1118"/>
      <c r="G19" s="1118"/>
      <c r="H19" s="1118"/>
      <c r="I19" s="1118"/>
      <c r="J19" s="1118"/>
      <c r="K19" s="1118"/>
      <c r="L19" s="1118"/>
    </row>
    <row r="20" spans="1:12">
      <c r="B20" s="1117"/>
      <c r="C20" s="1118"/>
      <c r="D20" s="1118"/>
      <c r="E20" s="1118"/>
      <c r="F20" s="1118"/>
      <c r="G20" s="1118"/>
      <c r="H20" s="1118"/>
      <c r="I20" s="1118"/>
      <c r="J20" s="1118"/>
      <c r="K20" s="1118"/>
      <c r="L20" s="1118"/>
    </row>
    <row r="21" spans="1:12">
      <c r="B21" s="1117"/>
      <c r="C21" s="1118"/>
      <c r="D21" s="1118"/>
      <c r="E21" s="1118"/>
      <c r="F21" s="1118"/>
      <c r="G21" s="1118"/>
      <c r="H21" s="1118"/>
      <c r="I21" s="1118"/>
      <c r="J21" s="1118"/>
      <c r="K21" s="1118"/>
      <c r="L21" s="1118"/>
    </row>
    <row r="22" spans="1:12">
      <c r="B22" s="1117"/>
      <c r="C22" s="1118"/>
      <c r="D22" s="1118"/>
      <c r="E22" s="1118"/>
      <c r="F22" s="1118"/>
      <c r="G22" s="1118"/>
      <c r="H22" s="1118"/>
      <c r="I22" s="1118"/>
      <c r="J22" s="1118"/>
      <c r="K22" s="1118"/>
      <c r="L22" s="1118"/>
    </row>
    <row r="23" spans="1:12">
      <c r="B23" s="1117"/>
      <c r="C23" s="1118"/>
      <c r="D23" s="1118"/>
      <c r="E23" s="1118"/>
      <c r="F23" s="1118"/>
      <c r="G23" s="1118"/>
      <c r="H23" s="1118"/>
      <c r="I23" s="1118"/>
      <c r="J23" s="1118"/>
      <c r="K23" s="1118"/>
      <c r="L23" s="1118"/>
    </row>
    <row r="24" spans="1:12">
      <c r="D24" s="557"/>
      <c r="E24" s="557"/>
      <c r="F24" s="557"/>
      <c r="G24" s="557"/>
      <c r="H24" s="557"/>
      <c r="I24" s="557"/>
      <c r="J24" s="557"/>
      <c r="K24" s="557"/>
      <c r="L24" s="557"/>
    </row>
    <row r="25" spans="1:12">
      <c r="D25" s="557"/>
      <c r="E25" s="557"/>
      <c r="F25" s="557"/>
      <c r="G25" s="557"/>
      <c r="H25" s="557"/>
      <c r="I25" s="557"/>
      <c r="J25" s="557"/>
      <c r="K25" s="557"/>
      <c r="L25" s="557"/>
    </row>
    <row r="26" spans="1:12">
      <c r="D26" s="557"/>
      <c r="E26" s="557"/>
      <c r="F26" s="557"/>
      <c r="G26" s="557"/>
      <c r="H26" s="557"/>
      <c r="I26" s="557"/>
      <c r="J26" s="557"/>
      <c r="K26" s="557"/>
      <c r="L26" s="557"/>
    </row>
    <row r="27" spans="1:12">
      <c r="D27" s="559"/>
      <c r="E27" s="559"/>
      <c r="F27" s="559"/>
      <c r="G27" s="559"/>
      <c r="H27" s="559"/>
      <c r="I27" s="559"/>
      <c r="J27" s="559"/>
      <c r="K27" s="559"/>
      <c r="L27" s="559"/>
    </row>
    <row r="28" spans="1:12">
      <c r="D28" s="559"/>
      <c r="E28" s="559"/>
      <c r="F28" s="559"/>
      <c r="G28" s="559"/>
      <c r="H28" s="559"/>
      <c r="I28" s="559"/>
      <c r="J28" s="559"/>
      <c r="K28" s="559"/>
      <c r="L28" s="559"/>
    </row>
    <row r="29" spans="1:12" ht="10.95" customHeight="1"/>
  </sheetData>
  <mergeCells count="2">
    <mergeCell ref="B2:B23"/>
    <mergeCell ref="C2:L23"/>
  </mergeCells>
  <phoneticPr fontId="7"/>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B286C-F6A5-44E2-970A-6A2C0D1F8648}">
  <sheetPr>
    <pageSetUpPr fitToPage="1"/>
  </sheetPr>
  <dimension ref="A1:AF75"/>
  <sheetViews>
    <sheetView view="pageBreakPreview" zoomScaleNormal="100" zoomScaleSheetLayoutView="100" workbookViewId="0">
      <selection activeCell="B29" sqref="B29:G30"/>
    </sheetView>
  </sheetViews>
  <sheetFormatPr defaultColWidth="8.77734375" defaultRowHeight="12"/>
  <cols>
    <col min="1" max="1" width="3.109375" style="515" customWidth="1"/>
    <col min="2" max="5" width="2.109375" style="515" customWidth="1"/>
    <col min="6" max="6" width="3.77734375" style="515" customWidth="1"/>
    <col min="7" max="9" width="5.109375" style="515" customWidth="1"/>
    <col min="10" max="11" width="3.109375" style="515" customWidth="1"/>
    <col min="12" max="12" width="4.109375" style="515" customWidth="1"/>
    <col min="13" max="28" width="4.77734375" style="515" customWidth="1"/>
    <col min="29" max="16384" width="8.77734375" style="515"/>
  </cols>
  <sheetData>
    <row r="1" spans="1:32" ht="37.5" customHeight="1" thickBot="1">
      <c r="A1" s="1119" t="s">
        <v>717</v>
      </c>
      <c r="B1" s="1119"/>
      <c r="C1" s="1119"/>
      <c r="D1" s="1119"/>
      <c r="E1" s="1119"/>
      <c r="F1" s="1119"/>
      <c r="G1" s="1119"/>
      <c r="H1" s="1119"/>
      <c r="I1" s="1119"/>
      <c r="J1" s="1119"/>
      <c r="K1" s="1119"/>
      <c r="L1" s="1119"/>
      <c r="M1" s="1119"/>
      <c r="N1" s="1119"/>
      <c r="O1" s="1119"/>
      <c r="P1" s="1119"/>
      <c r="Q1" s="1119"/>
      <c r="R1" s="1119"/>
      <c r="S1" s="1119"/>
      <c r="T1" s="1119"/>
      <c r="U1" s="1119"/>
      <c r="V1" s="1119"/>
      <c r="W1" s="1119"/>
      <c r="X1" s="1119"/>
      <c r="Y1" s="1119"/>
      <c r="Z1" s="1119"/>
      <c r="AA1" s="1119"/>
      <c r="AB1" s="1119"/>
    </row>
    <row r="2" spans="1:32" ht="15" customHeight="1">
      <c r="A2" s="1120" t="s">
        <v>718</v>
      </c>
      <c r="B2" s="1121"/>
      <c r="C2" s="1126" t="s">
        <v>627</v>
      </c>
      <c r="D2" s="1127"/>
      <c r="E2" s="1127"/>
      <c r="F2" s="1128"/>
      <c r="G2" s="1129"/>
      <c r="H2" s="1130"/>
      <c r="I2" s="1130"/>
      <c r="J2" s="1130"/>
      <c r="K2" s="1130"/>
      <c r="L2" s="1130"/>
      <c r="M2" s="1130"/>
      <c r="N2" s="1130"/>
      <c r="O2" s="1130"/>
      <c r="P2" s="1130"/>
      <c r="Q2" s="1130"/>
      <c r="R2" s="1130"/>
      <c r="S2" s="1130"/>
      <c r="T2" s="1130"/>
      <c r="U2" s="1130"/>
      <c r="V2" s="1130"/>
      <c r="W2" s="1130"/>
      <c r="X2" s="1130"/>
      <c r="Y2" s="1130"/>
      <c r="Z2" s="1130"/>
      <c r="AA2" s="1130"/>
      <c r="AB2" s="1131"/>
    </row>
    <row r="3" spans="1:32" ht="15" customHeight="1">
      <c r="A3" s="1122"/>
      <c r="B3" s="1123"/>
      <c r="C3" s="1132" t="s">
        <v>6</v>
      </c>
      <c r="D3" s="1133"/>
      <c r="E3" s="1133"/>
      <c r="F3" s="1134"/>
      <c r="G3" s="516"/>
      <c r="H3" s="781"/>
      <c r="I3" s="781"/>
      <c r="J3" s="781"/>
      <c r="K3" s="781"/>
      <c r="L3" s="781"/>
      <c r="M3" s="781"/>
      <c r="N3" s="781"/>
      <c r="O3" s="781"/>
      <c r="P3" s="781"/>
      <c r="Q3" s="781"/>
      <c r="R3" s="781"/>
      <c r="S3" s="781"/>
      <c r="T3" s="781"/>
      <c r="U3" s="781"/>
      <c r="V3" s="781"/>
      <c r="W3" s="781"/>
      <c r="X3" s="781"/>
      <c r="Y3" s="781"/>
      <c r="Z3" s="781"/>
      <c r="AA3" s="781"/>
      <c r="AB3" s="782"/>
    </row>
    <row r="4" spans="1:32" ht="28.5" customHeight="1">
      <c r="A4" s="1122"/>
      <c r="B4" s="1123"/>
      <c r="C4" s="1135" t="s">
        <v>719</v>
      </c>
      <c r="D4" s="1136"/>
      <c r="E4" s="1136"/>
      <c r="F4" s="1136"/>
      <c r="G4" s="1137"/>
      <c r="H4" s="1138"/>
      <c r="I4" s="1138"/>
      <c r="J4" s="1138"/>
      <c r="K4" s="1138"/>
      <c r="L4" s="1138"/>
      <c r="M4" s="1138"/>
      <c r="N4" s="1138"/>
      <c r="O4" s="1138"/>
      <c r="P4" s="1138"/>
      <c r="Q4" s="1138"/>
      <c r="R4" s="1138"/>
      <c r="S4" s="1138"/>
      <c r="T4" s="1138"/>
      <c r="U4" s="1138"/>
      <c r="V4" s="1138"/>
      <c r="W4" s="1138"/>
      <c r="X4" s="1138"/>
      <c r="Y4" s="1138"/>
      <c r="Z4" s="1138"/>
      <c r="AA4" s="1138"/>
      <c r="AB4" s="1139"/>
    </row>
    <row r="5" spans="1:32" ht="13.2">
      <c r="A5" s="1122"/>
      <c r="B5" s="1123"/>
      <c r="C5" s="1140" t="s">
        <v>621</v>
      </c>
      <c r="D5" s="1141"/>
      <c r="E5" s="1141"/>
      <c r="F5" s="1141"/>
      <c r="G5" s="1146" t="s">
        <v>720</v>
      </c>
      <c r="H5" s="1147"/>
      <c r="I5" s="1147"/>
      <c r="J5" s="1148"/>
      <c r="K5" s="1148"/>
      <c r="L5" s="1148"/>
      <c r="M5" s="779" t="s">
        <v>721</v>
      </c>
      <c r="N5" s="1174"/>
      <c r="O5" s="1174"/>
      <c r="P5" s="1174"/>
      <c r="Q5" s="779" t="s">
        <v>722</v>
      </c>
      <c r="R5" s="1147"/>
      <c r="S5" s="1147"/>
      <c r="T5" s="1147"/>
      <c r="U5" s="1147"/>
      <c r="V5" s="1147"/>
      <c r="W5" s="1147"/>
      <c r="X5" s="1147"/>
      <c r="Y5" s="1147"/>
      <c r="Z5" s="1147"/>
      <c r="AA5" s="1147"/>
      <c r="AB5" s="1175"/>
    </row>
    <row r="6" spans="1:32" ht="15.9" customHeight="1">
      <c r="A6" s="1122"/>
      <c r="B6" s="1123"/>
      <c r="C6" s="1142"/>
      <c r="D6" s="1143"/>
      <c r="E6" s="1143"/>
      <c r="F6" s="1143"/>
      <c r="G6" s="1029"/>
      <c r="H6" s="977"/>
      <c r="I6" s="977"/>
      <c r="J6" s="977"/>
      <c r="K6" s="602" t="s">
        <v>632</v>
      </c>
      <c r="L6" s="602" t="s">
        <v>633</v>
      </c>
      <c r="M6" s="977"/>
      <c r="N6" s="977"/>
      <c r="O6" s="977"/>
      <c r="P6" s="977"/>
      <c r="Q6" s="977"/>
      <c r="R6" s="977"/>
      <c r="S6" s="977"/>
      <c r="T6" s="602" t="s">
        <v>634</v>
      </c>
      <c r="U6" s="602" t="s">
        <v>209</v>
      </c>
      <c r="V6" s="1176"/>
      <c r="W6" s="1176"/>
      <c r="X6" s="1176"/>
      <c r="Y6" s="1176"/>
      <c r="Z6" s="1176"/>
      <c r="AA6" s="1176"/>
      <c r="AB6" s="1177"/>
      <c r="AC6" s="783"/>
      <c r="AD6" s="783"/>
      <c r="AE6" s="783"/>
      <c r="AF6" s="783"/>
    </row>
    <row r="7" spans="1:32" ht="15.9" customHeight="1">
      <c r="A7" s="1122"/>
      <c r="B7" s="1123"/>
      <c r="C7" s="1142"/>
      <c r="D7" s="1143"/>
      <c r="E7" s="1143"/>
      <c r="F7" s="1143"/>
      <c r="G7" s="1029"/>
      <c r="H7" s="977"/>
      <c r="I7" s="977"/>
      <c r="J7" s="977"/>
      <c r="K7" s="602" t="s">
        <v>635</v>
      </c>
      <c r="L7" s="602" t="s">
        <v>636</v>
      </c>
      <c r="M7" s="977"/>
      <c r="N7" s="977"/>
      <c r="O7" s="977"/>
      <c r="P7" s="977"/>
      <c r="Q7" s="977"/>
      <c r="R7" s="977"/>
      <c r="S7" s="977"/>
      <c r="T7" s="602" t="s">
        <v>637</v>
      </c>
      <c r="U7" s="602" t="s">
        <v>638</v>
      </c>
      <c r="V7" s="1176"/>
      <c r="W7" s="1176"/>
      <c r="X7" s="1176"/>
      <c r="Y7" s="1176"/>
      <c r="Z7" s="1176"/>
      <c r="AA7" s="1176"/>
      <c r="AB7" s="1177"/>
      <c r="AC7" s="783"/>
      <c r="AD7" s="783"/>
      <c r="AE7" s="783"/>
      <c r="AF7" s="783"/>
    </row>
    <row r="8" spans="1:32" ht="26.1" customHeight="1">
      <c r="A8" s="1122"/>
      <c r="B8" s="1123"/>
      <c r="C8" s="1144"/>
      <c r="D8" s="1145"/>
      <c r="E8" s="1145"/>
      <c r="F8" s="1145"/>
      <c r="G8" s="1178"/>
      <c r="H8" s="1179"/>
      <c r="I8" s="1179"/>
      <c r="J8" s="1179"/>
      <c r="K8" s="1179"/>
      <c r="L8" s="1179"/>
      <c r="M8" s="1179"/>
      <c r="N8" s="1179"/>
      <c r="O8" s="1179"/>
      <c r="P8" s="1179"/>
      <c r="Q8" s="1179"/>
      <c r="R8" s="1179"/>
      <c r="S8" s="1179"/>
      <c r="T8" s="1179"/>
      <c r="U8" s="1179"/>
      <c r="V8" s="1179"/>
      <c r="W8" s="1179"/>
      <c r="X8" s="1179"/>
      <c r="Y8" s="1179"/>
      <c r="Z8" s="1179"/>
      <c r="AA8" s="1179"/>
      <c r="AB8" s="1180"/>
    </row>
    <row r="9" spans="1:32" ht="13.65" customHeight="1">
      <c r="A9" s="1122"/>
      <c r="B9" s="1123"/>
      <c r="C9" s="1140" t="s">
        <v>723</v>
      </c>
      <c r="D9" s="1141"/>
      <c r="E9" s="1141"/>
      <c r="F9" s="1157"/>
      <c r="G9" s="1159" t="s">
        <v>8</v>
      </c>
      <c r="H9" s="1160"/>
      <c r="I9" s="1161"/>
      <c r="J9" s="1149"/>
      <c r="K9" s="1150"/>
      <c r="L9" s="1150"/>
      <c r="M9" s="1150"/>
      <c r="N9" s="1150"/>
      <c r="O9" s="1150"/>
      <c r="P9" s="1162" t="s">
        <v>640</v>
      </c>
      <c r="Q9" s="1162"/>
      <c r="R9" s="1163"/>
      <c r="S9" s="1164"/>
      <c r="T9" s="1165" t="s">
        <v>724</v>
      </c>
      <c r="U9" s="1166"/>
      <c r="V9" s="1167"/>
      <c r="W9" s="1149"/>
      <c r="X9" s="1150"/>
      <c r="Y9" s="1150"/>
      <c r="Z9" s="1150"/>
      <c r="AA9" s="1150"/>
      <c r="AB9" s="1151"/>
    </row>
    <row r="10" spans="1:32" ht="13.65" customHeight="1">
      <c r="A10" s="1124"/>
      <c r="B10" s="1125"/>
      <c r="C10" s="1144"/>
      <c r="D10" s="1145"/>
      <c r="E10" s="1145"/>
      <c r="F10" s="1158"/>
      <c r="G10" s="1135" t="s">
        <v>642</v>
      </c>
      <c r="H10" s="1136"/>
      <c r="I10" s="1152"/>
      <c r="J10" s="1153"/>
      <c r="K10" s="1154"/>
      <c r="L10" s="1154"/>
      <c r="M10" s="1154"/>
      <c r="N10" s="1154"/>
      <c r="O10" s="1154"/>
      <c r="P10" s="1154"/>
      <c r="Q10" s="1154"/>
      <c r="R10" s="1155"/>
      <c r="S10" s="1155"/>
      <c r="T10" s="1155"/>
      <c r="U10" s="1155"/>
      <c r="V10" s="1155"/>
      <c r="W10" s="1154"/>
      <c r="X10" s="1154"/>
      <c r="Y10" s="1154"/>
      <c r="Z10" s="1154"/>
      <c r="AA10" s="1154"/>
      <c r="AB10" s="1156"/>
    </row>
    <row r="11" spans="1:32" ht="13.65" customHeight="1">
      <c r="A11" s="1205" t="s">
        <v>725</v>
      </c>
      <c r="B11" s="1206"/>
      <c r="C11" s="1135" t="s">
        <v>6</v>
      </c>
      <c r="D11" s="1136"/>
      <c r="E11" s="1136"/>
      <c r="F11" s="1184"/>
      <c r="G11" s="1185"/>
      <c r="H11" s="1186"/>
      <c r="I11" s="1186"/>
      <c r="J11" s="1186"/>
      <c r="K11" s="1186"/>
      <c r="L11" s="1186"/>
      <c r="M11" s="1186"/>
      <c r="N11" s="1186"/>
      <c r="O11" s="1187"/>
      <c r="P11" s="1140" t="s">
        <v>726</v>
      </c>
      <c r="Q11" s="1141"/>
      <c r="R11" s="1207"/>
      <c r="S11" s="1212" t="s">
        <v>727</v>
      </c>
      <c r="T11" s="1141"/>
      <c r="U11" s="1141"/>
      <c r="V11" s="1213"/>
      <c r="W11" s="1213"/>
      <c r="X11" s="780" t="s">
        <v>728</v>
      </c>
      <c r="Y11" s="1213"/>
      <c r="Z11" s="1213"/>
      <c r="AA11" s="517" t="s">
        <v>729</v>
      </c>
      <c r="AB11" s="518"/>
    </row>
    <row r="12" spans="1:32" ht="18" customHeight="1">
      <c r="A12" s="1122"/>
      <c r="B12" s="1123"/>
      <c r="C12" s="1135" t="s">
        <v>730</v>
      </c>
      <c r="D12" s="1136"/>
      <c r="E12" s="1136"/>
      <c r="F12" s="1184"/>
      <c r="G12" s="1185"/>
      <c r="H12" s="1186"/>
      <c r="I12" s="1186"/>
      <c r="J12" s="1186"/>
      <c r="K12" s="1186"/>
      <c r="L12" s="1186"/>
      <c r="M12" s="1186"/>
      <c r="N12" s="1186"/>
      <c r="O12" s="1187"/>
      <c r="P12" s="1142"/>
      <c r="Q12" s="1143"/>
      <c r="R12" s="1208"/>
      <c r="S12" s="1188"/>
      <c r="T12" s="1188"/>
      <c r="U12" s="1188"/>
      <c r="V12" s="1188"/>
      <c r="W12" s="1188"/>
      <c r="X12" s="1188"/>
      <c r="Y12" s="1188"/>
      <c r="Z12" s="1188"/>
      <c r="AA12" s="1188"/>
      <c r="AB12" s="1189"/>
    </row>
    <row r="13" spans="1:32" ht="14.4" customHeight="1">
      <c r="A13" s="1122"/>
      <c r="B13" s="1123"/>
      <c r="C13" s="1135" t="s">
        <v>731</v>
      </c>
      <c r="D13" s="1136"/>
      <c r="E13" s="1136"/>
      <c r="F13" s="1184"/>
      <c r="G13" s="1192"/>
      <c r="H13" s="1193"/>
      <c r="I13" s="1193"/>
      <c r="J13" s="1193"/>
      <c r="K13" s="1193"/>
      <c r="L13" s="1193"/>
      <c r="M13" s="1193"/>
      <c r="N13" s="1193"/>
      <c r="O13" s="1194"/>
      <c r="P13" s="1209"/>
      <c r="Q13" s="1210"/>
      <c r="R13" s="1211"/>
      <c r="S13" s="1190"/>
      <c r="T13" s="1190"/>
      <c r="U13" s="1190"/>
      <c r="V13" s="1190"/>
      <c r="W13" s="1190"/>
      <c r="X13" s="1190"/>
      <c r="Y13" s="1190"/>
      <c r="Z13" s="1190"/>
      <c r="AA13" s="1190"/>
      <c r="AB13" s="1191"/>
    </row>
    <row r="14" spans="1:32" ht="16.95" customHeight="1">
      <c r="A14" s="1122"/>
      <c r="B14" s="1123"/>
      <c r="C14" s="1140" t="s">
        <v>732</v>
      </c>
      <c r="D14" s="1141"/>
      <c r="E14" s="1141"/>
      <c r="F14" s="1141"/>
      <c r="G14" s="1141"/>
      <c r="H14" s="1141"/>
      <c r="I14" s="1141"/>
      <c r="J14" s="1141"/>
      <c r="K14" s="1141"/>
      <c r="L14" s="1141"/>
      <c r="M14" s="1141"/>
      <c r="N14" s="1141"/>
      <c r="O14" s="1141"/>
      <c r="P14" s="1195" t="s">
        <v>623</v>
      </c>
      <c r="Q14" s="1160"/>
      <c r="R14" s="1161"/>
      <c r="S14" s="1196"/>
      <c r="T14" s="1197"/>
      <c r="U14" s="1197"/>
      <c r="V14" s="1197"/>
      <c r="W14" s="1197"/>
      <c r="X14" s="1197"/>
      <c r="Y14" s="1197"/>
      <c r="Z14" s="1197"/>
      <c r="AA14" s="1197"/>
      <c r="AB14" s="1198"/>
    </row>
    <row r="15" spans="1:32" ht="15.6" customHeight="1">
      <c r="A15" s="1122"/>
      <c r="B15" s="1123"/>
      <c r="C15" s="1142"/>
      <c r="D15" s="1143"/>
      <c r="E15" s="1143"/>
      <c r="F15" s="1143"/>
      <c r="G15" s="1143"/>
      <c r="H15" s="1143"/>
      <c r="I15" s="1143"/>
      <c r="J15" s="1143"/>
      <c r="K15" s="1143"/>
      <c r="L15" s="1143"/>
      <c r="M15" s="1143"/>
      <c r="N15" s="1143"/>
      <c r="O15" s="1143"/>
      <c r="P15" s="1199" t="s">
        <v>733</v>
      </c>
      <c r="Q15" s="1200"/>
      <c r="R15" s="1201"/>
      <c r="S15" s="1202"/>
      <c r="T15" s="1203"/>
      <c r="U15" s="1203"/>
      <c r="V15" s="1203"/>
      <c r="W15" s="1203"/>
      <c r="X15" s="1203"/>
      <c r="Y15" s="1203"/>
      <c r="Z15" s="1203"/>
      <c r="AA15" s="1203"/>
      <c r="AB15" s="1204"/>
    </row>
    <row r="16" spans="1:32" ht="16.95" customHeight="1">
      <c r="A16" s="1122"/>
      <c r="B16" s="1123"/>
      <c r="C16" s="1142"/>
      <c r="D16" s="1143"/>
      <c r="E16" s="1143"/>
      <c r="F16" s="1143"/>
      <c r="G16" s="1143"/>
      <c r="H16" s="1143"/>
      <c r="I16" s="1143"/>
      <c r="J16" s="1143"/>
      <c r="K16" s="1143"/>
      <c r="L16" s="1143"/>
      <c r="M16" s="1143"/>
      <c r="N16" s="1143"/>
      <c r="O16" s="1143"/>
      <c r="P16" s="1168" t="s">
        <v>734</v>
      </c>
      <c r="Q16" s="1169"/>
      <c r="R16" s="1170"/>
      <c r="S16" s="1171"/>
      <c r="T16" s="1172"/>
      <c r="U16" s="1172"/>
      <c r="V16" s="1172"/>
      <c r="W16" s="1172"/>
      <c r="X16" s="1172"/>
      <c r="Y16" s="1172"/>
      <c r="Z16" s="1172"/>
      <c r="AA16" s="1172"/>
      <c r="AB16" s="1173"/>
    </row>
    <row r="17" spans="1:30" ht="16.95" customHeight="1">
      <c r="A17" s="1181" t="s">
        <v>735</v>
      </c>
      <c r="B17" s="1160"/>
      <c r="C17" s="1160"/>
      <c r="D17" s="1160"/>
      <c r="E17" s="1160"/>
      <c r="F17" s="1160"/>
      <c r="G17" s="1160"/>
      <c r="H17" s="1160"/>
      <c r="I17" s="1182"/>
      <c r="J17" s="1160"/>
      <c r="K17" s="1160"/>
      <c r="L17" s="1160"/>
      <c r="M17" s="1160"/>
      <c r="N17" s="1160"/>
      <c r="O17" s="1161"/>
      <c r="P17" s="1165" t="s">
        <v>736</v>
      </c>
      <c r="Q17" s="1166"/>
      <c r="R17" s="1166"/>
      <c r="S17" s="1166"/>
      <c r="T17" s="1167"/>
      <c r="U17" s="1160"/>
      <c r="V17" s="1160"/>
      <c r="W17" s="1160"/>
      <c r="X17" s="1160"/>
      <c r="Y17" s="1160"/>
      <c r="Z17" s="1160"/>
      <c r="AA17" s="1160"/>
      <c r="AB17" s="1183"/>
    </row>
    <row r="18" spans="1:30" ht="22.2" customHeight="1">
      <c r="A18" s="1235" t="s">
        <v>737</v>
      </c>
      <c r="B18" s="1141"/>
      <c r="C18" s="1141"/>
      <c r="D18" s="1141"/>
      <c r="E18" s="1141"/>
      <c r="F18" s="1207"/>
      <c r="G18" s="1240" t="s">
        <v>738</v>
      </c>
      <c r="H18" s="1136"/>
      <c r="I18" s="1152"/>
      <c r="J18" s="1218"/>
      <c r="K18" s="1219"/>
      <c r="L18" s="1219"/>
      <c r="M18" s="1219"/>
      <c r="N18" s="1219"/>
      <c r="O18" s="1220"/>
      <c r="P18" s="1146" t="s">
        <v>739</v>
      </c>
      <c r="Q18" s="1147"/>
      <c r="R18" s="1147"/>
      <c r="S18" s="1147"/>
      <c r="T18" s="1221"/>
      <c r="U18" s="1222"/>
      <c r="V18" s="1222"/>
      <c r="W18" s="1222"/>
      <c r="X18" s="1222"/>
      <c r="Y18" s="1222"/>
      <c r="Z18" s="1222"/>
      <c r="AA18" s="1222"/>
      <c r="AB18" s="1223"/>
    </row>
    <row r="19" spans="1:30" ht="22.2" customHeight="1">
      <c r="A19" s="1236"/>
      <c r="B19" s="1143"/>
      <c r="C19" s="1143"/>
      <c r="D19" s="1143"/>
      <c r="E19" s="1143"/>
      <c r="F19" s="1208"/>
      <c r="G19" s="1240" t="s">
        <v>738</v>
      </c>
      <c r="H19" s="1136"/>
      <c r="I19" s="1152"/>
      <c r="J19" s="1218"/>
      <c r="K19" s="1219"/>
      <c r="L19" s="1219"/>
      <c r="M19" s="1219"/>
      <c r="N19" s="1219"/>
      <c r="O19" s="1220"/>
      <c r="P19" s="1146" t="s">
        <v>739</v>
      </c>
      <c r="Q19" s="1147"/>
      <c r="R19" s="1147"/>
      <c r="S19" s="1147"/>
      <c r="T19" s="1221"/>
      <c r="U19" s="1222"/>
      <c r="V19" s="1222"/>
      <c r="W19" s="1222"/>
      <c r="X19" s="1222"/>
      <c r="Y19" s="1222"/>
      <c r="Z19" s="1222"/>
      <c r="AA19" s="1222"/>
      <c r="AB19" s="1223"/>
    </row>
    <row r="20" spans="1:30" ht="22.2" customHeight="1">
      <c r="A20" s="1236"/>
      <c r="B20" s="1143"/>
      <c r="C20" s="1143"/>
      <c r="D20" s="1143"/>
      <c r="E20" s="1143"/>
      <c r="F20" s="1208"/>
      <c r="G20" s="1240" t="s">
        <v>738</v>
      </c>
      <c r="H20" s="1136"/>
      <c r="I20" s="1152"/>
      <c r="J20" s="1218"/>
      <c r="K20" s="1219"/>
      <c r="L20" s="1219"/>
      <c r="M20" s="1219"/>
      <c r="N20" s="1219"/>
      <c r="O20" s="1220"/>
      <c r="P20" s="1146" t="s">
        <v>739</v>
      </c>
      <c r="Q20" s="1147"/>
      <c r="R20" s="1147"/>
      <c r="S20" s="1147"/>
      <c r="T20" s="1221"/>
      <c r="U20" s="1222"/>
      <c r="V20" s="1222"/>
      <c r="W20" s="1222"/>
      <c r="X20" s="1222"/>
      <c r="Y20" s="1222"/>
      <c r="Z20" s="1222"/>
      <c r="AA20" s="1222"/>
      <c r="AB20" s="1223"/>
    </row>
    <row r="21" spans="1:30" ht="22.2" customHeight="1" thickBot="1">
      <c r="A21" s="1237"/>
      <c r="B21" s="1238"/>
      <c r="C21" s="1238"/>
      <c r="D21" s="1238"/>
      <c r="E21" s="1238"/>
      <c r="F21" s="1239"/>
      <c r="G21" s="1224" t="s">
        <v>738</v>
      </c>
      <c r="H21" s="1225"/>
      <c r="I21" s="1226"/>
      <c r="J21" s="1227"/>
      <c r="K21" s="1228"/>
      <c r="L21" s="1228"/>
      <c r="M21" s="1228"/>
      <c r="N21" s="1228"/>
      <c r="O21" s="1229"/>
      <c r="P21" s="1230" t="s">
        <v>739</v>
      </c>
      <c r="Q21" s="1231"/>
      <c r="R21" s="1231"/>
      <c r="S21" s="1231"/>
      <c r="T21" s="1232"/>
      <c r="U21" s="1233"/>
      <c r="V21" s="1233"/>
      <c r="W21" s="1233"/>
      <c r="X21" s="1233"/>
      <c r="Y21" s="1233"/>
      <c r="Z21" s="1233"/>
      <c r="AA21" s="1233"/>
      <c r="AB21" s="1234"/>
    </row>
    <row r="22" spans="1:30" ht="15" customHeight="1">
      <c r="A22" s="1271" t="s">
        <v>740</v>
      </c>
      <c r="B22" s="1273" t="s">
        <v>741</v>
      </c>
      <c r="C22" s="1274"/>
      <c r="D22" s="1274"/>
      <c r="E22" s="1274"/>
      <c r="F22" s="1274"/>
      <c r="G22" s="1274"/>
      <c r="H22" s="1274"/>
      <c r="I22" s="1274"/>
      <c r="J22" s="1274"/>
      <c r="K22" s="1274"/>
      <c r="L22" s="1274"/>
      <c r="M22" s="1274"/>
      <c r="N22" s="1274"/>
      <c r="O22" s="1275"/>
      <c r="P22" s="519"/>
      <c r="Q22" s="520"/>
      <c r="R22" s="1210" t="s">
        <v>742</v>
      </c>
      <c r="S22" s="1210"/>
      <c r="T22" s="1210"/>
      <c r="U22" s="520"/>
      <c r="V22" s="520"/>
      <c r="W22" s="521"/>
      <c r="X22" s="521"/>
      <c r="Y22" s="1210" t="s">
        <v>743</v>
      </c>
      <c r="Z22" s="1210"/>
      <c r="AA22" s="1210"/>
      <c r="AB22" s="522"/>
      <c r="AD22" s="523"/>
    </row>
    <row r="23" spans="1:30" ht="13.65" customHeight="1">
      <c r="A23" s="1271"/>
      <c r="B23" s="1214" t="s">
        <v>744</v>
      </c>
      <c r="C23" s="1215"/>
      <c r="D23" s="1215"/>
      <c r="E23" s="1215"/>
      <c r="F23" s="1215"/>
      <c r="G23" s="1215"/>
      <c r="H23" s="1215"/>
      <c r="I23" s="1215"/>
      <c r="J23" s="1215"/>
      <c r="K23" s="1215"/>
      <c r="L23" s="1215"/>
      <c r="M23" s="1215"/>
      <c r="N23" s="1215"/>
      <c r="O23" s="1215"/>
      <c r="P23" s="1215"/>
      <c r="Q23" s="1215"/>
      <c r="R23" s="1215"/>
      <c r="S23" s="1215"/>
      <c r="T23" s="1215"/>
      <c r="U23" s="1215"/>
      <c r="V23" s="1215"/>
      <c r="W23" s="1215"/>
      <c r="X23" s="1215"/>
      <c r="Y23" s="1215"/>
      <c r="Z23" s="1215"/>
      <c r="AA23" s="1215"/>
      <c r="AB23" s="1216"/>
      <c r="AD23" s="523"/>
    </row>
    <row r="24" spans="1:30" ht="13.65" customHeight="1">
      <c r="A24" s="1271"/>
      <c r="B24" s="1141" t="s">
        <v>745</v>
      </c>
      <c r="C24" s="1141"/>
      <c r="D24" s="1141"/>
      <c r="E24" s="1141"/>
      <c r="F24" s="1141"/>
      <c r="G24" s="1141"/>
      <c r="H24" s="1141"/>
      <c r="I24" s="1141"/>
      <c r="J24" s="1141"/>
      <c r="K24" s="1141"/>
      <c r="L24" s="1157"/>
      <c r="M24" s="1135" t="s">
        <v>746</v>
      </c>
      <c r="N24" s="1136"/>
      <c r="O24" s="1136"/>
      <c r="P24" s="1184"/>
      <c r="Q24" s="1135" t="s">
        <v>747</v>
      </c>
      <c r="R24" s="1136"/>
      <c r="S24" s="1136"/>
      <c r="T24" s="1184"/>
      <c r="U24" s="1135" t="s">
        <v>748</v>
      </c>
      <c r="V24" s="1136"/>
      <c r="W24" s="1136"/>
      <c r="X24" s="1184"/>
      <c r="Y24" s="1135" t="s">
        <v>749</v>
      </c>
      <c r="Z24" s="1136"/>
      <c r="AA24" s="1136"/>
      <c r="AB24" s="1217"/>
    </row>
    <row r="25" spans="1:30" ht="13.65" customHeight="1">
      <c r="A25" s="1271"/>
      <c r="B25" s="1143"/>
      <c r="C25" s="1145"/>
      <c r="D25" s="1145"/>
      <c r="E25" s="1145"/>
      <c r="F25" s="1145"/>
      <c r="G25" s="1145"/>
      <c r="H25" s="1145"/>
      <c r="I25" s="1145"/>
      <c r="J25" s="1145"/>
      <c r="K25" s="1145"/>
      <c r="L25" s="1158"/>
      <c r="M25" s="1135" t="s">
        <v>750</v>
      </c>
      <c r="N25" s="1136"/>
      <c r="O25" s="1135" t="s">
        <v>751</v>
      </c>
      <c r="P25" s="1184"/>
      <c r="Q25" s="1135" t="s">
        <v>750</v>
      </c>
      <c r="R25" s="1184"/>
      <c r="S25" s="1135" t="s">
        <v>751</v>
      </c>
      <c r="T25" s="1184"/>
      <c r="U25" s="1135" t="s">
        <v>750</v>
      </c>
      <c r="V25" s="1184"/>
      <c r="W25" s="1135" t="s">
        <v>751</v>
      </c>
      <c r="X25" s="1184"/>
      <c r="Y25" s="1135" t="s">
        <v>750</v>
      </c>
      <c r="Z25" s="1184"/>
      <c r="AA25" s="1135" t="s">
        <v>751</v>
      </c>
      <c r="AB25" s="1217"/>
    </row>
    <row r="26" spans="1:30" ht="12.75" customHeight="1">
      <c r="A26" s="1271"/>
      <c r="B26" s="524"/>
      <c r="C26" s="1241" t="s">
        <v>752</v>
      </c>
      <c r="D26" s="1241"/>
      <c r="E26" s="1241"/>
      <c r="F26" s="1241"/>
      <c r="G26" s="1241"/>
      <c r="H26" s="1241"/>
      <c r="I26" s="1242"/>
      <c r="J26" s="1135" t="s">
        <v>753</v>
      </c>
      <c r="K26" s="1136"/>
      <c r="L26" s="1184"/>
      <c r="M26" s="1135"/>
      <c r="N26" s="1136"/>
      <c r="O26" s="1135"/>
      <c r="P26" s="1184"/>
      <c r="Q26" s="1135"/>
      <c r="R26" s="1184"/>
      <c r="S26" s="1135"/>
      <c r="T26" s="1184"/>
      <c r="U26" s="1135"/>
      <c r="V26" s="1184"/>
      <c r="W26" s="1135"/>
      <c r="X26" s="1184"/>
      <c r="Y26" s="1135"/>
      <c r="Z26" s="1184"/>
      <c r="AA26" s="1135"/>
      <c r="AB26" s="1217"/>
    </row>
    <row r="27" spans="1:30" ht="13.2">
      <c r="A27" s="1271"/>
      <c r="B27" s="524"/>
      <c r="C27" s="1243"/>
      <c r="D27" s="1243"/>
      <c r="E27" s="1243"/>
      <c r="F27" s="1243"/>
      <c r="G27" s="1243"/>
      <c r="H27" s="1243"/>
      <c r="I27" s="1244"/>
      <c r="J27" s="1135" t="s">
        <v>754</v>
      </c>
      <c r="K27" s="1136"/>
      <c r="L27" s="1184"/>
      <c r="M27" s="1135"/>
      <c r="N27" s="1136"/>
      <c r="O27" s="1135"/>
      <c r="P27" s="1184"/>
      <c r="Q27" s="1135"/>
      <c r="R27" s="1184"/>
      <c r="S27" s="1135"/>
      <c r="T27" s="1184"/>
      <c r="U27" s="1135"/>
      <c r="V27" s="1184"/>
      <c r="W27" s="1135"/>
      <c r="X27" s="1184"/>
      <c r="Y27" s="1135"/>
      <c r="Z27" s="1184"/>
      <c r="AA27" s="1135"/>
      <c r="AB27" s="1217"/>
    </row>
    <row r="28" spans="1:30" ht="13.65" customHeight="1">
      <c r="A28" s="1271"/>
      <c r="B28" s="525"/>
      <c r="C28" s="1136" t="s">
        <v>755</v>
      </c>
      <c r="D28" s="1136"/>
      <c r="E28" s="1136"/>
      <c r="F28" s="1136"/>
      <c r="G28" s="1136"/>
      <c r="H28" s="1136"/>
      <c r="I28" s="1136"/>
      <c r="J28" s="1136"/>
      <c r="K28" s="1136"/>
      <c r="L28" s="1184"/>
      <c r="M28" s="1245"/>
      <c r="N28" s="1246"/>
      <c r="O28" s="1246"/>
      <c r="P28" s="1247"/>
      <c r="Q28" s="1248"/>
      <c r="R28" s="1249"/>
      <c r="S28" s="1249"/>
      <c r="T28" s="1250"/>
      <c r="U28" s="1248"/>
      <c r="V28" s="1249"/>
      <c r="W28" s="1249"/>
      <c r="X28" s="1250"/>
      <c r="Y28" s="1248"/>
      <c r="Z28" s="1249"/>
      <c r="AA28" s="1249"/>
      <c r="AB28" s="1251"/>
    </row>
    <row r="29" spans="1:30" ht="13.65" customHeight="1">
      <c r="A29" s="1271"/>
      <c r="B29" s="526"/>
      <c r="C29" s="526"/>
      <c r="D29" s="526"/>
      <c r="E29" s="526"/>
      <c r="F29" s="526"/>
      <c r="G29" s="526"/>
      <c r="H29" s="526"/>
      <c r="I29" s="526"/>
      <c r="J29" s="526"/>
      <c r="K29" s="526"/>
      <c r="L29" s="525"/>
      <c r="M29" s="1135" t="s">
        <v>756</v>
      </c>
      <c r="N29" s="1136"/>
      <c r="O29" s="1136"/>
      <c r="P29" s="1184"/>
      <c r="Q29" s="1252" t="s">
        <v>176</v>
      </c>
      <c r="R29" s="1253"/>
      <c r="S29" s="1253"/>
      <c r="T29" s="1254"/>
      <c r="U29" s="1252" t="s">
        <v>757</v>
      </c>
      <c r="V29" s="1253"/>
      <c r="W29" s="1253"/>
      <c r="X29" s="1254"/>
      <c r="Y29" s="1140"/>
      <c r="Z29" s="1141"/>
      <c r="AA29" s="1141"/>
      <c r="AB29" s="1255"/>
    </row>
    <row r="30" spans="1:30" ht="13.65" customHeight="1">
      <c r="A30" s="1271"/>
      <c r="B30" s="526"/>
      <c r="C30" s="526"/>
      <c r="D30" s="526"/>
      <c r="E30" s="526"/>
      <c r="F30" s="526"/>
      <c r="G30" s="526"/>
      <c r="H30" s="526"/>
      <c r="I30" s="526"/>
      <c r="J30" s="526"/>
      <c r="K30" s="526"/>
      <c r="L30" s="525"/>
      <c r="M30" s="1135" t="s">
        <v>750</v>
      </c>
      <c r="N30" s="1136"/>
      <c r="O30" s="1135" t="s">
        <v>751</v>
      </c>
      <c r="P30" s="1184"/>
      <c r="Q30" s="1135" t="s">
        <v>750</v>
      </c>
      <c r="R30" s="1184"/>
      <c r="S30" s="1135" t="s">
        <v>751</v>
      </c>
      <c r="T30" s="1184"/>
      <c r="U30" s="1135" t="s">
        <v>750</v>
      </c>
      <c r="V30" s="1184"/>
      <c r="W30" s="1135" t="s">
        <v>751</v>
      </c>
      <c r="X30" s="1184"/>
      <c r="Y30" s="1144"/>
      <c r="Z30" s="1145"/>
      <c r="AA30" s="1145"/>
      <c r="AB30" s="1256"/>
    </row>
    <row r="31" spans="1:30" ht="12.75" customHeight="1">
      <c r="A31" s="1271"/>
      <c r="B31" s="524"/>
      <c r="C31" s="1241" t="s">
        <v>752</v>
      </c>
      <c r="D31" s="1241"/>
      <c r="E31" s="1241"/>
      <c r="F31" s="1241"/>
      <c r="G31" s="1241"/>
      <c r="H31" s="1241"/>
      <c r="I31" s="1242"/>
      <c r="J31" s="1135" t="s">
        <v>753</v>
      </c>
      <c r="K31" s="1136"/>
      <c r="L31" s="1184"/>
      <c r="M31" s="1135"/>
      <c r="N31" s="1136"/>
      <c r="O31" s="1135"/>
      <c r="P31" s="1184"/>
      <c r="Q31" s="1135"/>
      <c r="R31" s="1184"/>
      <c r="S31" s="1135"/>
      <c r="T31" s="1184"/>
      <c r="U31" s="1135"/>
      <c r="V31" s="1184"/>
      <c r="W31" s="1135"/>
      <c r="X31" s="1184"/>
      <c r="Y31" s="1140"/>
      <c r="Z31" s="1141"/>
      <c r="AA31" s="1141"/>
      <c r="AB31" s="1255"/>
    </row>
    <row r="32" spans="1:30" ht="13.2" customHeight="1">
      <c r="A32" s="1271"/>
      <c r="B32" s="524"/>
      <c r="C32" s="1243"/>
      <c r="D32" s="1243"/>
      <c r="E32" s="1243"/>
      <c r="F32" s="1243"/>
      <c r="G32" s="1243"/>
      <c r="H32" s="1243"/>
      <c r="I32" s="1244"/>
      <c r="J32" s="1135" t="s">
        <v>754</v>
      </c>
      <c r="K32" s="1136"/>
      <c r="L32" s="1184"/>
      <c r="M32" s="1135"/>
      <c r="N32" s="1136"/>
      <c r="O32" s="1135"/>
      <c r="P32" s="1184"/>
      <c r="Q32" s="1135"/>
      <c r="R32" s="1184"/>
      <c r="S32" s="1135"/>
      <c r="T32" s="1184"/>
      <c r="U32" s="1262"/>
      <c r="V32" s="1263"/>
      <c r="W32" s="1263"/>
      <c r="X32" s="1264"/>
      <c r="Y32" s="1142"/>
      <c r="Z32" s="1143"/>
      <c r="AA32" s="1143"/>
      <c r="AB32" s="1261"/>
    </row>
    <row r="33" spans="1:30" ht="13.65" customHeight="1">
      <c r="A33" s="1271"/>
      <c r="B33" s="525"/>
      <c r="C33" s="1141" t="s">
        <v>755</v>
      </c>
      <c r="D33" s="1141"/>
      <c r="E33" s="1141"/>
      <c r="F33" s="1141"/>
      <c r="G33" s="1141"/>
      <c r="H33" s="1141"/>
      <c r="I33" s="1141"/>
      <c r="J33" s="1141"/>
      <c r="K33" s="1141"/>
      <c r="L33" s="1157"/>
      <c r="M33" s="1140"/>
      <c r="N33" s="1141"/>
      <c r="O33" s="1141"/>
      <c r="P33" s="1157"/>
      <c r="Q33" s="1140"/>
      <c r="R33" s="1141"/>
      <c r="S33" s="1141"/>
      <c r="T33" s="1157"/>
      <c r="U33" s="1140"/>
      <c r="V33" s="1141"/>
      <c r="W33" s="1141"/>
      <c r="X33" s="1157"/>
      <c r="Y33" s="1142"/>
      <c r="Z33" s="1143"/>
      <c r="AA33" s="1143"/>
      <c r="AB33" s="1261"/>
    </row>
    <row r="34" spans="1:30" ht="13.65" customHeight="1">
      <c r="A34" s="1271"/>
      <c r="B34" s="1181" t="s">
        <v>758</v>
      </c>
      <c r="C34" s="1160"/>
      <c r="D34" s="1160"/>
      <c r="E34" s="1160"/>
      <c r="F34" s="1160"/>
      <c r="G34" s="1160"/>
      <c r="H34" s="1160"/>
      <c r="I34" s="1161"/>
      <c r="J34" s="1165"/>
      <c r="K34" s="1166"/>
      <c r="L34" s="1166"/>
      <c r="M34" s="1269" t="s">
        <v>759</v>
      </c>
      <c r="N34" s="1269"/>
      <c r="O34" s="1269"/>
      <c r="P34" s="1270"/>
      <c r="Q34" s="1160" t="s">
        <v>760</v>
      </c>
      <c r="R34" s="1160"/>
      <c r="S34" s="1160"/>
      <c r="T34" s="1161"/>
      <c r="U34" s="1195"/>
      <c r="V34" s="1160"/>
      <c r="W34" s="1160"/>
      <c r="X34" s="1160"/>
      <c r="Y34" s="1160" t="s">
        <v>759</v>
      </c>
      <c r="Z34" s="1160"/>
      <c r="AA34" s="1160"/>
      <c r="AB34" s="1257"/>
    </row>
    <row r="35" spans="1:30" ht="13.65" customHeight="1">
      <c r="A35" s="1271"/>
      <c r="B35" s="1258" t="s">
        <v>761</v>
      </c>
      <c r="C35" s="1259"/>
      <c r="D35" s="1259"/>
      <c r="E35" s="1259"/>
      <c r="F35" s="1259"/>
      <c r="G35" s="1259"/>
      <c r="H35" s="1259"/>
      <c r="I35" s="1259"/>
      <c r="J35" s="1259"/>
      <c r="K35" s="1259"/>
      <c r="L35" s="1259"/>
      <c r="M35" s="1259"/>
      <c r="N35" s="1259"/>
      <c r="O35" s="1259"/>
      <c r="P35" s="1259"/>
      <c r="Q35" s="1259"/>
      <c r="R35" s="1259"/>
      <c r="S35" s="1259"/>
      <c r="T35" s="1259"/>
      <c r="U35" s="1259"/>
      <c r="V35" s="1259"/>
      <c r="W35" s="1259"/>
      <c r="X35" s="1259"/>
      <c r="Y35" s="1259"/>
      <c r="Z35" s="1259"/>
      <c r="AA35" s="1259"/>
      <c r="AB35" s="1260"/>
    </row>
    <row r="36" spans="1:30" ht="13.65" customHeight="1">
      <c r="A36" s="1271"/>
      <c r="B36" s="527"/>
      <c r="C36" s="527"/>
      <c r="D36" s="527"/>
      <c r="E36" s="527"/>
      <c r="F36" s="527"/>
      <c r="G36" s="527"/>
      <c r="H36" s="527"/>
      <c r="I36" s="527"/>
      <c r="J36" s="527"/>
      <c r="K36" s="527"/>
      <c r="L36" s="527"/>
      <c r="M36" s="1212" t="s">
        <v>206</v>
      </c>
      <c r="N36" s="1141"/>
      <c r="O36" s="1141"/>
      <c r="P36" s="1141"/>
      <c r="Q36" s="1141"/>
      <c r="R36" s="1141"/>
      <c r="S36" s="1141"/>
      <c r="T36" s="1207"/>
      <c r="U36" s="1212" t="s">
        <v>207</v>
      </c>
      <c r="V36" s="1141"/>
      <c r="W36" s="1141"/>
      <c r="X36" s="1141"/>
      <c r="Y36" s="1141"/>
      <c r="Z36" s="1141"/>
      <c r="AA36" s="1141"/>
      <c r="AB36" s="1255"/>
    </row>
    <row r="37" spans="1:30" ht="12.15" customHeight="1">
      <c r="A37" s="1271"/>
      <c r="B37" s="528"/>
      <c r="C37" s="528"/>
      <c r="D37" s="528"/>
      <c r="E37" s="528"/>
      <c r="F37" s="528"/>
      <c r="G37" s="528"/>
      <c r="H37" s="528"/>
      <c r="I37" s="528"/>
      <c r="J37" s="528"/>
      <c r="K37" s="528"/>
      <c r="L37" s="528"/>
      <c r="M37" s="1280"/>
      <c r="N37" s="1145"/>
      <c r="O37" s="1145"/>
      <c r="P37" s="1145"/>
      <c r="Q37" s="1145"/>
      <c r="R37" s="1145"/>
      <c r="S37" s="1145"/>
      <c r="T37" s="1281"/>
      <c r="U37" s="1280"/>
      <c r="V37" s="1145"/>
      <c r="W37" s="1145"/>
      <c r="X37" s="1145"/>
      <c r="Y37" s="1145"/>
      <c r="Z37" s="1145"/>
      <c r="AA37" s="1145"/>
      <c r="AB37" s="1256"/>
    </row>
    <row r="38" spans="1:30" ht="13.65" customHeight="1">
      <c r="A38" s="1271"/>
      <c r="B38" s="1141" t="s">
        <v>762</v>
      </c>
      <c r="C38" s="1157"/>
      <c r="D38" s="1185" t="s">
        <v>763</v>
      </c>
      <c r="E38" s="1186"/>
      <c r="F38" s="1186"/>
      <c r="G38" s="1186"/>
      <c r="H38" s="1186"/>
      <c r="I38" s="1186"/>
      <c r="J38" s="1186"/>
      <c r="K38" s="1186"/>
      <c r="L38" s="1266"/>
      <c r="M38" s="1282"/>
      <c r="N38" s="1283"/>
      <c r="O38" s="1283"/>
      <c r="P38" s="1283"/>
      <c r="Q38" s="1283"/>
      <c r="R38" s="1283"/>
      <c r="S38" s="1136" t="s">
        <v>61</v>
      </c>
      <c r="T38" s="1184"/>
      <c r="U38" s="1282"/>
      <c r="V38" s="1283"/>
      <c r="W38" s="1283"/>
      <c r="X38" s="1283"/>
      <c r="Y38" s="1283"/>
      <c r="Z38" s="1283"/>
      <c r="AA38" s="1136" t="s">
        <v>61</v>
      </c>
      <c r="AB38" s="1265"/>
    </row>
    <row r="39" spans="1:30" ht="13.65" customHeight="1">
      <c r="A39" s="1271"/>
      <c r="B39" s="1145"/>
      <c r="C39" s="1158"/>
      <c r="D39" s="1185" t="s">
        <v>764</v>
      </c>
      <c r="E39" s="1186"/>
      <c r="F39" s="1186"/>
      <c r="G39" s="1186"/>
      <c r="H39" s="1186"/>
      <c r="I39" s="1186"/>
      <c r="J39" s="1186"/>
      <c r="K39" s="1186"/>
      <c r="L39" s="1266"/>
      <c r="M39" s="1267"/>
      <c r="N39" s="1268"/>
      <c r="O39" s="1268"/>
      <c r="P39" s="1268"/>
      <c r="Q39" s="1268"/>
      <c r="R39" s="1268"/>
      <c r="S39" s="1136" t="s">
        <v>94</v>
      </c>
      <c r="T39" s="1184"/>
      <c r="U39" s="1267"/>
      <c r="V39" s="1268"/>
      <c r="W39" s="1268"/>
      <c r="X39" s="1268"/>
      <c r="Y39" s="1268"/>
      <c r="Z39" s="1268"/>
      <c r="AA39" s="1136" t="s">
        <v>94</v>
      </c>
      <c r="AB39" s="1265"/>
    </row>
    <row r="40" spans="1:30" ht="13.65" customHeight="1">
      <c r="A40" s="1271"/>
      <c r="B40" s="1186" t="s">
        <v>765</v>
      </c>
      <c r="C40" s="1186"/>
      <c r="D40" s="1186"/>
      <c r="E40" s="1186"/>
      <c r="F40" s="1186"/>
      <c r="G40" s="1186"/>
      <c r="H40" s="1186"/>
      <c r="I40" s="1186"/>
      <c r="J40" s="1186"/>
      <c r="K40" s="1186"/>
      <c r="L40" s="1266"/>
      <c r="M40" s="1267"/>
      <c r="N40" s="1268"/>
      <c r="O40" s="1268"/>
      <c r="P40" s="1268"/>
      <c r="Q40" s="1268"/>
      <c r="R40" s="1268"/>
      <c r="S40" s="1136" t="s">
        <v>94</v>
      </c>
      <c r="T40" s="1184"/>
      <c r="U40" s="1267"/>
      <c r="V40" s="1268"/>
      <c r="W40" s="1268"/>
      <c r="X40" s="1268"/>
      <c r="Y40" s="1268"/>
      <c r="Z40" s="1268"/>
      <c r="AA40" s="1136" t="s">
        <v>94</v>
      </c>
      <c r="AB40" s="1265"/>
    </row>
    <row r="41" spans="1:30" ht="13.65" customHeight="1">
      <c r="A41" s="1271"/>
      <c r="B41" s="1141" t="s">
        <v>766</v>
      </c>
      <c r="C41" s="1157"/>
      <c r="D41" s="1185" t="s">
        <v>95</v>
      </c>
      <c r="E41" s="1186"/>
      <c r="F41" s="1186"/>
      <c r="G41" s="1186"/>
      <c r="H41" s="1186"/>
      <c r="I41" s="1186"/>
      <c r="J41" s="1186"/>
      <c r="K41" s="1186"/>
      <c r="L41" s="1266"/>
      <c r="M41" s="1267"/>
      <c r="N41" s="1268"/>
      <c r="O41" s="1268"/>
      <c r="P41" s="1268"/>
      <c r="Q41" s="1268"/>
      <c r="R41" s="1268"/>
      <c r="S41" s="1136" t="s">
        <v>767</v>
      </c>
      <c r="T41" s="1184"/>
      <c r="U41" s="1267"/>
      <c r="V41" s="1268"/>
      <c r="W41" s="1268"/>
      <c r="X41" s="1268"/>
      <c r="Y41" s="1268"/>
      <c r="Z41" s="1268"/>
      <c r="AA41" s="1136" t="s">
        <v>767</v>
      </c>
      <c r="AB41" s="1265"/>
    </row>
    <row r="42" spans="1:30" ht="13.65" customHeight="1">
      <c r="A42" s="1271"/>
      <c r="B42" s="1143"/>
      <c r="C42" s="1290"/>
      <c r="D42" s="1291" t="s">
        <v>96</v>
      </c>
      <c r="E42" s="1292"/>
      <c r="F42" s="1292"/>
      <c r="G42" s="1292"/>
      <c r="H42" s="1292"/>
      <c r="I42" s="1292"/>
      <c r="J42" s="1292"/>
      <c r="K42" s="1292"/>
      <c r="L42" s="1293"/>
      <c r="M42" s="1267"/>
      <c r="N42" s="1268"/>
      <c r="O42" s="1268"/>
      <c r="P42" s="1268"/>
      <c r="Q42" s="1268"/>
      <c r="R42" s="1268"/>
      <c r="S42" s="1276" t="s">
        <v>767</v>
      </c>
      <c r="T42" s="1294"/>
      <c r="U42" s="1267"/>
      <c r="V42" s="1268"/>
      <c r="W42" s="1268"/>
      <c r="X42" s="1268"/>
      <c r="Y42" s="1268"/>
      <c r="Z42" s="1268"/>
      <c r="AA42" s="1276" t="s">
        <v>767</v>
      </c>
      <c r="AB42" s="1277"/>
    </row>
    <row r="43" spans="1:30" ht="13.65" customHeight="1" thickBot="1">
      <c r="A43" s="1272"/>
      <c r="B43" s="1278" t="s">
        <v>768</v>
      </c>
      <c r="C43" s="1136"/>
      <c r="D43" s="1136"/>
      <c r="E43" s="1136"/>
      <c r="F43" s="1136"/>
      <c r="G43" s="1136"/>
      <c r="H43" s="1136"/>
      <c r="I43" s="1152"/>
      <c r="J43" s="1195"/>
      <c r="K43" s="1160"/>
      <c r="L43" s="1160"/>
      <c r="M43" s="529" t="s">
        <v>769</v>
      </c>
      <c r="N43" s="1238"/>
      <c r="O43" s="1238"/>
      <c r="P43" s="1238"/>
      <c r="Q43" s="1238"/>
      <c r="R43" s="1238"/>
      <c r="S43" s="1238"/>
      <c r="T43" s="1238"/>
      <c r="U43" s="1238"/>
      <c r="V43" s="1238"/>
      <c r="W43" s="1238"/>
      <c r="X43" s="1238"/>
      <c r="Y43" s="1238"/>
      <c r="Z43" s="1238"/>
      <c r="AA43" s="1238"/>
      <c r="AB43" s="1279"/>
    </row>
    <row r="44" spans="1:30" ht="16.2" customHeight="1">
      <c r="A44" s="1304" t="s">
        <v>770</v>
      </c>
      <c r="B44" s="1284" t="s">
        <v>741</v>
      </c>
      <c r="C44" s="1285"/>
      <c r="D44" s="1285"/>
      <c r="E44" s="1285"/>
      <c r="F44" s="1285"/>
      <c r="G44" s="1285"/>
      <c r="H44" s="1285"/>
      <c r="I44" s="1285"/>
      <c r="J44" s="1285"/>
      <c r="K44" s="1285"/>
      <c r="L44" s="1285"/>
      <c r="M44" s="1285"/>
      <c r="N44" s="1285"/>
      <c r="O44" s="1286"/>
      <c r="P44" s="530"/>
      <c r="Q44" s="531"/>
      <c r="R44" s="1287" t="s">
        <v>742</v>
      </c>
      <c r="S44" s="1287"/>
      <c r="T44" s="1287"/>
      <c r="U44" s="531"/>
      <c r="V44" s="531"/>
      <c r="W44" s="532"/>
      <c r="X44" s="532"/>
      <c r="Y44" s="1287" t="s">
        <v>743</v>
      </c>
      <c r="Z44" s="1287"/>
      <c r="AA44" s="1287"/>
      <c r="AB44" s="533"/>
      <c r="AD44" s="523"/>
    </row>
    <row r="45" spans="1:30" ht="13.65" customHeight="1">
      <c r="A45" s="1271"/>
      <c r="B45" s="1288" t="s">
        <v>744</v>
      </c>
      <c r="C45" s="1288"/>
      <c r="D45" s="1288"/>
      <c r="E45" s="1288"/>
      <c r="F45" s="1288"/>
      <c r="G45" s="1288"/>
      <c r="H45" s="1288"/>
      <c r="I45" s="1288"/>
      <c r="J45" s="1288"/>
      <c r="K45" s="1288"/>
      <c r="L45" s="1288"/>
      <c r="M45" s="1288"/>
      <c r="N45" s="1288"/>
      <c r="O45" s="1288"/>
      <c r="P45" s="1288"/>
      <c r="Q45" s="1288"/>
      <c r="R45" s="1288"/>
      <c r="S45" s="1288"/>
      <c r="T45" s="1288"/>
      <c r="U45" s="1288"/>
      <c r="V45" s="1288"/>
      <c r="W45" s="1288"/>
      <c r="X45" s="1288"/>
      <c r="Y45" s="1288"/>
      <c r="Z45" s="1288"/>
      <c r="AA45" s="1288"/>
      <c r="AB45" s="1289"/>
      <c r="AD45" s="523"/>
    </row>
    <row r="46" spans="1:30" ht="13.65" customHeight="1">
      <c r="A46" s="1271"/>
      <c r="B46" s="1141" t="s">
        <v>745</v>
      </c>
      <c r="C46" s="1141"/>
      <c r="D46" s="1141"/>
      <c r="E46" s="1141"/>
      <c r="F46" s="1141"/>
      <c r="G46" s="1141"/>
      <c r="H46" s="1141"/>
      <c r="I46" s="1141"/>
      <c r="J46" s="1141"/>
      <c r="K46" s="1141"/>
      <c r="L46" s="1157"/>
      <c r="M46" s="1135" t="s">
        <v>746</v>
      </c>
      <c r="N46" s="1136"/>
      <c r="O46" s="1136"/>
      <c r="P46" s="1184"/>
      <c r="Q46" s="1135" t="s">
        <v>747</v>
      </c>
      <c r="R46" s="1136"/>
      <c r="S46" s="1136"/>
      <c r="T46" s="1184"/>
      <c r="U46" s="1135" t="s">
        <v>748</v>
      </c>
      <c r="V46" s="1136"/>
      <c r="W46" s="1136"/>
      <c r="X46" s="1184"/>
      <c r="Y46" s="1135" t="s">
        <v>749</v>
      </c>
      <c r="Z46" s="1136"/>
      <c r="AA46" s="1136"/>
      <c r="AB46" s="1217"/>
    </row>
    <row r="47" spans="1:30" ht="13.65" customHeight="1">
      <c r="A47" s="1271"/>
      <c r="B47" s="1143"/>
      <c r="C47" s="1145"/>
      <c r="D47" s="1145"/>
      <c r="E47" s="1145"/>
      <c r="F47" s="1145"/>
      <c r="G47" s="1145"/>
      <c r="H47" s="1145"/>
      <c r="I47" s="1145"/>
      <c r="J47" s="1145"/>
      <c r="K47" s="1145"/>
      <c r="L47" s="1158"/>
      <c r="M47" s="1135" t="s">
        <v>750</v>
      </c>
      <c r="N47" s="1136"/>
      <c r="O47" s="1135" t="s">
        <v>751</v>
      </c>
      <c r="P47" s="1184"/>
      <c r="Q47" s="1135" t="s">
        <v>750</v>
      </c>
      <c r="R47" s="1184"/>
      <c r="S47" s="1135" t="s">
        <v>751</v>
      </c>
      <c r="T47" s="1184"/>
      <c r="U47" s="1135" t="s">
        <v>750</v>
      </c>
      <c r="V47" s="1184"/>
      <c r="W47" s="1135" t="s">
        <v>751</v>
      </c>
      <c r="X47" s="1184"/>
      <c r="Y47" s="1135" t="s">
        <v>750</v>
      </c>
      <c r="Z47" s="1184"/>
      <c r="AA47" s="1135" t="s">
        <v>751</v>
      </c>
      <c r="AB47" s="1217"/>
    </row>
    <row r="48" spans="1:30" ht="12.75" customHeight="1">
      <c r="A48" s="1271"/>
      <c r="B48" s="524"/>
      <c r="C48" s="1241" t="s">
        <v>752</v>
      </c>
      <c r="D48" s="1241"/>
      <c r="E48" s="1241"/>
      <c r="F48" s="1241"/>
      <c r="G48" s="1241"/>
      <c r="H48" s="1241"/>
      <c r="I48" s="1242"/>
      <c r="J48" s="1135" t="s">
        <v>753</v>
      </c>
      <c r="K48" s="1136"/>
      <c r="L48" s="1184"/>
      <c r="M48" s="1135"/>
      <c r="N48" s="1136"/>
      <c r="O48" s="1135"/>
      <c r="P48" s="1184"/>
      <c r="Q48" s="1135"/>
      <c r="R48" s="1184"/>
      <c r="S48" s="1135"/>
      <c r="T48" s="1184"/>
      <c r="U48" s="1135"/>
      <c r="V48" s="1184"/>
      <c r="W48" s="1135"/>
      <c r="X48" s="1184"/>
      <c r="Y48" s="1135"/>
      <c r="Z48" s="1184"/>
      <c r="AA48" s="1135"/>
      <c r="AB48" s="1217"/>
    </row>
    <row r="49" spans="1:28" ht="13.2">
      <c r="A49" s="1271"/>
      <c r="B49" s="524"/>
      <c r="C49" s="1243"/>
      <c r="D49" s="1243"/>
      <c r="E49" s="1243"/>
      <c r="F49" s="1243"/>
      <c r="G49" s="1243"/>
      <c r="H49" s="1243"/>
      <c r="I49" s="1244"/>
      <c r="J49" s="1135" t="s">
        <v>754</v>
      </c>
      <c r="K49" s="1136"/>
      <c r="L49" s="1184"/>
      <c r="M49" s="1135"/>
      <c r="N49" s="1136"/>
      <c r="O49" s="1135"/>
      <c r="P49" s="1184"/>
      <c r="Q49" s="1135"/>
      <c r="R49" s="1184"/>
      <c r="S49" s="1135"/>
      <c r="T49" s="1184"/>
      <c r="U49" s="1135"/>
      <c r="V49" s="1184"/>
      <c r="W49" s="1135"/>
      <c r="X49" s="1184"/>
      <c r="Y49" s="1135"/>
      <c r="Z49" s="1184"/>
      <c r="AA49" s="1135"/>
      <c r="AB49" s="1217"/>
    </row>
    <row r="50" spans="1:28" ht="13.65" customHeight="1">
      <c r="A50" s="1271"/>
      <c r="B50" s="525"/>
      <c r="C50" s="1136" t="s">
        <v>755</v>
      </c>
      <c r="D50" s="1136"/>
      <c r="E50" s="1136"/>
      <c r="F50" s="1136"/>
      <c r="G50" s="1136"/>
      <c r="H50" s="1136"/>
      <c r="I50" s="1136"/>
      <c r="J50" s="1136"/>
      <c r="K50" s="1136"/>
      <c r="L50" s="1184"/>
      <c r="M50" s="1245"/>
      <c r="N50" s="1246"/>
      <c r="O50" s="1246"/>
      <c r="P50" s="1247"/>
      <c r="Q50" s="1248"/>
      <c r="R50" s="1249"/>
      <c r="S50" s="1249"/>
      <c r="T50" s="1250"/>
      <c r="U50" s="1248"/>
      <c r="V50" s="1249"/>
      <c r="W50" s="1249"/>
      <c r="X50" s="1250"/>
      <c r="Y50" s="1248"/>
      <c r="Z50" s="1249"/>
      <c r="AA50" s="1249"/>
      <c r="AB50" s="1251"/>
    </row>
    <row r="51" spans="1:28" ht="13.65" customHeight="1">
      <c r="A51" s="1271"/>
      <c r="B51" s="526"/>
      <c r="C51" s="526"/>
      <c r="D51" s="526"/>
      <c r="E51" s="526"/>
      <c r="F51" s="526"/>
      <c r="G51" s="526"/>
      <c r="H51" s="526"/>
      <c r="I51" s="526"/>
      <c r="J51" s="526"/>
      <c r="K51" s="526"/>
      <c r="L51" s="525"/>
      <c r="M51" s="1135" t="s">
        <v>756</v>
      </c>
      <c r="N51" s="1136"/>
      <c r="O51" s="1136"/>
      <c r="P51" s="1184"/>
      <c r="Q51" s="1252" t="s">
        <v>176</v>
      </c>
      <c r="R51" s="1253"/>
      <c r="S51" s="1253"/>
      <c r="T51" s="1254"/>
      <c r="U51" s="1252" t="s">
        <v>757</v>
      </c>
      <c r="V51" s="1253"/>
      <c r="W51" s="1253"/>
      <c r="X51" s="1254"/>
      <c r="Y51" s="1140"/>
      <c r="Z51" s="1141"/>
      <c r="AA51" s="1141"/>
      <c r="AB51" s="1255"/>
    </row>
    <row r="52" spans="1:28" ht="13.65" customHeight="1">
      <c r="A52" s="1271"/>
      <c r="B52" s="526"/>
      <c r="C52" s="526"/>
      <c r="D52" s="526"/>
      <c r="E52" s="526"/>
      <c r="F52" s="526"/>
      <c r="G52" s="526"/>
      <c r="H52" s="526"/>
      <c r="I52" s="526"/>
      <c r="J52" s="526"/>
      <c r="K52" s="526"/>
      <c r="L52" s="525"/>
      <c r="M52" s="1135" t="s">
        <v>750</v>
      </c>
      <c r="N52" s="1136"/>
      <c r="O52" s="1135" t="s">
        <v>751</v>
      </c>
      <c r="P52" s="1184"/>
      <c r="Q52" s="1135" t="s">
        <v>750</v>
      </c>
      <c r="R52" s="1184"/>
      <c r="S52" s="1135" t="s">
        <v>751</v>
      </c>
      <c r="T52" s="1184"/>
      <c r="U52" s="1135" t="s">
        <v>750</v>
      </c>
      <c r="V52" s="1184"/>
      <c r="W52" s="1135" t="s">
        <v>751</v>
      </c>
      <c r="X52" s="1184"/>
      <c r="Y52" s="1144"/>
      <c r="Z52" s="1145"/>
      <c r="AA52" s="1145"/>
      <c r="AB52" s="1256"/>
    </row>
    <row r="53" spans="1:28" ht="12.75" customHeight="1">
      <c r="A53" s="1271"/>
      <c r="B53" s="524"/>
      <c r="C53" s="1241" t="s">
        <v>752</v>
      </c>
      <c r="D53" s="1241"/>
      <c r="E53" s="1241"/>
      <c r="F53" s="1241"/>
      <c r="G53" s="1241"/>
      <c r="H53" s="1241"/>
      <c r="I53" s="1242"/>
      <c r="J53" s="1135" t="s">
        <v>753</v>
      </c>
      <c r="K53" s="1136"/>
      <c r="L53" s="1184"/>
      <c r="M53" s="1135"/>
      <c r="N53" s="1136"/>
      <c r="O53" s="1135"/>
      <c r="P53" s="1184"/>
      <c r="Q53" s="1135"/>
      <c r="R53" s="1184"/>
      <c r="S53" s="1135"/>
      <c r="T53" s="1184"/>
      <c r="U53" s="1135"/>
      <c r="V53" s="1184"/>
      <c r="W53" s="1135"/>
      <c r="X53" s="1184"/>
      <c r="Y53" s="1140"/>
      <c r="Z53" s="1141"/>
      <c r="AA53" s="1141"/>
      <c r="AB53" s="1255"/>
    </row>
    <row r="54" spans="1:28" ht="13.2" customHeight="1">
      <c r="A54" s="1271"/>
      <c r="B54" s="524"/>
      <c r="C54" s="1243"/>
      <c r="D54" s="1243"/>
      <c r="E54" s="1243"/>
      <c r="F54" s="1243"/>
      <c r="G54" s="1243"/>
      <c r="H54" s="1243"/>
      <c r="I54" s="1244"/>
      <c r="J54" s="1135" t="s">
        <v>754</v>
      </c>
      <c r="K54" s="1136"/>
      <c r="L54" s="1184"/>
      <c r="M54" s="1135"/>
      <c r="N54" s="1136"/>
      <c r="O54" s="1135"/>
      <c r="P54" s="1184"/>
      <c r="Q54" s="1135"/>
      <c r="R54" s="1184"/>
      <c r="S54" s="1135"/>
      <c r="T54" s="1184"/>
      <c r="U54" s="1262"/>
      <c r="V54" s="1263"/>
      <c r="W54" s="1263"/>
      <c r="X54" s="1264"/>
      <c r="Y54" s="1142"/>
      <c r="Z54" s="1143"/>
      <c r="AA54" s="1143"/>
      <c r="AB54" s="1261"/>
    </row>
    <row r="55" spans="1:28" ht="13.65" customHeight="1">
      <c r="A55" s="1271"/>
      <c r="B55" s="534"/>
      <c r="C55" s="1136" t="s">
        <v>755</v>
      </c>
      <c r="D55" s="1136"/>
      <c r="E55" s="1136"/>
      <c r="F55" s="1136"/>
      <c r="G55" s="1136"/>
      <c r="H55" s="1136"/>
      <c r="I55" s="1136"/>
      <c r="J55" s="1136"/>
      <c r="K55" s="1136"/>
      <c r="L55" s="1184"/>
      <c r="M55" s="1135"/>
      <c r="N55" s="1136"/>
      <c r="O55" s="1136"/>
      <c r="P55" s="1184"/>
      <c r="Q55" s="1135"/>
      <c r="R55" s="1136"/>
      <c r="S55" s="1136"/>
      <c r="T55" s="1184"/>
      <c r="U55" s="1135"/>
      <c r="V55" s="1136"/>
      <c r="W55" s="1136"/>
      <c r="X55" s="1184"/>
      <c r="Y55" s="1142"/>
      <c r="Z55" s="1143"/>
      <c r="AA55" s="1143"/>
      <c r="AB55" s="1261"/>
    </row>
    <row r="56" spans="1:28" ht="13.65" customHeight="1">
      <c r="A56" s="1271"/>
      <c r="B56" s="1181" t="s">
        <v>758</v>
      </c>
      <c r="C56" s="1160"/>
      <c r="D56" s="1160"/>
      <c r="E56" s="1160"/>
      <c r="F56" s="1160"/>
      <c r="G56" s="1160"/>
      <c r="H56" s="1160"/>
      <c r="I56" s="1161"/>
      <c r="J56" s="1165"/>
      <c r="K56" s="1166"/>
      <c r="L56" s="1166"/>
      <c r="M56" s="1269" t="s">
        <v>759</v>
      </c>
      <c r="N56" s="1269"/>
      <c r="O56" s="1269"/>
      <c r="P56" s="1270"/>
      <c r="Q56" s="1160" t="s">
        <v>760</v>
      </c>
      <c r="R56" s="1160"/>
      <c r="S56" s="1160"/>
      <c r="T56" s="1161"/>
      <c r="U56" s="1195"/>
      <c r="V56" s="1160"/>
      <c r="W56" s="1160"/>
      <c r="X56" s="1160"/>
      <c r="Y56" s="1160" t="s">
        <v>759</v>
      </c>
      <c r="Z56" s="1160"/>
      <c r="AA56" s="1160"/>
      <c r="AB56" s="1257"/>
    </row>
    <row r="57" spans="1:28" ht="13.65" customHeight="1">
      <c r="A57" s="1271"/>
      <c r="B57" s="1295" t="s">
        <v>761</v>
      </c>
      <c r="C57" s="1295"/>
      <c r="D57" s="1295"/>
      <c r="E57" s="1295"/>
      <c r="F57" s="1295"/>
      <c r="G57" s="1295"/>
      <c r="H57" s="1295"/>
      <c r="I57" s="1295"/>
      <c r="J57" s="1295"/>
      <c r="K57" s="1295"/>
      <c r="L57" s="1295"/>
      <c r="M57" s="1295"/>
      <c r="N57" s="1295"/>
      <c r="O57" s="1295"/>
      <c r="P57" s="1295"/>
      <c r="Q57" s="1295"/>
      <c r="R57" s="1295"/>
      <c r="S57" s="1295"/>
      <c r="T57" s="1295"/>
      <c r="U57" s="1295"/>
      <c r="V57" s="1295"/>
      <c r="W57" s="1295"/>
      <c r="X57" s="1295"/>
      <c r="Y57" s="1295"/>
      <c r="Z57" s="1295"/>
      <c r="AA57" s="1295"/>
      <c r="AB57" s="1296"/>
    </row>
    <row r="58" spans="1:28" ht="13.65" customHeight="1">
      <c r="A58" s="1271"/>
      <c r="B58" s="527"/>
      <c r="C58" s="527"/>
      <c r="D58" s="527"/>
      <c r="E58" s="527"/>
      <c r="F58" s="527"/>
      <c r="G58" s="527"/>
      <c r="H58" s="527"/>
      <c r="I58" s="527"/>
      <c r="J58" s="527"/>
      <c r="K58" s="527"/>
      <c r="L58" s="527"/>
      <c r="M58" s="1212" t="s">
        <v>206</v>
      </c>
      <c r="N58" s="1141"/>
      <c r="O58" s="1141"/>
      <c r="P58" s="1141"/>
      <c r="Q58" s="1141"/>
      <c r="R58" s="1141"/>
      <c r="S58" s="1141"/>
      <c r="T58" s="1207"/>
      <c r="U58" s="1212" t="s">
        <v>207</v>
      </c>
      <c r="V58" s="1141"/>
      <c r="W58" s="1141"/>
      <c r="X58" s="1141"/>
      <c r="Y58" s="1141"/>
      <c r="Z58" s="1141"/>
      <c r="AA58" s="1141"/>
      <c r="AB58" s="1255"/>
    </row>
    <row r="59" spans="1:28" ht="12.15" customHeight="1">
      <c r="A59" s="1271"/>
      <c r="B59" s="528"/>
      <c r="C59" s="528"/>
      <c r="D59" s="528"/>
      <c r="E59" s="528"/>
      <c r="F59" s="528"/>
      <c r="G59" s="528"/>
      <c r="H59" s="528"/>
      <c r="I59" s="528"/>
      <c r="J59" s="528"/>
      <c r="K59" s="528"/>
      <c r="L59" s="528"/>
      <c r="M59" s="1280"/>
      <c r="N59" s="1145"/>
      <c r="O59" s="1145"/>
      <c r="P59" s="1145"/>
      <c r="Q59" s="1145"/>
      <c r="R59" s="1145"/>
      <c r="S59" s="1145"/>
      <c r="T59" s="1281"/>
      <c r="U59" s="1280"/>
      <c r="V59" s="1145"/>
      <c r="W59" s="1145"/>
      <c r="X59" s="1145"/>
      <c r="Y59" s="1145"/>
      <c r="Z59" s="1145"/>
      <c r="AA59" s="1145"/>
      <c r="AB59" s="1256"/>
    </row>
    <row r="60" spans="1:28" ht="13.65" customHeight="1">
      <c r="A60" s="1271"/>
      <c r="B60" s="1141" t="s">
        <v>762</v>
      </c>
      <c r="C60" s="1157"/>
      <c r="D60" s="1185" t="s">
        <v>763</v>
      </c>
      <c r="E60" s="1186"/>
      <c r="F60" s="1186"/>
      <c r="G60" s="1186"/>
      <c r="H60" s="1186"/>
      <c r="I60" s="1186"/>
      <c r="J60" s="1186"/>
      <c r="K60" s="1186"/>
      <c r="L60" s="1266"/>
      <c r="M60" s="1282"/>
      <c r="N60" s="1283"/>
      <c r="O60" s="1283"/>
      <c r="P60" s="1283"/>
      <c r="Q60" s="1283"/>
      <c r="R60" s="1283"/>
      <c r="S60" s="1136" t="s">
        <v>61</v>
      </c>
      <c r="T60" s="1184"/>
      <c r="U60" s="1282"/>
      <c r="V60" s="1283"/>
      <c r="W60" s="1283"/>
      <c r="X60" s="1283"/>
      <c r="Y60" s="1283"/>
      <c r="Z60" s="1283"/>
      <c r="AA60" s="1136" t="s">
        <v>61</v>
      </c>
      <c r="AB60" s="1265"/>
    </row>
    <row r="61" spans="1:28" ht="13.65" customHeight="1">
      <c r="A61" s="1271"/>
      <c r="B61" s="1145"/>
      <c r="C61" s="1158"/>
      <c r="D61" s="1185" t="s">
        <v>764</v>
      </c>
      <c r="E61" s="1186"/>
      <c r="F61" s="1186"/>
      <c r="G61" s="1186"/>
      <c r="H61" s="1186"/>
      <c r="I61" s="1186"/>
      <c r="J61" s="1186"/>
      <c r="K61" s="1186"/>
      <c r="L61" s="1266"/>
      <c r="M61" s="1267"/>
      <c r="N61" s="1268"/>
      <c r="O61" s="1268"/>
      <c r="P61" s="1268"/>
      <c r="Q61" s="1268"/>
      <c r="R61" s="1268"/>
      <c r="S61" s="1136" t="s">
        <v>94</v>
      </c>
      <c r="T61" s="1184"/>
      <c r="U61" s="1267"/>
      <c r="V61" s="1268"/>
      <c r="W61" s="1268"/>
      <c r="X61" s="1268"/>
      <c r="Y61" s="1268"/>
      <c r="Z61" s="1268"/>
      <c r="AA61" s="1136" t="s">
        <v>94</v>
      </c>
      <c r="AB61" s="1265"/>
    </row>
    <row r="62" spans="1:28" ht="13.65" customHeight="1">
      <c r="A62" s="1271"/>
      <c r="B62" s="1186" t="s">
        <v>765</v>
      </c>
      <c r="C62" s="1186"/>
      <c r="D62" s="1186"/>
      <c r="E62" s="1186"/>
      <c r="F62" s="1186"/>
      <c r="G62" s="1186"/>
      <c r="H62" s="1186"/>
      <c r="I62" s="1186"/>
      <c r="J62" s="1186"/>
      <c r="K62" s="1186"/>
      <c r="L62" s="1266"/>
      <c r="M62" s="1267"/>
      <c r="N62" s="1268"/>
      <c r="O62" s="1268"/>
      <c r="P62" s="1268"/>
      <c r="Q62" s="1268"/>
      <c r="R62" s="1268"/>
      <c r="S62" s="1136" t="s">
        <v>94</v>
      </c>
      <c r="T62" s="1184"/>
      <c r="U62" s="1267"/>
      <c r="V62" s="1268"/>
      <c r="W62" s="1268"/>
      <c r="X62" s="1268"/>
      <c r="Y62" s="1268"/>
      <c r="Z62" s="1268"/>
      <c r="AA62" s="1136" t="s">
        <v>94</v>
      </c>
      <c r="AB62" s="1265"/>
    </row>
    <row r="63" spans="1:28" ht="13.65" customHeight="1">
      <c r="A63" s="1271"/>
      <c r="B63" s="1141" t="s">
        <v>766</v>
      </c>
      <c r="C63" s="1157"/>
      <c r="D63" s="1185" t="s">
        <v>95</v>
      </c>
      <c r="E63" s="1186"/>
      <c r="F63" s="1186"/>
      <c r="G63" s="1186"/>
      <c r="H63" s="1186"/>
      <c r="I63" s="1186"/>
      <c r="J63" s="1186"/>
      <c r="K63" s="1186"/>
      <c r="L63" s="1266"/>
      <c r="M63" s="1267"/>
      <c r="N63" s="1268"/>
      <c r="O63" s="1268"/>
      <c r="P63" s="1268"/>
      <c r="Q63" s="1268"/>
      <c r="R63" s="1268"/>
      <c r="S63" s="1136" t="s">
        <v>767</v>
      </c>
      <c r="T63" s="1184"/>
      <c r="U63" s="1267"/>
      <c r="V63" s="1268"/>
      <c r="W63" s="1268"/>
      <c r="X63" s="1268"/>
      <c r="Y63" s="1268"/>
      <c r="Z63" s="1268"/>
      <c r="AA63" s="1136" t="s">
        <v>767</v>
      </c>
      <c r="AB63" s="1265"/>
    </row>
    <row r="64" spans="1:28" ht="13.65" customHeight="1">
      <c r="A64" s="1271"/>
      <c r="B64" s="1143"/>
      <c r="C64" s="1290"/>
      <c r="D64" s="1291" t="s">
        <v>96</v>
      </c>
      <c r="E64" s="1292"/>
      <c r="F64" s="1292"/>
      <c r="G64" s="1292"/>
      <c r="H64" s="1292"/>
      <c r="I64" s="1292"/>
      <c r="J64" s="1292"/>
      <c r="K64" s="1292"/>
      <c r="L64" s="1293"/>
      <c r="M64" s="1267"/>
      <c r="N64" s="1268"/>
      <c r="O64" s="1268"/>
      <c r="P64" s="1268"/>
      <c r="Q64" s="1268"/>
      <c r="R64" s="1268"/>
      <c r="S64" s="1276" t="s">
        <v>767</v>
      </c>
      <c r="T64" s="1294"/>
      <c r="U64" s="1267"/>
      <c r="V64" s="1268"/>
      <c r="W64" s="1268"/>
      <c r="X64" s="1268"/>
      <c r="Y64" s="1268"/>
      <c r="Z64" s="1268"/>
      <c r="AA64" s="1276" t="s">
        <v>767</v>
      </c>
      <c r="AB64" s="1277"/>
    </row>
    <row r="65" spans="1:28" ht="13.65" customHeight="1" thickBot="1">
      <c r="A65" s="1271"/>
      <c r="B65" s="1235" t="s">
        <v>768</v>
      </c>
      <c r="C65" s="1141"/>
      <c r="D65" s="1141"/>
      <c r="E65" s="1141"/>
      <c r="F65" s="1141"/>
      <c r="G65" s="1141"/>
      <c r="H65" s="1141"/>
      <c r="I65" s="1207"/>
      <c r="J65" s="1146"/>
      <c r="K65" s="1147"/>
      <c r="L65" s="1147"/>
      <c r="M65" s="529" t="s">
        <v>769</v>
      </c>
      <c r="N65" s="1238"/>
      <c r="O65" s="1238"/>
      <c r="P65" s="1238"/>
      <c r="Q65" s="1238"/>
      <c r="R65" s="1238"/>
      <c r="S65" s="1238"/>
      <c r="T65" s="1238"/>
      <c r="U65" s="1238"/>
      <c r="V65" s="1238"/>
      <c r="W65" s="1238"/>
      <c r="X65" s="1238"/>
      <c r="Y65" s="1238"/>
      <c r="Z65" s="1238"/>
      <c r="AA65" s="1238"/>
      <c r="AB65" s="1279"/>
    </row>
    <row r="66" spans="1:28" ht="13.65" customHeight="1" thickBot="1">
      <c r="A66" s="1299" t="s">
        <v>102</v>
      </c>
      <c r="B66" s="1300"/>
      <c r="C66" s="1300"/>
      <c r="D66" s="1300"/>
      <c r="E66" s="1300"/>
      <c r="F66" s="1300"/>
      <c r="G66" s="1300"/>
      <c r="H66" s="1300"/>
      <c r="I66" s="1301"/>
      <c r="J66" s="1302" t="s">
        <v>23</v>
      </c>
      <c r="K66" s="1302"/>
      <c r="L66" s="1302"/>
      <c r="M66" s="1302"/>
      <c r="N66" s="1302"/>
      <c r="O66" s="1302"/>
      <c r="P66" s="1302"/>
      <c r="Q66" s="1302"/>
      <c r="R66" s="1302"/>
      <c r="S66" s="1302"/>
      <c r="T66" s="1302"/>
      <c r="U66" s="1302"/>
      <c r="V66" s="1302"/>
      <c r="W66" s="1302"/>
      <c r="X66" s="1302"/>
      <c r="Y66" s="1302"/>
      <c r="Z66" s="1302"/>
      <c r="AA66" s="1302"/>
      <c r="AB66" s="1303"/>
    </row>
    <row r="67" spans="1:28" ht="14.4" customHeight="1"/>
    <row r="68" spans="1:28" ht="14.4" customHeight="1">
      <c r="A68" s="515" t="s">
        <v>142</v>
      </c>
      <c r="C68" s="1297" t="s">
        <v>771</v>
      </c>
      <c r="D68" s="1298" t="s">
        <v>772</v>
      </c>
      <c r="E68" s="1298"/>
      <c r="F68" s="1298"/>
      <c r="G68" s="1298"/>
      <c r="H68" s="1298"/>
      <c r="I68" s="1298"/>
      <c r="J68" s="1298"/>
      <c r="K68" s="1298"/>
      <c r="L68" s="1298"/>
      <c r="M68" s="1298"/>
      <c r="N68" s="1298"/>
      <c r="O68" s="1298"/>
      <c r="P68" s="1298"/>
      <c r="Q68" s="1298"/>
      <c r="R68" s="1298"/>
      <c r="S68" s="1298"/>
      <c r="T68" s="1298"/>
      <c r="U68" s="1298"/>
      <c r="V68" s="1298"/>
      <c r="W68" s="1298"/>
      <c r="X68" s="1298"/>
      <c r="Y68" s="1298"/>
      <c r="Z68" s="1298"/>
      <c r="AA68" s="1298"/>
      <c r="AB68" s="1298"/>
    </row>
    <row r="69" spans="1:28" ht="14.4" customHeight="1">
      <c r="A69" s="535"/>
      <c r="C69" s="1297"/>
      <c r="D69" s="1298"/>
      <c r="E69" s="1298"/>
      <c r="F69" s="1298"/>
      <c r="G69" s="1298"/>
      <c r="H69" s="1298"/>
      <c r="I69" s="1298"/>
      <c r="J69" s="1298"/>
      <c r="K69" s="1298"/>
      <c r="L69" s="1298"/>
      <c r="M69" s="1298"/>
      <c r="N69" s="1298"/>
      <c r="O69" s="1298"/>
      <c r="P69" s="1298"/>
      <c r="Q69" s="1298"/>
      <c r="R69" s="1298"/>
      <c r="S69" s="1298"/>
      <c r="T69" s="1298"/>
      <c r="U69" s="1298"/>
      <c r="V69" s="1298"/>
      <c r="W69" s="1298"/>
      <c r="X69" s="1298"/>
      <c r="Y69" s="1298"/>
      <c r="Z69" s="1298"/>
      <c r="AA69" s="1298"/>
      <c r="AB69" s="1298"/>
    </row>
    <row r="70" spans="1:28" ht="14.4" customHeight="1">
      <c r="A70" s="535"/>
      <c r="C70" s="1297"/>
      <c r="D70" s="1298"/>
      <c r="E70" s="1298"/>
      <c r="F70" s="1298"/>
      <c r="G70" s="1298"/>
      <c r="H70" s="1298"/>
      <c r="I70" s="1298"/>
      <c r="J70" s="1298"/>
      <c r="K70" s="1298"/>
      <c r="L70" s="1298"/>
      <c r="M70" s="1298"/>
      <c r="N70" s="1298"/>
      <c r="O70" s="1298"/>
      <c r="P70" s="1298"/>
      <c r="Q70" s="1298"/>
      <c r="R70" s="1298"/>
      <c r="S70" s="1298"/>
      <c r="T70" s="1298"/>
      <c r="U70" s="1298"/>
      <c r="V70" s="1298"/>
      <c r="W70" s="1298"/>
      <c r="X70" s="1298"/>
      <c r="Y70" s="1298"/>
      <c r="Z70" s="1298"/>
      <c r="AA70" s="1298"/>
      <c r="AB70" s="1298"/>
    </row>
    <row r="71" spans="1:28" ht="14.4" customHeight="1">
      <c r="A71" s="536"/>
      <c r="C71" s="1297"/>
      <c r="D71" s="1298"/>
      <c r="E71" s="1298"/>
      <c r="F71" s="1298"/>
      <c r="G71" s="1298"/>
      <c r="H71" s="1298"/>
      <c r="I71" s="1298"/>
      <c r="J71" s="1298"/>
      <c r="K71" s="1298"/>
      <c r="L71" s="1298"/>
      <c r="M71" s="1298"/>
      <c r="N71" s="1298"/>
      <c r="O71" s="1298"/>
      <c r="P71" s="1298"/>
      <c r="Q71" s="1298"/>
      <c r="R71" s="1298"/>
      <c r="S71" s="1298"/>
      <c r="T71" s="1298"/>
      <c r="U71" s="1298"/>
      <c r="V71" s="1298"/>
      <c r="W71" s="1298"/>
      <c r="X71" s="1298"/>
      <c r="Y71" s="1298"/>
      <c r="Z71" s="1298"/>
      <c r="AA71" s="1298"/>
      <c r="AB71" s="1298"/>
    </row>
    <row r="72" spans="1:28" ht="14.4" customHeight="1">
      <c r="A72" s="535"/>
      <c r="C72" s="1297"/>
      <c r="D72" s="1298"/>
      <c r="E72" s="1298"/>
      <c r="F72" s="1298"/>
      <c r="G72" s="1298"/>
      <c r="H72" s="1298"/>
      <c r="I72" s="1298"/>
      <c r="J72" s="1298"/>
      <c r="K72" s="1298"/>
      <c r="L72" s="1298"/>
      <c r="M72" s="1298"/>
      <c r="N72" s="1298"/>
      <c r="O72" s="1298"/>
      <c r="P72" s="1298"/>
      <c r="Q72" s="1298"/>
      <c r="R72" s="1298"/>
      <c r="S72" s="1298"/>
      <c r="T72" s="1298"/>
      <c r="U72" s="1298"/>
      <c r="V72" s="1298"/>
      <c r="W72" s="1298"/>
      <c r="X72" s="1298"/>
      <c r="Y72" s="1298"/>
      <c r="Z72" s="1298"/>
      <c r="AA72" s="1298"/>
      <c r="AB72" s="1298"/>
    </row>
    <row r="73" spans="1:28" ht="14.4" customHeight="1">
      <c r="A73" s="535"/>
      <c r="C73" s="1297"/>
      <c r="D73" s="1298"/>
      <c r="E73" s="1298"/>
      <c r="F73" s="1298"/>
      <c r="G73" s="1298"/>
      <c r="H73" s="1298"/>
      <c r="I73" s="1298"/>
      <c r="J73" s="1298"/>
      <c r="K73" s="1298"/>
      <c r="L73" s="1298"/>
      <c r="M73" s="1298"/>
      <c r="N73" s="1298"/>
      <c r="O73" s="1298"/>
      <c r="P73" s="1298"/>
      <c r="Q73" s="1298"/>
      <c r="R73" s="1298"/>
      <c r="S73" s="1298"/>
      <c r="T73" s="1298"/>
      <c r="U73" s="1298"/>
      <c r="V73" s="1298"/>
      <c r="W73" s="1298"/>
      <c r="X73" s="1298"/>
      <c r="Y73" s="1298"/>
      <c r="Z73" s="1298"/>
      <c r="AA73" s="1298"/>
      <c r="AB73" s="1298"/>
    </row>
    <row r="74" spans="1:28" ht="14.4" customHeight="1">
      <c r="A74" s="535"/>
      <c r="C74" s="1297"/>
      <c r="D74" s="1298"/>
      <c r="E74" s="1298"/>
      <c r="F74" s="1298"/>
      <c r="G74" s="1298"/>
      <c r="H74" s="1298"/>
      <c r="I74" s="1298"/>
      <c r="J74" s="1298"/>
      <c r="K74" s="1298"/>
      <c r="L74" s="1298"/>
      <c r="M74" s="1298"/>
      <c r="N74" s="1298"/>
      <c r="O74" s="1298"/>
      <c r="P74" s="1298"/>
      <c r="Q74" s="1298"/>
      <c r="R74" s="1298"/>
      <c r="S74" s="1298"/>
      <c r="T74" s="1298"/>
      <c r="U74" s="1298"/>
      <c r="V74" s="1298"/>
      <c r="W74" s="1298"/>
      <c r="X74" s="1298"/>
      <c r="Y74" s="1298"/>
      <c r="Z74" s="1298"/>
      <c r="AA74" s="1298"/>
      <c r="AB74" s="1298"/>
    </row>
    <row r="75" spans="1:28" ht="14.4" customHeight="1">
      <c r="A75" s="535"/>
      <c r="C75" s="1297"/>
      <c r="D75" s="1298"/>
      <c r="E75" s="1298"/>
      <c r="F75" s="1298"/>
      <c r="G75" s="1298"/>
      <c r="H75" s="1298"/>
      <c r="I75" s="1298"/>
      <c r="J75" s="1298"/>
      <c r="K75" s="1298"/>
      <c r="L75" s="1298"/>
      <c r="M75" s="1298"/>
      <c r="N75" s="1298"/>
      <c r="O75" s="1298"/>
      <c r="P75" s="1298"/>
      <c r="Q75" s="1298"/>
      <c r="R75" s="1298"/>
      <c r="S75" s="1298"/>
      <c r="T75" s="1298"/>
      <c r="U75" s="1298"/>
      <c r="V75" s="1298"/>
      <c r="W75" s="1298"/>
      <c r="X75" s="1298"/>
      <c r="Y75" s="1298"/>
      <c r="Z75" s="1298"/>
      <c r="AA75" s="1298"/>
      <c r="AB75" s="1298"/>
    </row>
  </sheetData>
  <mergeCells count="289">
    <mergeCell ref="B62:L62"/>
    <mergeCell ref="M62:R62"/>
    <mergeCell ref="S62:T62"/>
    <mergeCell ref="U62:Z62"/>
    <mergeCell ref="AA62:AB62"/>
    <mergeCell ref="C68:C75"/>
    <mergeCell ref="D68:AB75"/>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56:I56"/>
    <mergeCell ref="J56:L56"/>
    <mergeCell ref="M56:P56"/>
    <mergeCell ref="Q56:T56"/>
    <mergeCell ref="U56:X56"/>
    <mergeCell ref="U53:V53"/>
    <mergeCell ref="W53:X53"/>
    <mergeCell ref="Y56:AB56"/>
    <mergeCell ref="B57:AB57"/>
    <mergeCell ref="Y53:AB55"/>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Q55:T55"/>
    <mergeCell ref="U55:X55"/>
    <mergeCell ref="M51:P51"/>
    <mergeCell ref="Q51:T51"/>
    <mergeCell ref="U51:X51"/>
    <mergeCell ref="Y51:AB52"/>
    <mergeCell ref="M52:N52"/>
    <mergeCell ref="O52:P52"/>
    <mergeCell ref="Q52:R52"/>
    <mergeCell ref="S52:T52"/>
    <mergeCell ref="U52:V52"/>
    <mergeCell ref="W52:X52"/>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C48:I49"/>
    <mergeCell ref="J48:L48"/>
    <mergeCell ref="M48:N48"/>
    <mergeCell ref="O48:P48"/>
    <mergeCell ref="Q48:R48"/>
    <mergeCell ref="S48:T48"/>
    <mergeCell ref="U48:V48"/>
    <mergeCell ref="W48:X48"/>
    <mergeCell ref="AA49:AB49"/>
    <mergeCell ref="B44:O44"/>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7:N47"/>
    <mergeCell ref="O47:P47"/>
    <mergeCell ref="Q47:R47"/>
    <mergeCell ref="S47:T47"/>
    <mergeCell ref="U47:V47"/>
    <mergeCell ref="W47:X47"/>
    <mergeCell ref="Y47:Z47"/>
    <mergeCell ref="AA47:AB47"/>
    <mergeCell ref="A22:A43"/>
    <mergeCell ref="B22:O22"/>
    <mergeCell ref="R22:T22"/>
    <mergeCell ref="Y22:AA22"/>
    <mergeCell ref="M46:P46"/>
    <mergeCell ref="Q46:T46"/>
    <mergeCell ref="U46:X46"/>
    <mergeCell ref="Y46:AB46"/>
    <mergeCell ref="B40:L40"/>
    <mergeCell ref="M40:R40"/>
    <mergeCell ref="S40:T40"/>
    <mergeCell ref="U40:Z40"/>
    <mergeCell ref="AA40:AB40"/>
    <mergeCell ref="AA42:AB42"/>
    <mergeCell ref="B43:I43"/>
    <mergeCell ref="J43:L43"/>
    <mergeCell ref="N43:AB43"/>
    <mergeCell ref="M36:T37"/>
    <mergeCell ref="U36:AB37"/>
    <mergeCell ref="B38:C39"/>
    <mergeCell ref="D38:L38"/>
    <mergeCell ref="M38:R38"/>
    <mergeCell ref="S38:T38"/>
    <mergeCell ref="U38:Z38"/>
    <mergeCell ref="AA38:AB38"/>
    <mergeCell ref="D39:L39"/>
    <mergeCell ref="M39:R39"/>
    <mergeCell ref="S39:T39"/>
    <mergeCell ref="U39:Z39"/>
    <mergeCell ref="AA39:AB39"/>
    <mergeCell ref="B34:I34"/>
    <mergeCell ref="J34:L34"/>
    <mergeCell ref="M34:P34"/>
    <mergeCell ref="Q34:T34"/>
    <mergeCell ref="U34:X34"/>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Q33:T33"/>
    <mergeCell ref="U33:X33"/>
    <mergeCell ref="M29:P29"/>
    <mergeCell ref="Q29:T29"/>
    <mergeCell ref="U29:X29"/>
    <mergeCell ref="Y29:AB30"/>
    <mergeCell ref="M30:N30"/>
    <mergeCell ref="O30:P30"/>
    <mergeCell ref="Q30:R30"/>
    <mergeCell ref="S30:T30"/>
    <mergeCell ref="U30:V30"/>
    <mergeCell ref="W30:X30"/>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J19:O19"/>
    <mergeCell ref="P19:T19"/>
    <mergeCell ref="U19:AB19"/>
    <mergeCell ref="G20:I20"/>
    <mergeCell ref="Y25:Z25"/>
    <mergeCell ref="AA25:AB25"/>
    <mergeCell ref="C26:I27"/>
    <mergeCell ref="J26:L26"/>
    <mergeCell ref="M26:N26"/>
    <mergeCell ref="O26:P26"/>
    <mergeCell ref="Q26:R26"/>
    <mergeCell ref="S26:T26"/>
    <mergeCell ref="U26:V26"/>
    <mergeCell ref="W26:X26"/>
    <mergeCell ref="M25:N25"/>
    <mergeCell ref="O25:P25"/>
    <mergeCell ref="Q25:R25"/>
    <mergeCell ref="S25:T25"/>
    <mergeCell ref="U25:V25"/>
    <mergeCell ref="W25:X25"/>
    <mergeCell ref="AA27:AB27"/>
    <mergeCell ref="G11:O11"/>
    <mergeCell ref="P11:R13"/>
    <mergeCell ref="S11:U11"/>
    <mergeCell ref="V11:W11"/>
    <mergeCell ref="Y11:Z11"/>
    <mergeCell ref="B23:AB23"/>
    <mergeCell ref="B24:L25"/>
    <mergeCell ref="M24:P24"/>
    <mergeCell ref="Q24:T24"/>
    <mergeCell ref="U24:X24"/>
    <mergeCell ref="Y24:AB24"/>
    <mergeCell ref="J20:O20"/>
    <mergeCell ref="P20:T20"/>
    <mergeCell ref="U20:AB20"/>
    <mergeCell ref="G21:I21"/>
    <mergeCell ref="J21:O21"/>
    <mergeCell ref="P21:T21"/>
    <mergeCell ref="U21:AB21"/>
    <mergeCell ref="A18:F21"/>
    <mergeCell ref="G18:I18"/>
    <mergeCell ref="J18:O18"/>
    <mergeCell ref="P18:T18"/>
    <mergeCell ref="U18:AB18"/>
    <mergeCell ref="G19:I19"/>
    <mergeCell ref="P16:R16"/>
    <mergeCell ref="S16:AB16"/>
    <mergeCell ref="N5:P5"/>
    <mergeCell ref="R5:AB5"/>
    <mergeCell ref="G6:J7"/>
    <mergeCell ref="M6:S7"/>
    <mergeCell ref="V6:AB7"/>
    <mergeCell ref="G8:AB8"/>
    <mergeCell ref="A17:I17"/>
    <mergeCell ref="J17:O17"/>
    <mergeCell ref="P17:T17"/>
    <mergeCell ref="U17:AB17"/>
    <mergeCell ref="C12:F12"/>
    <mergeCell ref="G12:O12"/>
    <mergeCell ref="S12:AB13"/>
    <mergeCell ref="C13:F13"/>
    <mergeCell ref="G13:O13"/>
    <mergeCell ref="C14:O16"/>
    <mergeCell ref="P14:R14"/>
    <mergeCell ref="S14:AB14"/>
    <mergeCell ref="P15:R15"/>
    <mergeCell ref="S15:AB15"/>
    <mergeCell ref="A11:B16"/>
    <mergeCell ref="C11:F11"/>
    <mergeCell ref="A1:AB1"/>
    <mergeCell ref="A2:B10"/>
    <mergeCell ref="C2:F2"/>
    <mergeCell ref="G2:AB2"/>
    <mergeCell ref="C3:F3"/>
    <mergeCell ref="C4:F4"/>
    <mergeCell ref="G4:AB4"/>
    <mergeCell ref="C5:F8"/>
    <mergeCell ref="G5:I5"/>
    <mergeCell ref="J5:L5"/>
    <mergeCell ref="W9:AB9"/>
    <mergeCell ref="G10:I10"/>
    <mergeCell ref="J10:AB10"/>
    <mergeCell ref="C9:F10"/>
    <mergeCell ref="G9:I9"/>
    <mergeCell ref="J9:O9"/>
    <mergeCell ref="P9:Q9"/>
    <mergeCell ref="R9:S9"/>
    <mergeCell ref="T9:V9"/>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38977" r:id="rId4" name="Check Box 1">
              <controlPr defaultSize="0" autoFill="0" autoLine="0" autoPict="0">
                <anchor moveWithCells="1">
                  <from>
                    <xdr:col>10</xdr:col>
                    <xdr:colOff>0</xdr:colOff>
                    <xdr:row>16</xdr:row>
                    <xdr:rowOff>0</xdr:rowOff>
                  </from>
                  <to>
                    <xdr:col>12</xdr:col>
                    <xdr:colOff>60960</xdr:colOff>
                    <xdr:row>17</xdr:row>
                    <xdr:rowOff>22860</xdr:rowOff>
                  </to>
                </anchor>
              </controlPr>
            </control>
          </mc:Choice>
        </mc:AlternateContent>
        <mc:AlternateContent xmlns:mc="http://schemas.openxmlformats.org/markup-compatibility/2006">
          <mc:Choice Requires="x14">
            <control shapeId="638978" r:id="rId5" name="Check Box 2">
              <controlPr defaultSize="0" autoFill="0" autoLine="0" autoPict="0">
                <anchor moveWithCells="1">
                  <from>
                    <xdr:col>12</xdr:col>
                    <xdr:colOff>228600</xdr:colOff>
                    <xdr:row>16</xdr:row>
                    <xdr:rowOff>0</xdr:rowOff>
                  </from>
                  <to>
                    <xdr:col>14</xdr:col>
                    <xdr:colOff>190500</xdr:colOff>
                    <xdr:row>17</xdr:row>
                    <xdr:rowOff>22860</xdr:rowOff>
                  </to>
                </anchor>
              </controlPr>
            </control>
          </mc:Choice>
        </mc:AlternateContent>
        <mc:AlternateContent xmlns:mc="http://schemas.openxmlformats.org/markup-compatibility/2006">
          <mc:Choice Requires="x14">
            <control shapeId="638979" r:id="rId6" name="Check Box 3">
              <controlPr defaultSize="0" autoFill="0" autoLine="0" autoPict="0">
                <anchor moveWithCells="1">
                  <from>
                    <xdr:col>21</xdr:col>
                    <xdr:colOff>60960</xdr:colOff>
                    <xdr:row>16</xdr:row>
                    <xdr:rowOff>0</xdr:rowOff>
                  </from>
                  <to>
                    <xdr:col>23</xdr:col>
                    <xdr:colOff>68580</xdr:colOff>
                    <xdr:row>17</xdr:row>
                    <xdr:rowOff>38100</xdr:rowOff>
                  </to>
                </anchor>
              </controlPr>
            </control>
          </mc:Choice>
        </mc:AlternateContent>
        <mc:AlternateContent xmlns:mc="http://schemas.openxmlformats.org/markup-compatibility/2006">
          <mc:Choice Requires="x14">
            <control shapeId="638980" r:id="rId7" name="Check Box 4">
              <controlPr defaultSize="0" autoFill="0" autoLine="0" autoPict="0">
                <anchor moveWithCells="1">
                  <from>
                    <xdr:col>24</xdr:col>
                    <xdr:colOff>175260</xdr:colOff>
                    <xdr:row>16</xdr:row>
                    <xdr:rowOff>0</xdr:rowOff>
                  </from>
                  <to>
                    <xdr:col>26</xdr:col>
                    <xdr:colOff>251460</xdr:colOff>
                    <xdr:row>17</xdr:row>
                    <xdr:rowOff>38100</xdr:rowOff>
                  </to>
                </anchor>
              </controlPr>
            </control>
          </mc:Choice>
        </mc:AlternateContent>
        <mc:AlternateContent xmlns:mc="http://schemas.openxmlformats.org/markup-compatibility/2006">
          <mc:Choice Requires="x14">
            <control shapeId="638981" r:id="rId8" name="Check Box 5">
              <controlPr defaultSize="0" autoFill="0" autoLine="0" autoPict="0">
                <anchor moveWithCells="1">
                  <from>
                    <xdr:col>16</xdr:col>
                    <xdr:colOff>137160</xdr:colOff>
                    <xdr:row>20</xdr:row>
                    <xdr:rowOff>251460</xdr:rowOff>
                  </from>
                  <to>
                    <xdr:col>17</xdr:col>
                    <xdr:colOff>83820</xdr:colOff>
                    <xdr:row>22</xdr:row>
                    <xdr:rowOff>30480</xdr:rowOff>
                  </to>
                </anchor>
              </controlPr>
            </control>
          </mc:Choice>
        </mc:AlternateContent>
        <mc:AlternateContent xmlns:mc="http://schemas.openxmlformats.org/markup-compatibility/2006">
          <mc:Choice Requires="x14">
            <control shapeId="638982" r:id="rId9" name="Check Box 6">
              <controlPr defaultSize="0" autoFill="0" autoLine="0" autoPict="0">
                <anchor moveWithCells="1">
                  <from>
                    <xdr:col>23</xdr:col>
                    <xdr:colOff>83820</xdr:colOff>
                    <xdr:row>20</xdr:row>
                    <xdr:rowOff>251460</xdr:rowOff>
                  </from>
                  <to>
                    <xdr:col>24</xdr:col>
                    <xdr:colOff>30480</xdr:colOff>
                    <xdr:row>22</xdr:row>
                    <xdr:rowOff>30480</xdr:rowOff>
                  </to>
                </anchor>
              </controlPr>
            </control>
          </mc:Choice>
        </mc:AlternateContent>
        <mc:AlternateContent xmlns:mc="http://schemas.openxmlformats.org/markup-compatibility/2006">
          <mc:Choice Requires="x14">
            <control shapeId="638983" r:id="rId10" name="Check Box 7">
              <controlPr defaultSize="0" autoFill="0" autoLine="0" autoPict="0">
                <anchor moveWithCells="1">
                  <from>
                    <xdr:col>16</xdr:col>
                    <xdr:colOff>137160</xdr:colOff>
                    <xdr:row>42</xdr:row>
                    <xdr:rowOff>152400</xdr:rowOff>
                  </from>
                  <to>
                    <xdr:col>17</xdr:col>
                    <xdr:colOff>83820</xdr:colOff>
                    <xdr:row>44</xdr:row>
                    <xdr:rowOff>30480</xdr:rowOff>
                  </to>
                </anchor>
              </controlPr>
            </control>
          </mc:Choice>
        </mc:AlternateContent>
        <mc:AlternateContent xmlns:mc="http://schemas.openxmlformats.org/markup-compatibility/2006">
          <mc:Choice Requires="x14">
            <control shapeId="638984" r:id="rId11" name="Check Box 8">
              <controlPr defaultSize="0" autoFill="0" autoLine="0" autoPict="0">
                <anchor moveWithCells="1">
                  <from>
                    <xdr:col>23</xdr:col>
                    <xdr:colOff>83820</xdr:colOff>
                    <xdr:row>42</xdr:row>
                    <xdr:rowOff>152400</xdr:rowOff>
                  </from>
                  <to>
                    <xdr:col>24</xdr:col>
                    <xdr:colOff>30480</xdr:colOff>
                    <xdr:row>44</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1BDD8-EF27-4FD2-8ACE-E731716E42EB}">
  <sheetPr>
    <pageSetUpPr fitToPage="1"/>
  </sheetPr>
  <dimension ref="A1:AB6"/>
  <sheetViews>
    <sheetView view="pageBreakPreview" zoomScaleNormal="100" zoomScaleSheetLayoutView="100" workbookViewId="0">
      <selection activeCell="AB19" sqref="AB19"/>
    </sheetView>
  </sheetViews>
  <sheetFormatPr defaultColWidth="8.77734375" defaultRowHeight="12"/>
  <cols>
    <col min="1" max="1" width="3.109375" style="560" customWidth="1"/>
    <col min="2" max="5" width="2.109375" style="560" customWidth="1"/>
    <col min="6" max="6" width="3.77734375" style="560" customWidth="1"/>
    <col min="7" max="9" width="5.109375" style="560" customWidth="1"/>
    <col min="10" max="11" width="3.109375" style="560" customWidth="1"/>
    <col min="12" max="12" width="4.109375" style="560" customWidth="1"/>
    <col min="13" max="28" width="4.77734375" style="560" customWidth="1"/>
    <col min="29" max="16384" width="8.77734375" style="560"/>
  </cols>
  <sheetData>
    <row r="1" spans="1:28" ht="37.5" customHeight="1">
      <c r="A1" s="1305" t="s">
        <v>814</v>
      </c>
      <c r="B1" s="1305"/>
      <c r="C1" s="1305"/>
      <c r="D1" s="1305"/>
      <c r="E1" s="1305"/>
      <c r="F1" s="1305"/>
      <c r="G1" s="1305"/>
      <c r="H1" s="1305"/>
      <c r="I1" s="1305"/>
      <c r="J1" s="1305"/>
      <c r="K1" s="1305"/>
      <c r="L1" s="1305"/>
      <c r="M1" s="1305"/>
      <c r="N1" s="1305"/>
      <c r="O1" s="1305"/>
      <c r="P1" s="1305"/>
      <c r="Q1" s="1305"/>
      <c r="R1" s="1305"/>
      <c r="S1" s="1305"/>
      <c r="T1" s="1305"/>
      <c r="U1" s="1305"/>
      <c r="V1" s="1305"/>
      <c r="W1" s="1305"/>
      <c r="X1" s="1305"/>
      <c r="Y1" s="1305"/>
      <c r="Z1" s="1305"/>
      <c r="AA1" s="1305"/>
      <c r="AB1" s="1305"/>
    </row>
    <row r="2" spans="1:28" ht="23.4" customHeight="1" thickBot="1">
      <c r="A2" s="561" t="s">
        <v>815</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row>
    <row r="3" spans="1:28" ht="22.2" customHeight="1">
      <c r="A3" s="1306" t="s">
        <v>737</v>
      </c>
      <c r="B3" s="1307"/>
      <c r="C3" s="1307"/>
      <c r="D3" s="1307"/>
      <c r="E3" s="1307"/>
      <c r="F3" s="1308"/>
      <c r="G3" s="1315" t="s">
        <v>738</v>
      </c>
      <c r="H3" s="1316"/>
      <c r="I3" s="1317"/>
      <c r="J3" s="1318"/>
      <c r="K3" s="1319"/>
      <c r="L3" s="1319"/>
      <c r="M3" s="1319"/>
      <c r="N3" s="1319"/>
      <c r="O3" s="1320"/>
      <c r="P3" s="1321" t="s">
        <v>739</v>
      </c>
      <c r="Q3" s="1307"/>
      <c r="R3" s="1307"/>
      <c r="S3" s="1307"/>
      <c r="T3" s="1308"/>
      <c r="U3" s="1322"/>
      <c r="V3" s="1322"/>
      <c r="W3" s="1322"/>
      <c r="X3" s="1322"/>
      <c r="Y3" s="1322"/>
      <c r="Z3" s="1322"/>
      <c r="AA3" s="1322"/>
      <c r="AB3" s="1323"/>
    </row>
    <row r="4" spans="1:28" ht="22.2" customHeight="1">
      <c r="A4" s="1309"/>
      <c r="B4" s="1310"/>
      <c r="C4" s="1310"/>
      <c r="D4" s="1310"/>
      <c r="E4" s="1310"/>
      <c r="F4" s="1311"/>
      <c r="G4" s="1324" t="s">
        <v>738</v>
      </c>
      <c r="H4" s="1325"/>
      <c r="I4" s="1326"/>
      <c r="J4" s="1327"/>
      <c r="K4" s="1328"/>
      <c r="L4" s="1328"/>
      <c r="M4" s="1328"/>
      <c r="N4" s="1328"/>
      <c r="O4" s="1329"/>
      <c r="P4" s="1330" t="s">
        <v>739</v>
      </c>
      <c r="Q4" s="1331"/>
      <c r="R4" s="1331"/>
      <c r="S4" s="1331"/>
      <c r="T4" s="1332"/>
      <c r="U4" s="1333"/>
      <c r="V4" s="1333"/>
      <c r="W4" s="1333"/>
      <c r="X4" s="1333"/>
      <c r="Y4" s="1333"/>
      <c r="Z4" s="1333"/>
      <c r="AA4" s="1333"/>
      <c r="AB4" s="1334"/>
    </row>
    <row r="5" spans="1:28" ht="22.2" customHeight="1">
      <c r="A5" s="1309"/>
      <c r="B5" s="1310"/>
      <c r="C5" s="1310"/>
      <c r="D5" s="1310"/>
      <c r="E5" s="1310"/>
      <c r="F5" s="1311"/>
      <c r="G5" s="1324" t="s">
        <v>738</v>
      </c>
      <c r="H5" s="1325"/>
      <c r="I5" s="1326"/>
      <c r="J5" s="1327"/>
      <c r="K5" s="1328"/>
      <c r="L5" s="1328"/>
      <c r="M5" s="1328"/>
      <c r="N5" s="1328"/>
      <c r="O5" s="1329"/>
      <c r="P5" s="1330" t="s">
        <v>739</v>
      </c>
      <c r="Q5" s="1331"/>
      <c r="R5" s="1331"/>
      <c r="S5" s="1331"/>
      <c r="T5" s="1332"/>
      <c r="U5" s="1333"/>
      <c r="V5" s="1333"/>
      <c r="W5" s="1333"/>
      <c r="X5" s="1333"/>
      <c r="Y5" s="1333"/>
      <c r="Z5" s="1333"/>
      <c r="AA5" s="1333"/>
      <c r="AB5" s="1334"/>
    </row>
    <row r="6" spans="1:28" ht="22.2" customHeight="1" thickBot="1">
      <c r="A6" s="1312"/>
      <c r="B6" s="1313"/>
      <c r="C6" s="1313"/>
      <c r="D6" s="1313"/>
      <c r="E6" s="1313"/>
      <c r="F6" s="1314"/>
      <c r="G6" s="1335" t="s">
        <v>738</v>
      </c>
      <c r="H6" s="1336"/>
      <c r="I6" s="1337"/>
      <c r="J6" s="1338"/>
      <c r="K6" s="1339"/>
      <c r="L6" s="1339"/>
      <c r="M6" s="1339"/>
      <c r="N6" s="1339"/>
      <c r="O6" s="1340"/>
      <c r="P6" s="1341" t="s">
        <v>739</v>
      </c>
      <c r="Q6" s="1342"/>
      <c r="R6" s="1342"/>
      <c r="S6" s="1342"/>
      <c r="T6" s="1343"/>
      <c r="U6" s="1344"/>
      <c r="V6" s="1344"/>
      <c r="W6" s="1344"/>
      <c r="X6" s="1344"/>
      <c r="Y6" s="1344"/>
      <c r="Z6" s="1344"/>
      <c r="AA6" s="1344"/>
      <c r="AB6" s="1345"/>
    </row>
  </sheetData>
  <mergeCells count="18">
    <mergeCell ref="P6:T6"/>
    <mergeCell ref="U6:AB6"/>
    <mergeCell ref="A1:AB1"/>
    <mergeCell ref="A3:F6"/>
    <mergeCell ref="G3:I3"/>
    <mergeCell ref="J3:O3"/>
    <mergeCell ref="P3:T3"/>
    <mergeCell ref="U3:AB3"/>
    <mergeCell ref="G4:I4"/>
    <mergeCell ref="J4:O4"/>
    <mergeCell ref="P4:T4"/>
    <mergeCell ref="U4:AB4"/>
    <mergeCell ref="G5:I5"/>
    <mergeCell ref="J5:O5"/>
    <mergeCell ref="P5:T5"/>
    <mergeCell ref="U5:AB5"/>
    <mergeCell ref="G6:I6"/>
    <mergeCell ref="J6:O6"/>
  </mergeCells>
  <phoneticPr fontId="7"/>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3ED-6864-42AD-9E32-E0D359082622}">
  <sheetPr>
    <pageSetUpPr fitToPage="1"/>
  </sheetPr>
  <dimension ref="A1:H40"/>
  <sheetViews>
    <sheetView showGridLines="0" workbookViewId="0">
      <selection activeCell="G13" sqref="G13"/>
    </sheetView>
  </sheetViews>
  <sheetFormatPr defaultColWidth="8.77734375" defaultRowHeight="13.2"/>
  <cols>
    <col min="1" max="1" width="19.77734375" style="761" customWidth="1"/>
    <col min="2" max="2" width="8.77734375" style="761"/>
    <col min="3" max="3" width="2.44140625" style="761" customWidth="1"/>
    <col min="4" max="5" width="10.6640625" style="761" customWidth="1"/>
    <col min="6" max="6" width="21.44140625" style="761" customWidth="1"/>
    <col min="7" max="7" width="10.6640625" style="761" customWidth="1"/>
    <col min="8" max="8" width="21.5546875" style="761" customWidth="1"/>
    <col min="9" max="16384" width="8.77734375" style="761"/>
  </cols>
  <sheetData>
    <row r="1" spans="1:8" ht="13.8" thickBot="1">
      <c r="A1" s="1346" t="s">
        <v>1025</v>
      </c>
      <c r="B1" s="1347"/>
      <c r="C1" s="1347"/>
      <c r="D1" s="1347"/>
      <c r="E1" s="1347"/>
      <c r="F1" s="1347"/>
      <c r="G1" s="1347"/>
      <c r="H1" s="1347"/>
    </row>
    <row r="2" spans="1:8" ht="14.25" customHeight="1">
      <c r="A2" s="1348"/>
      <c r="B2" s="1349"/>
      <c r="C2" s="1349"/>
      <c r="D2" s="1349"/>
      <c r="E2" s="1349"/>
      <c r="F2" s="1349"/>
      <c r="G2" s="1349"/>
      <c r="H2" s="1350"/>
    </row>
    <row r="3" spans="1:8" ht="18" customHeight="1">
      <c r="A3" s="1351"/>
      <c r="B3" s="1352"/>
      <c r="C3" s="1346" t="s">
        <v>1023</v>
      </c>
      <c r="D3" s="1346"/>
      <c r="E3" s="1353" t="s">
        <v>995</v>
      </c>
      <c r="F3" s="1353"/>
      <c r="G3" s="1353"/>
      <c r="H3" s="1354"/>
    </row>
    <row r="4" spans="1:8" ht="18" customHeight="1">
      <c r="A4" s="1351"/>
      <c r="B4" s="1352"/>
      <c r="C4" s="1346" t="s">
        <v>224</v>
      </c>
      <c r="D4" s="1346"/>
      <c r="E4" s="1353"/>
      <c r="F4" s="1353"/>
      <c r="G4" s="1353"/>
      <c r="H4" s="1354"/>
    </row>
    <row r="5" spans="1:8" ht="18" customHeight="1">
      <c r="A5" s="1358"/>
      <c r="B5" s="1359"/>
      <c r="C5" s="1359"/>
      <c r="D5" s="1359"/>
      <c r="E5" s="1359"/>
      <c r="F5" s="1359"/>
      <c r="G5" s="1359"/>
      <c r="H5" s="1360"/>
    </row>
    <row r="6" spans="1:8" ht="18" customHeight="1">
      <c r="A6" s="1351" t="s">
        <v>1024</v>
      </c>
      <c r="B6" s="1352"/>
      <c r="C6" s="1352"/>
      <c r="D6" s="1352"/>
      <c r="E6" s="1352"/>
      <c r="F6" s="1352"/>
      <c r="G6" s="1352"/>
      <c r="H6" s="1361"/>
    </row>
    <row r="7" spans="1:8" ht="18" customHeight="1">
      <c r="A7" s="762"/>
      <c r="B7" s="763"/>
      <c r="C7" s="763"/>
      <c r="D7" s="763"/>
      <c r="E7" s="763"/>
      <c r="F7" s="763"/>
      <c r="G7" s="763"/>
      <c r="H7" s="764"/>
    </row>
    <row r="8" spans="1:8" ht="18" customHeight="1">
      <c r="A8" s="1358"/>
      <c r="B8" s="1359"/>
      <c r="C8" s="1359"/>
      <c r="D8" s="1359"/>
      <c r="E8" s="1359"/>
      <c r="F8" s="1359"/>
      <c r="G8" s="1359"/>
      <c r="H8" s="1360"/>
    </row>
    <row r="9" spans="1:8" ht="18" customHeight="1">
      <c r="A9" s="1351" t="s">
        <v>996</v>
      </c>
      <c r="B9" s="1352"/>
      <c r="C9" s="1352"/>
      <c r="D9" s="1352"/>
      <c r="E9" s="1352"/>
      <c r="F9" s="1352"/>
      <c r="G9" s="1352"/>
      <c r="H9" s="1361"/>
    </row>
    <row r="10" spans="1:8" ht="18" customHeight="1">
      <c r="A10" s="1358"/>
      <c r="B10" s="1359"/>
      <c r="C10" s="1359"/>
      <c r="D10" s="1359"/>
      <c r="E10" s="1359"/>
      <c r="F10" s="1359"/>
      <c r="G10" s="1359"/>
      <c r="H10" s="1360"/>
    </row>
    <row r="11" spans="1:8" ht="18" customHeight="1">
      <c r="A11" s="765" t="s">
        <v>997</v>
      </c>
      <c r="B11" s="766"/>
      <c r="C11" s="766"/>
      <c r="D11" s="766"/>
      <c r="E11" s="766"/>
      <c r="F11" s="766" t="s">
        <v>7</v>
      </c>
      <c r="G11" s="766"/>
      <c r="H11" s="767" t="s">
        <v>998</v>
      </c>
    </row>
    <row r="12" spans="1:8" ht="18" customHeight="1">
      <c r="A12" s="765"/>
      <c r="B12" s="766"/>
      <c r="C12" s="766"/>
      <c r="D12" s="768"/>
      <c r="E12" s="768" t="s">
        <v>999</v>
      </c>
      <c r="F12" s="763" t="s">
        <v>1000</v>
      </c>
      <c r="G12" s="768"/>
      <c r="H12" s="767"/>
    </row>
    <row r="13" spans="1:8" ht="18" customHeight="1">
      <c r="A13" s="765" t="s">
        <v>1001</v>
      </c>
      <c r="B13" s="766"/>
      <c r="C13" s="766"/>
      <c r="D13" s="766"/>
      <c r="E13" s="766"/>
      <c r="F13" s="766" t="s">
        <v>1002</v>
      </c>
      <c r="G13" s="766"/>
      <c r="H13" s="767"/>
    </row>
    <row r="14" spans="1:8" ht="18" customHeight="1">
      <c r="A14" s="1358"/>
      <c r="B14" s="1359"/>
      <c r="C14" s="1359"/>
      <c r="D14" s="1359"/>
      <c r="E14" s="1359"/>
      <c r="F14" s="1359"/>
      <c r="G14" s="1359"/>
      <c r="H14" s="1360"/>
    </row>
    <row r="15" spans="1:8" ht="18" customHeight="1">
      <c r="A15" s="1362" t="s">
        <v>1003</v>
      </c>
      <c r="B15" s="1353" t="s">
        <v>222</v>
      </c>
      <c r="C15" s="1353"/>
      <c r="D15" s="1353" t="s">
        <v>1004</v>
      </c>
      <c r="E15" s="1353"/>
      <c r="F15" s="1353"/>
      <c r="G15" s="1353"/>
      <c r="H15" s="1354"/>
    </row>
    <row r="16" spans="1:8" ht="18" customHeight="1">
      <c r="A16" s="1362"/>
      <c r="B16" s="1353" t="s">
        <v>223</v>
      </c>
      <c r="C16" s="1353"/>
      <c r="D16" s="1353"/>
      <c r="E16" s="1353"/>
      <c r="F16" s="1353"/>
      <c r="G16" s="1353"/>
      <c r="H16" s="1354"/>
    </row>
    <row r="17" spans="1:8" ht="18" customHeight="1">
      <c r="A17" s="1355"/>
      <c r="B17" s="1356"/>
      <c r="C17" s="1356"/>
      <c r="D17" s="1356"/>
      <c r="E17" s="1356"/>
      <c r="F17" s="1356"/>
      <c r="G17" s="1356"/>
      <c r="H17" s="1357"/>
    </row>
    <row r="18" spans="1:8" ht="18" customHeight="1">
      <c r="A18" s="1355" t="s">
        <v>1005</v>
      </c>
      <c r="B18" s="1356"/>
      <c r="C18" s="1356"/>
      <c r="D18" s="1356"/>
      <c r="E18" s="1356"/>
      <c r="F18" s="1356"/>
      <c r="G18" s="1356"/>
      <c r="H18" s="1357"/>
    </row>
    <row r="19" spans="1:8" ht="18" customHeight="1">
      <c r="A19" s="769"/>
      <c r="B19" s="770"/>
      <c r="C19" s="770"/>
      <c r="D19" s="770"/>
      <c r="E19" s="770"/>
      <c r="F19" s="770"/>
      <c r="G19" s="770"/>
      <c r="H19" s="771"/>
    </row>
    <row r="20" spans="1:8" ht="18" customHeight="1">
      <c r="A20" s="1351" t="s">
        <v>1006</v>
      </c>
      <c r="B20" s="1352"/>
      <c r="C20" s="1352"/>
      <c r="D20" s="1352"/>
      <c r="E20" s="1352"/>
      <c r="F20" s="1352"/>
      <c r="G20" s="1352"/>
      <c r="H20" s="1361"/>
    </row>
    <row r="21" spans="1:8" ht="18" customHeight="1">
      <c r="A21" s="1351" t="s">
        <v>1007</v>
      </c>
      <c r="B21" s="1352"/>
      <c r="C21" s="1352"/>
      <c r="D21" s="1352"/>
      <c r="E21" s="1352"/>
      <c r="F21" s="1352"/>
      <c r="G21" s="1352"/>
      <c r="H21" s="1361"/>
    </row>
    <row r="22" spans="1:8" ht="18" customHeight="1">
      <c r="A22" s="1351" t="s">
        <v>1008</v>
      </c>
      <c r="B22" s="1352"/>
      <c r="C22" s="1352"/>
      <c r="D22" s="1352"/>
      <c r="E22" s="1352"/>
      <c r="F22" s="1352"/>
      <c r="G22" s="1352"/>
      <c r="H22" s="1361"/>
    </row>
    <row r="23" spans="1:8" ht="18" customHeight="1">
      <c r="A23" s="1351" t="s">
        <v>1009</v>
      </c>
      <c r="B23" s="1352"/>
      <c r="C23" s="1352"/>
      <c r="D23" s="1352"/>
      <c r="E23" s="1356"/>
      <c r="F23" s="1356"/>
      <c r="G23" s="1356"/>
      <c r="H23" s="1357"/>
    </row>
    <row r="24" spans="1:8" ht="18" customHeight="1">
      <c r="A24" s="1351" t="s">
        <v>1010</v>
      </c>
      <c r="B24" s="1352"/>
      <c r="C24" s="1352"/>
      <c r="D24" s="1352"/>
      <c r="E24" s="1352"/>
      <c r="F24" s="1352"/>
      <c r="G24" s="1352"/>
      <c r="H24" s="1361"/>
    </row>
    <row r="25" spans="1:8" ht="18" customHeight="1" thickBot="1">
      <c r="A25" s="1363"/>
      <c r="B25" s="1364"/>
      <c r="C25" s="1364"/>
      <c r="D25" s="1364"/>
      <c r="E25" s="1364"/>
      <c r="F25" s="1364"/>
      <c r="G25" s="1364"/>
      <c r="H25" s="1365"/>
    </row>
    <row r="26" spans="1:8" ht="18" customHeight="1">
      <c r="A26" s="772"/>
      <c r="B26" s="773"/>
      <c r="C26" s="773"/>
      <c r="D26" s="773"/>
      <c r="E26" s="773"/>
      <c r="F26" s="773"/>
      <c r="G26" s="773"/>
      <c r="H26" s="774"/>
    </row>
    <row r="27" spans="1:8" ht="20.25" customHeight="1">
      <c r="A27" s="1362" t="s">
        <v>1011</v>
      </c>
      <c r="B27" s="1353"/>
      <c r="C27" s="1353"/>
      <c r="D27" s="1353"/>
      <c r="E27" s="1353"/>
      <c r="F27" s="1353"/>
      <c r="G27" s="1353"/>
      <c r="H27" s="1354"/>
    </row>
    <row r="28" spans="1:8" ht="20.25" customHeight="1">
      <c r="A28" s="1362" t="s">
        <v>1012</v>
      </c>
      <c r="B28" s="1353"/>
      <c r="C28" s="1353"/>
      <c r="D28" s="1353"/>
      <c r="E28" s="1353"/>
      <c r="F28" s="1353"/>
      <c r="G28" s="1353"/>
      <c r="H28" s="1354"/>
    </row>
    <row r="29" spans="1:8" ht="20.25" customHeight="1">
      <c r="A29" s="1362" t="s">
        <v>1013</v>
      </c>
      <c r="B29" s="1353"/>
      <c r="C29" s="1353"/>
      <c r="D29" s="1353"/>
      <c r="E29" s="1353"/>
      <c r="F29" s="1353"/>
      <c r="G29" s="1353"/>
      <c r="H29" s="1354"/>
    </row>
    <row r="30" spans="1:8" ht="20.25" customHeight="1">
      <c r="A30" s="1362" t="s">
        <v>1014</v>
      </c>
      <c r="B30" s="1353"/>
      <c r="C30" s="1353"/>
      <c r="D30" s="1353"/>
      <c r="E30" s="1353"/>
      <c r="F30" s="1353"/>
      <c r="G30" s="1353"/>
      <c r="H30" s="1354"/>
    </row>
    <row r="31" spans="1:8" ht="20.25" customHeight="1">
      <c r="A31" s="1362" t="s">
        <v>1015</v>
      </c>
      <c r="B31" s="1353"/>
      <c r="C31" s="1353"/>
      <c r="D31" s="1353"/>
      <c r="E31" s="1353"/>
      <c r="F31" s="1353"/>
      <c r="G31" s="1353"/>
      <c r="H31" s="1354"/>
    </row>
    <row r="32" spans="1:8" ht="20.25" customHeight="1">
      <c r="A32" s="1362" t="s">
        <v>1016</v>
      </c>
      <c r="B32" s="1353"/>
      <c r="C32" s="1353"/>
      <c r="D32" s="1353"/>
      <c r="E32" s="1353"/>
      <c r="F32" s="1353"/>
      <c r="G32" s="1353"/>
      <c r="H32" s="1354"/>
    </row>
    <row r="33" spans="1:8" ht="20.25" customHeight="1">
      <c r="A33" s="1362" t="s">
        <v>1017</v>
      </c>
      <c r="B33" s="1353"/>
      <c r="C33" s="1353"/>
      <c r="D33" s="1353"/>
      <c r="E33" s="1353"/>
      <c r="F33" s="1353"/>
      <c r="G33" s="1353"/>
      <c r="H33" s="1354"/>
    </row>
    <row r="34" spans="1:8" ht="20.25" customHeight="1">
      <c r="A34" s="1362" t="s">
        <v>1018</v>
      </c>
      <c r="B34" s="1353"/>
      <c r="C34" s="1353"/>
      <c r="D34" s="1353"/>
      <c r="E34" s="1353"/>
      <c r="F34" s="1353"/>
      <c r="G34" s="1353"/>
      <c r="H34" s="1354"/>
    </row>
    <row r="35" spans="1:8" ht="20.25" customHeight="1">
      <c r="A35" s="1362" t="s">
        <v>1019</v>
      </c>
      <c r="B35" s="1353"/>
      <c r="C35" s="1353"/>
      <c r="D35" s="1353"/>
      <c r="E35" s="1353"/>
      <c r="F35" s="1353"/>
      <c r="G35" s="1353"/>
      <c r="H35" s="1354"/>
    </row>
    <row r="36" spans="1:8" ht="20.25" customHeight="1">
      <c r="A36" s="1362" t="s">
        <v>1020</v>
      </c>
      <c r="B36" s="1353"/>
      <c r="C36" s="1353"/>
      <c r="D36" s="1353"/>
      <c r="E36" s="1353"/>
      <c r="F36" s="1353"/>
      <c r="G36" s="1353"/>
      <c r="H36" s="1354"/>
    </row>
    <row r="37" spans="1:8" ht="20.25" customHeight="1">
      <c r="A37" s="1362" t="s">
        <v>1021</v>
      </c>
      <c r="B37" s="1353"/>
      <c r="C37" s="1353"/>
      <c r="D37" s="1353"/>
      <c r="E37" s="1353"/>
      <c r="F37" s="1353"/>
      <c r="G37" s="1353"/>
      <c r="H37" s="1354"/>
    </row>
    <row r="38" spans="1:8" ht="20.25" customHeight="1">
      <c r="A38" s="1362" t="s">
        <v>1022</v>
      </c>
      <c r="B38" s="1353"/>
      <c r="C38" s="1353"/>
      <c r="D38" s="1353"/>
      <c r="E38" s="1353"/>
      <c r="F38" s="1353"/>
      <c r="G38" s="1353"/>
      <c r="H38" s="1354"/>
    </row>
    <row r="39" spans="1:8" ht="13.8" thickBot="1">
      <c r="A39" s="775"/>
      <c r="B39" s="776"/>
      <c r="C39" s="776"/>
      <c r="D39" s="776"/>
      <c r="E39" s="776"/>
      <c r="F39" s="776"/>
      <c r="G39" s="776"/>
      <c r="H39" s="777"/>
    </row>
    <row r="40" spans="1:8">
      <c r="A40" s="778"/>
    </row>
  </sheetData>
  <mergeCells count="41">
    <mergeCell ref="A34:H34"/>
    <mergeCell ref="A35:H35"/>
    <mergeCell ref="A36:H36"/>
    <mergeCell ref="A37:H37"/>
    <mergeCell ref="A38:H38"/>
    <mergeCell ref="A33:H33"/>
    <mergeCell ref="A23:D23"/>
    <mergeCell ref="E23:H23"/>
    <mergeCell ref="A24:D24"/>
    <mergeCell ref="E24:H24"/>
    <mergeCell ref="A25:H25"/>
    <mergeCell ref="A27:H27"/>
    <mergeCell ref="A28:H28"/>
    <mergeCell ref="A29:H29"/>
    <mergeCell ref="A30:H30"/>
    <mergeCell ref="A31:H31"/>
    <mergeCell ref="A32:H32"/>
    <mergeCell ref="A20:D20"/>
    <mergeCell ref="E20:H20"/>
    <mergeCell ref="A21:D21"/>
    <mergeCell ref="E21:H21"/>
    <mergeCell ref="A22:D22"/>
    <mergeCell ref="E22:H22"/>
    <mergeCell ref="A18:H18"/>
    <mergeCell ref="A5:H5"/>
    <mergeCell ref="A6:H6"/>
    <mergeCell ref="A8:H8"/>
    <mergeCell ref="A9:H9"/>
    <mergeCell ref="A10:H10"/>
    <mergeCell ref="A14:H14"/>
    <mergeCell ref="A15:A16"/>
    <mergeCell ref="B15:C15"/>
    <mergeCell ref="D15:H16"/>
    <mergeCell ref="B16:C16"/>
    <mergeCell ref="A17:H17"/>
    <mergeCell ref="A1:H1"/>
    <mergeCell ref="A2:H2"/>
    <mergeCell ref="A3:B4"/>
    <mergeCell ref="C3:D3"/>
    <mergeCell ref="E3:H4"/>
    <mergeCell ref="C4:D4"/>
  </mergeCells>
  <phoneticPr fontId="7"/>
  <pageMargins left="0.75" right="0.75" top="1" bottom="1" header="0.5" footer="0.5"/>
  <pageSetup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D897-E39E-4998-9E86-F5AD6CA4B5B7}">
  <sheetPr>
    <pageSetUpPr fitToPage="1"/>
  </sheetPr>
  <dimension ref="B1:BO119"/>
  <sheetViews>
    <sheetView showGridLines="0" view="pageBreakPreview" zoomScale="70" zoomScaleNormal="55" zoomScaleSheetLayoutView="70" workbookViewId="0">
      <selection activeCell="AH37" sqref="AH37"/>
    </sheetView>
  </sheetViews>
  <sheetFormatPr defaultColWidth="5" defaultRowHeight="14.4"/>
  <cols>
    <col min="1" max="1" width="1" style="665" customWidth="1"/>
    <col min="2" max="6" width="6.33203125" style="665" customWidth="1"/>
    <col min="7" max="8" width="9" style="665" customWidth="1"/>
    <col min="9" max="10" width="3.5546875" style="665" customWidth="1"/>
    <col min="11" max="62" width="6.33203125" style="665" customWidth="1"/>
    <col min="63" max="63" width="1.21875" style="665" customWidth="1"/>
    <col min="64" max="16384" width="5" style="665"/>
  </cols>
  <sheetData>
    <row r="1" spans="2:67" s="645" customFormat="1" ht="20.25" customHeight="1">
      <c r="G1" s="646" t="s">
        <v>786</v>
      </c>
      <c r="H1" s="646"/>
      <c r="I1" s="646"/>
      <c r="J1" s="646"/>
      <c r="M1" s="647" t="s">
        <v>787</v>
      </c>
      <c r="P1" s="646"/>
      <c r="Q1" s="646"/>
      <c r="R1" s="646"/>
      <c r="S1" s="646"/>
      <c r="T1" s="646"/>
      <c r="U1" s="646"/>
      <c r="V1" s="646"/>
      <c r="W1" s="646"/>
      <c r="AS1" s="648" t="s">
        <v>865</v>
      </c>
      <c r="AT1" s="1503" t="s">
        <v>955</v>
      </c>
      <c r="AU1" s="1503"/>
      <c r="AV1" s="1503"/>
      <c r="AW1" s="1503"/>
      <c r="AX1" s="1503"/>
      <c r="AY1" s="1503"/>
      <c r="AZ1" s="1503"/>
      <c r="BA1" s="1503"/>
      <c r="BB1" s="1503"/>
      <c r="BC1" s="1503"/>
      <c r="BD1" s="1503"/>
      <c r="BE1" s="1503"/>
      <c r="BF1" s="1503"/>
      <c r="BG1" s="1503"/>
      <c r="BH1" s="1503"/>
      <c r="BI1" s="1503"/>
      <c r="BJ1" s="648" t="s">
        <v>866</v>
      </c>
    </row>
    <row r="2" spans="2:67" s="649" customFormat="1" ht="20.25" customHeight="1">
      <c r="J2" s="647"/>
      <c r="M2" s="647"/>
      <c r="N2" s="647"/>
      <c r="P2" s="648"/>
      <c r="Q2" s="648"/>
      <c r="R2" s="648"/>
      <c r="S2" s="648"/>
      <c r="T2" s="648"/>
      <c r="U2" s="648"/>
      <c r="V2" s="648"/>
      <c r="W2" s="648"/>
      <c r="AB2" s="648" t="s">
        <v>867</v>
      </c>
      <c r="AC2" s="1504">
        <v>6</v>
      </c>
      <c r="AD2" s="1504"/>
      <c r="AE2" s="648" t="s">
        <v>868</v>
      </c>
      <c r="AF2" s="1505">
        <f>IF(AC2=0,"",YEAR(DATE(2018+AC2,1,1)))</f>
        <v>2024</v>
      </c>
      <c r="AG2" s="1505"/>
      <c r="AH2" s="649" t="s">
        <v>869</v>
      </c>
      <c r="AI2" s="649" t="s">
        <v>870</v>
      </c>
      <c r="AJ2" s="1504">
        <v>4</v>
      </c>
      <c r="AK2" s="1504"/>
      <c r="AL2" s="649" t="s">
        <v>871</v>
      </c>
      <c r="AS2" s="648" t="s">
        <v>872</v>
      </c>
      <c r="AT2" s="1506"/>
      <c r="AU2" s="1506"/>
      <c r="AV2" s="1506"/>
      <c r="AW2" s="1506"/>
      <c r="AX2" s="1506"/>
      <c r="AY2" s="1506"/>
      <c r="AZ2" s="1506"/>
      <c r="BA2" s="1506"/>
      <c r="BB2" s="1506"/>
      <c r="BC2" s="1506"/>
      <c r="BD2" s="1506"/>
      <c r="BE2" s="1506"/>
      <c r="BF2" s="1506"/>
      <c r="BG2" s="1506"/>
      <c r="BH2" s="1506"/>
      <c r="BI2" s="1506"/>
      <c r="BJ2" s="648" t="s">
        <v>866</v>
      </c>
      <c r="BK2" s="648"/>
      <c r="BL2" s="648"/>
      <c r="BM2" s="648"/>
    </row>
    <row r="3" spans="2:67" s="649" customFormat="1" ht="20.25" customHeight="1">
      <c r="J3" s="647"/>
      <c r="M3" s="647"/>
      <c r="O3" s="648"/>
      <c r="P3" s="648"/>
      <c r="Q3" s="648"/>
      <c r="R3" s="648"/>
      <c r="S3" s="648"/>
      <c r="T3" s="648"/>
      <c r="U3" s="648"/>
      <c r="AC3" s="650"/>
      <c r="AD3" s="650"/>
      <c r="AE3" s="650"/>
      <c r="AF3" s="651"/>
      <c r="AG3" s="650"/>
      <c r="BD3" s="652" t="s">
        <v>873</v>
      </c>
      <c r="BE3" s="1507" t="s">
        <v>788</v>
      </c>
      <c r="BF3" s="1508"/>
      <c r="BG3" s="1508"/>
      <c r="BH3" s="1509"/>
      <c r="BI3" s="648"/>
    </row>
    <row r="4" spans="2:67" s="649" customFormat="1" ht="20.25" customHeight="1">
      <c r="J4" s="647"/>
      <c r="M4" s="647"/>
      <c r="O4" s="648"/>
      <c r="P4" s="648"/>
      <c r="Q4" s="648"/>
      <c r="R4" s="648"/>
      <c r="S4" s="648"/>
      <c r="T4" s="648"/>
      <c r="U4" s="648"/>
      <c r="AC4" s="650"/>
      <c r="AD4" s="650"/>
      <c r="AE4" s="650"/>
      <c r="AF4" s="651"/>
      <c r="AG4" s="650"/>
      <c r="BD4" s="652" t="s">
        <v>874</v>
      </c>
      <c r="BE4" s="1507" t="s">
        <v>789</v>
      </c>
      <c r="BF4" s="1508"/>
      <c r="BG4" s="1508"/>
      <c r="BH4" s="1509"/>
      <c r="BI4" s="648"/>
    </row>
    <row r="5" spans="2:67" s="649" customFormat="1" ht="9" customHeight="1">
      <c r="J5" s="647"/>
      <c r="M5" s="647"/>
      <c r="O5" s="648"/>
      <c r="P5" s="648"/>
      <c r="Q5" s="648"/>
      <c r="R5" s="648"/>
      <c r="S5" s="648"/>
      <c r="T5" s="648"/>
      <c r="U5" s="648"/>
      <c r="AC5" s="653"/>
      <c r="AD5" s="653"/>
      <c r="AJ5" s="645"/>
      <c r="AK5" s="645"/>
      <c r="AL5" s="645"/>
      <c r="AM5" s="645"/>
      <c r="AN5" s="645"/>
      <c r="AO5" s="645"/>
      <c r="AP5" s="645"/>
      <c r="AQ5" s="645"/>
      <c r="AR5" s="645"/>
      <c r="AS5" s="645"/>
      <c r="AT5" s="645"/>
      <c r="AU5" s="645"/>
      <c r="AV5" s="645"/>
      <c r="AW5" s="645"/>
      <c r="AX5" s="645"/>
      <c r="AY5" s="645"/>
      <c r="AZ5" s="645"/>
      <c r="BA5" s="645"/>
      <c r="BB5" s="645"/>
      <c r="BC5" s="645"/>
      <c r="BD5" s="645"/>
      <c r="BE5" s="645"/>
      <c r="BF5" s="645"/>
      <c r="BG5" s="645"/>
      <c r="BH5" s="654"/>
      <c r="BI5" s="654"/>
    </row>
    <row r="6" spans="2:67" s="649" customFormat="1" ht="21" customHeight="1">
      <c r="B6" s="646"/>
      <c r="C6" s="646"/>
      <c r="D6" s="646"/>
      <c r="E6" s="646"/>
      <c r="F6" s="646"/>
      <c r="G6" s="645"/>
      <c r="H6" s="645"/>
      <c r="I6" s="645"/>
      <c r="J6" s="645"/>
      <c r="K6" s="655"/>
      <c r="L6" s="655"/>
      <c r="M6" s="655"/>
      <c r="N6" s="656"/>
      <c r="O6" s="655"/>
      <c r="P6" s="655"/>
      <c r="Q6" s="655"/>
      <c r="AJ6" s="645"/>
      <c r="AK6" s="645"/>
      <c r="AL6" s="645"/>
      <c r="AM6" s="645"/>
      <c r="AN6" s="645"/>
      <c r="AO6" s="645" t="s">
        <v>875</v>
      </c>
      <c r="AP6" s="645"/>
      <c r="AQ6" s="645"/>
      <c r="AR6" s="645"/>
      <c r="AS6" s="645"/>
      <c r="AT6" s="645"/>
      <c r="AU6" s="645"/>
      <c r="AW6" s="657"/>
      <c r="AX6" s="657"/>
      <c r="AY6" s="658"/>
      <c r="AZ6" s="645"/>
      <c r="BA6" s="1453">
        <v>40</v>
      </c>
      <c r="BB6" s="1454"/>
      <c r="BC6" s="659" t="s">
        <v>876</v>
      </c>
      <c r="BD6" s="657"/>
      <c r="BE6" s="1453">
        <v>160</v>
      </c>
      <c r="BF6" s="1454"/>
      <c r="BG6" s="658" t="s">
        <v>877</v>
      </c>
      <c r="BH6" s="645"/>
      <c r="BI6" s="654"/>
    </row>
    <row r="7" spans="2:67" s="649" customFormat="1" ht="5.25" customHeight="1">
      <c r="B7" s="646"/>
      <c r="C7" s="646"/>
      <c r="D7" s="646"/>
      <c r="E7" s="646"/>
      <c r="F7" s="646"/>
      <c r="G7" s="660"/>
      <c r="H7" s="660"/>
      <c r="I7" s="660"/>
      <c r="J7" s="655"/>
      <c r="K7" s="655"/>
      <c r="L7" s="655"/>
      <c r="M7" s="656"/>
      <c r="N7" s="655"/>
      <c r="O7" s="655"/>
      <c r="P7" s="655"/>
      <c r="Q7" s="655"/>
      <c r="AJ7" s="645"/>
      <c r="AK7" s="645"/>
      <c r="AL7" s="645"/>
      <c r="AM7" s="645"/>
      <c r="AN7" s="645"/>
      <c r="AO7" s="645"/>
      <c r="AP7" s="645"/>
      <c r="AQ7" s="645"/>
      <c r="AR7" s="645"/>
      <c r="AS7" s="645"/>
      <c r="AT7" s="645"/>
      <c r="AU7" s="645"/>
      <c r="AV7" s="645"/>
      <c r="AW7" s="645"/>
      <c r="AX7" s="645"/>
      <c r="AY7" s="645"/>
      <c r="AZ7" s="645"/>
      <c r="BA7" s="657"/>
      <c r="BB7" s="657"/>
      <c r="BC7" s="657"/>
      <c r="BD7" s="657"/>
      <c r="BE7" s="657"/>
      <c r="BF7" s="657"/>
      <c r="BG7" s="645"/>
      <c r="BH7" s="654"/>
      <c r="BI7" s="654"/>
    </row>
    <row r="8" spans="2:67" s="649" customFormat="1" ht="21" customHeight="1">
      <c r="B8" s="661"/>
      <c r="C8" s="661"/>
      <c r="D8" s="661"/>
      <c r="E8" s="661"/>
      <c r="F8" s="661"/>
      <c r="G8" s="656"/>
      <c r="H8" s="656"/>
      <c r="I8" s="656"/>
      <c r="J8" s="655"/>
      <c r="K8" s="655"/>
      <c r="L8" s="655"/>
      <c r="M8" s="656"/>
      <c r="N8" s="655"/>
      <c r="O8" s="655"/>
      <c r="P8" s="655"/>
      <c r="Q8" s="655"/>
      <c r="AJ8" s="662"/>
      <c r="AK8" s="662"/>
      <c r="AL8" s="662"/>
      <c r="AM8" s="645"/>
      <c r="AN8" s="654"/>
      <c r="AO8" s="663"/>
      <c r="AP8" s="663"/>
      <c r="AQ8" s="645" t="s">
        <v>878</v>
      </c>
      <c r="AR8" s="657"/>
      <c r="AS8" s="645"/>
      <c r="AT8" s="645"/>
      <c r="AU8" s="645"/>
      <c r="AV8" s="645"/>
      <c r="AW8" s="645"/>
      <c r="AX8" s="660"/>
      <c r="AY8" s="660"/>
      <c r="AZ8" s="660"/>
      <c r="BA8" s="657"/>
      <c r="BB8" s="657"/>
      <c r="BC8" s="664" t="s">
        <v>879</v>
      </c>
      <c r="BD8" s="657"/>
      <c r="BE8" s="1453"/>
      <c r="BF8" s="1454"/>
      <c r="BG8" s="658" t="s">
        <v>880</v>
      </c>
      <c r="BH8" s="645"/>
      <c r="BI8" s="645"/>
      <c r="BM8" s="648"/>
      <c r="BN8" s="648"/>
      <c r="BO8" s="648"/>
    </row>
    <row r="9" spans="2:67" ht="5.25" customHeight="1" thickBot="1">
      <c r="G9" s="666"/>
      <c r="H9" s="666"/>
      <c r="I9" s="666"/>
      <c r="J9" s="666"/>
      <c r="AC9" s="666"/>
      <c r="AT9" s="666"/>
      <c r="BK9" s="667"/>
      <c r="BL9" s="667"/>
      <c r="BM9" s="667"/>
    </row>
    <row r="10" spans="2:67" ht="21.6" customHeight="1">
      <c r="B10" s="1455" t="s">
        <v>881</v>
      </c>
      <c r="C10" s="1458" t="s">
        <v>899</v>
      </c>
      <c r="D10" s="1461" t="s">
        <v>900</v>
      </c>
      <c r="E10" s="1462"/>
      <c r="F10" s="1463"/>
      <c r="G10" s="1461" t="s">
        <v>791</v>
      </c>
      <c r="H10" s="1470"/>
      <c r="I10" s="1475" t="s">
        <v>792</v>
      </c>
      <c r="J10" s="1476"/>
      <c r="K10" s="1481" t="s">
        <v>901</v>
      </c>
      <c r="L10" s="1482"/>
      <c r="M10" s="1482"/>
      <c r="N10" s="1470"/>
      <c r="O10" s="1481" t="s">
        <v>793</v>
      </c>
      <c r="P10" s="1482"/>
      <c r="Q10" s="1482"/>
      <c r="R10" s="1482"/>
      <c r="S10" s="1470"/>
      <c r="T10" s="668"/>
      <c r="U10" s="668"/>
      <c r="V10" s="669"/>
      <c r="W10" s="1487" t="s">
        <v>902</v>
      </c>
      <c r="X10" s="1462"/>
      <c r="Y10" s="1462"/>
      <c r="Z10" s="1462"/>
      <c r="AA10" s="1462"/>
      <c r="AB10" s="1462"/>
      <c r="AC10" s="1462"/>
      <c r="AD10" s="1462"/>
      <c r="AE10" s="1462"/>
      <c r="AF10" s="1462"/>
      <c r="AG10" s="1462"/>
      <c r="AH10" s="1462"/>
      <c r="AI10" s="1462"/>
      <c r="AJ10" s="1462"/>
      <c r="AK10" s="1462"/>
      <c r="AL10" s="1462"/>
      <c r="AM10" s="1462"/>
      <c r="AN10" s="1462"/>
      <c r="AO10" s="1462"/>
      <c r="AP10" s="1462"/>
      <c r="AQ10" s="1462"/>
      <c r="AR10" s="1462"/>
      <c r="AS10" s="1462"/>
      <c r="AT10" s="1462"/>
      <c r="AU10" s="1462"/>
      <c r="AV10" s="1462"/>
      <c r="AW10" s="1462"/>
      <c r="AX10" s="1462"/>
      <c r="AY10" s="1462"/>
      <c r="AZ10" s="1462"/>
      <c r="BA10" s="1462"/>
      <c r="BB10" s="1488" t="str">
        <f>IF(BE3="４週","(12)1～4週目の勤務時間数合計","(12)1か月の勤務時間数　合計")</f>
        <v>(12)1～4週目の勤務時間数合計</v>
      </c>
      <c r="BC10" s="1489"/>
      <c r="BD10" s="1494" t="s">
        <v>794</v>
      </c>
      <c r="BE10" s="1489"/>
      <c r="BF10" s="1461" t="s">
        <v>795</v>
      </c>
      <c r="BG10" s="1482"/>
      <c r="BH10" s="1482"/>
      <c r="BI10" s="1482"/>
      <c r="BJ10" s="1497"/>
    </row>
    <row r="11" spans="2:67" ht="20.25" customHeight="1">
      <c r="B11" s="1456"/>
      <c r="C11" s="1459"/>
      <c r="D11" s="1464"/>
      <c r="E11" s="1465"/>
      <c r="F11" s="1466"/>
      <c r="G11" s="1471"/>
      <c r="H11" s="1472"/>
      <c r="I11" s="1477"/>
      <c r="J11" s="1478"/>
      <c r="K11" s="1483"/>
      <c r="L11" s="1484"/>
      <c r="M11" s="1484"/>
      <c r="N11" s="1472"/>
      <c r="O11" s="1483"/>
      <c r="P11" s="1484"/>
      <c r="Q11" s="1484"/>
      <c r="R11" s="1484"/>
      <c r="S11" s="1472"/>
      <c r="T11" s="670"/>
      <c r="U11" s="670"/>
      <c r="V11" s="671"/>
      <c r="W11" s="1500" t="s">
        <v>882</v>
      </c>
      <c r="X11" s="1500"/>
      <c r="Y11" s="1500"/>
      <c r="Z11" s="1500"/>
      <c r="AA11" s="1500"/>
      <c r="AB11" s="1500"/>
      <c r="AC11" s="1501"/>
      <c r="AD11" s="1502" t="s">
        <v>883</v>
      </c>
      <c r="AE11" s="1500"/>
      <c r="AF11" s="1500"/>
      <c r="AG11" s="1500"/>
      <c r="AH11" s="1500"/>
      <c r="AI11" s="1500"/>
      <c r="AJ11" s="1501"/>
      <c r="AK11" s="1502" t="s">
        <v>884</v>
      </c>
      <c r="AL11" s="1500"/>
      <c r="AM11" s="1500"/>
      <c r="AN11" s="1500"/>
      <c r="AO11" s="1500"/>
      <c r="AP11" s="1500"/>
      <c r="AQ11" s="1501"/>
      <c r="AR11" s="1502" t="s">
        <v>885</v>
      </c>
      <c r="AS11" s="1500"/>
      <c r="AT11" s="1500"/>
      <c r="AU11" s="1500"/>
      <c r="AV11" s="1500"/>
      <c r="AW11" s="1500"/>
      <c r="AX11" s="1501"/>
      <c r="AY11" s="1502" t="s">
        <v>886</v>
      </c>
      <c r="AZ11" s="1500"/>
      <c r="BA11" s="1500"/>
      <c r="BB11" s="1490"/>
      <c r="BC11" s="1491"/>
      <c r="BD11" s="1495"/>
      <c r="BE11" s="1491"/>
      <c r="BF11" s="1471"/>
      <c r="BG11" s="1484"/>
      <c r="BH11" s="1484"/>
      <c r="BI11" s="1484"/>
      <c r="BJ11" s="1498"/>
    </row>
    <row r="12" spans="2:67" ht="20.25" customHeight="1">
      <c r="B12" s="1456"/>
      <c r="C12" s="1459"/>
      <c r="D12" s="1464"/>
      <c r="E12" s="1465"/>
      <c r="F12" s="1466"/>
      <c r="G12" s="1471"/>
      <c r="H12" s="1472"/>
      <c r="I12" s="1477"/>
      <c r="J12" s="1478"/>
      <c r="K12" s="1483"/>
      <c r="L12" s="1484"/>
      <c r="M12" s="1484"/>
      <c r="N12" s="1472"/>
      <c r="O12" s="1483"/>
      <c r="P12" s="1484"/>
      <c r="Q12" s="1484"/>
      <c r="R12" s="1484"/>
      <c r="S12" s="1472"/>
      <c r="T12" s="670"/>
      <c r="U12" s="670"/>
      <c r="V12" s="671"/>
      <c r="W12" s="672">
        <v>1</v>
      </c>
      <c r="X12" s="673">
        <v>2</v>
      </c>
      <c r="Y12" s="673">
        <v>3</v>
      </c>
      <c r="Z12" s="673">
        <v>4</v>
      </c>
      <c r="AA12" s="673">
        <v>5</v>
      </c>
      <c r="AB12" s="673">
        <v>6</v>
      </c>
      <c r="AC12" s="674">
        <v>7</v>
      </c>
      <c r="AD12" s="675">
        <v>8</v>
      </c>
      <c r="AE12" s="673">
        <v>9</v>
      </c>
      <c r="AF12" s="673">
        <v>10</v>
      </c>
      <c r="AG12" s="673">
        <v>11</v>
      </c>
      <c r="AH12" s="673">
        <v>12</v>
      </c>
      <c r="AI12" s="673">
        <v>13</v>
      </c>
      <c r="AJ12" s="674">
        <v>14</v>
      </c>
      <c r="AK12" s="672">
        <v>15</v>
      </c>
      <c r="AL12" s="673">
        <v>16</v>
      </c>
      <c r="AM12" s="673">
        <v>17</v>
      </c>
      <c r="AN12" s="673">
        <v>18</v>
      </c>
      <c r="AO12" s="673">
        <v>19</v>
      </c>
      <c r="AP12" s="673">
        <v>20</v>
      </c>
      <c r="AQ12" s="674">
        <v>21</v>
      </c>
      <c r="AR12" s="675">
        <v>22</v>
      </c>
      <c r="AS12" s="673">
        <v>23</v>
      </c>
      <c r="AT12" s="673">
        <v>24</v>
      </c>
      <c r="AU12" s="673">
        <v>25</v>
      </c>
      <c r="AV12" s="673">
        <v>26</v>
      </c>
      <c r="AW12" s="673">
        <v>27</v>
      </c>
      <c r="AX12" s="674">
        <v>28</v>
      </c>
      <c r="AY12" s="675" t="str">
        <f>IF($BE$3="実績",IF(DAY(DATE($AF$2,$AJ$2,29))=29,29,""),"")</f>
        <v/>
      </c>
      <c r="AZ12" s="673" t="str">
        <f>IF($BE$3="実績",IF(DAY(DATE($AF$2,$AJ$2,30))=30,30,""),"")</f>
        <v/>
      </c>
      <c r="BA12" s="674" t="str">
        <f>IF($BE$3="実績",IF(DAY(DATE($AF$2,$AJ$2,31))=31,31,""),"")</f>
        <v/>
      </c>
      <c r="BB12" s="1490"/>
      <c r="BC12" s="1491"/>
      <c r="BD12" s="1495"/>
      <c r="BE12" s="1491"/>
      <c r="BF12" s="1471"/>
      <c r="BG12" s="1484"/>
      <c r="BH12" s="1484"/>
      <c r="BI12" s="1484"/>
      <c r="BJ12" s="1498"/>
    </row>
    <row r="13" spans="2:67" ht="20.25" hidden="1" customHeight="1">
      <c r="B13" s="1456"/>
      <c r="C13" s="1459"/>
      <c r="D13" s="1464"/>
      <c r="E13" s="1465"/>
      <c r="F13" s="1466"/>
      <c r="G13" s="1471"/>
      <c r="H13" s="1472"/>
      <c r="I13" s="1477"/>
      <c r="J13" s="1478"/>
      <c r="K13" s="1483"/>
      <c r="L13" s="1484"/>
      <c r="M13" s="1484"/>
      <c r="N13" s="1472"/>
      <c r="O13" s="1483"/>
      <c r="P13" s="1484"/>
      <c r="Q13" s="1484"/>
      <c r="R13" s="1484"/>
      <c r="S13" s="1472"/>
      <c r="T13" s="670"/>
      <c r="U13" s="670"/>
      <c r="V13" s="671"/>
      <c r="W13" s="672">
        <f>WEEKDAY(DATE($AF$2,$AJ$2,1))</f>
        <v>2</v>
      </c>
      <c r="X13" s="673">
        <f>WEEKDAY(DATE($AF$2,$AJ$2,2))</f>
        <v>3</v>
      </c>
      <c r="Y13" s="673">
        <f>WEEKDAY(DATE($AF$2,$AJ$2,3))</f>
        <v>4</v>
      </c>
      <c r="Z13" s="673">
        <f>WEEKDAY(DATE($AF$2,$AJ$2,4))</f>
        <v>5</v>
      </c>
      <c r="AA13" s="673">
        <f>WEEKDAY(DATE($AF$2,$AJ$2,5))</f>
        <v>6</v>
      </c>
      <c r="AB13" s="673">
        <f>WEEKDAY(DATE($AF$2,$AJ$2,6))</f>
        <v>7</v>
      </c>
      <c r="AC13" s="674">
        <f>WEEKDAY(DATE($AF$2,$AJ$2,7))</f>
        <v>1</v>
      </c>
      <c r="AD13" s="675">
        <f>WEEKDAY(DATE($AF$2,$AJ$2,8))</f>
        <v>2</v>
      </c>
      <c r="AE13" s="673">
        <f>WEEKDAY(DATE($AF$2,$AJ$2,9))</f>
        <v>3</v>
      </c>
      <c r="AF13" s="673">
        <f>WEEKDAY(DATE($AF$2,$AJ$2,10))</f>
        <v>4</v>
      </c>
      <c r="AG13" s="673">
        <f>WEEKDAY(DATE($AF$2,$AJ$2,11))</f>
        <v>5</v>
      </c>
      <c r="AH13" s="673">
        <f>WEEKDAY(DATE($AF$2,$AJ$2,12))</f>
        <v>6</v>
      </c>
      <c r="AI13" s="673">
        <f>WEEKDAY(DATE($AF$2,$AJ$2,13))</f>
        <v>7</v>
      </c>
      <c r="AJ13" s="674">
        <f>WEEKDAY(DATE($AF$2,$AJ$2,14))</f>
        <v>1</v>
      </c>
      <c r="AK13" s="675">
        <f>WEEKDAY(DATE($AF$2,$AJ$2,15))</f>
        <v>2</v>
      </c>
      <c r="AL13" s="673">
        <f>WEEKDAY(DATE($AF$2,$AJ$2,16))</f>
        <v>3</v>
      </c>
      <c r="AM13" s="673">
        <f>WEEKDAY(DATE($AF$2,$AJ$2,17))</f>
        <v>4</v>
      </c>
      <c r="AN13" s="673">
        <f>WEEKDAY(DATE($AF$2,$AJ$2,18))</f>
        <v>5</v>
      </c>
      <c r="AO13" s="673">
        <f>WEEKDAY(DATE($AF$2,$AJ$2,19))</f>
        <v>6</v>
      </c>
      <c r="AP13" s="673">
        <f>WEEKDAY(DATE($AF$2,$AJ$2,20))</f>
        <v>7</v>
      </c>
      <c r="AQ13" s="674">
        <f>WEEKDAY(DATE($AF$2,$AJ$2,21))</f>
        <v>1</v>
      </c>
      <c r="AR13" s="675">
        <f>WEEKDAY(DATE($AF$2,$AJ$2,22))</f>
        <v>2</v>
      </c>
      <c r="AS13" s="673">
        <f>WEEKDAY(DATE($AF$2,$AJ$2,23))</f>
        <v>3</v>
      </c>
      <c r="AT13" s="673">
        <f>WEEKDAY(DATE($AF$2,$AJ$2,24))</f>
        <v>4</v>
      </c>
      <c r="AU13" s="673">
        <f>WEEKDAY(DATE($AF$2,$AJ$2,25))</f>
        <v>5</v>
      </c>
      <c r="AV13" s="673">
        <f>WEEKDAY(DATE($AF$2,$AJ$2,26))</f>
        <v>6</v>
      </c>
      <c r="AW13" s="673">
        <f>WEEKDAY(DATE($AF$2,$AJ$2,27))</f>
        <v>7</v>
      </c>
      <c r="AX13" s="674">
        <f>WEEKDAY(DATE($AF$2,$AJ$2,28))</f>
        <v>1</v>
      </c>
      <c r="AY13" s="675">
        <f>IF(AY12=29,WEEKDAY(DATE($AF$2,$AJ$2,29)),0)</f>
        <v>0</v>
      </c>
      <c r="AZ13" s="673">
        <f>IF(AZ12=30,WEEKDAY(DATE($AF$2,$AJ$2,30)),0)</f>
        <v>0</v>
      </c>
      <c r="BA13" s="674">
        <f>IF(BA12=31,WEEKDAY(DATE($AF$2,$AJ$2,31)),0)</f>
        <v>0</v>
      </c>
      <c r="BB13" s="1490"/>
      <c r="BC13" s="1491"/>
      <c r="BD13" s="1495"/>
      <c r="BE13" s="1491"/>
      <c r="BF13" s="1471"/>
      <c r="BG13" s="1484"/>
      <c r="BH13" s="1484"/>
      <c r="BI13" s="1484"/>
      <c r="BJ13" s="1498"/>
    </row>
    <row r="14" spans="2:67" ht="20.25" customHeight="1" thickBot="1">
      <c r="B14" s="1457"/>
      <c r="C14" s="1460"/>
      <c r="D14" s="1467"/>
      <c r="E14" s="1468"/>
      <c r="F14" s="1469"/>
      <c r="G14" s="1473"/>
      <c r="H14" s="1474"/>
      <c r="I14" s="1479"/>
      <c r="J14" s="1480"/>
      <c r="K14" s="1485"/>
      <c r="L14" s="1486"/>
      <c r="M14" s="1486"/>
      <c r="N14" s="1474"/>
      <c r="O14" s="1485"/>
      <c r="P14" s="1486"/>
      <c r="Q14" s="1486"/>
      <c r="R14" s="1486"/>
      <c r="S14" s="1474"/>
      <c r="T14" s="676"/>
      <c r="U14" s="676"/>
      <c r="V14" s="677"/>
      <c r="W14" s="678" t="str">
        <f>IF(W13=1,"日",IF(W13=2,"月",IF(W13=3,"火",IF(W13=4,"水",IF(W13=5,"木",IF(W13=6,"金","土"))))))</f>
        <v>月</v>
      </c>
      <c r="X14" s="679" t="str">
        <f t="shared" ref="X14:AX14" si="0">IF(X13=1,"日",IF(X13=2,"月",IF(X13=3,"火",IF(X13=4,"水",IF(X13=5,"木",IF(X13=6,"金","土"))))))</f>
        <v>火</v>
      </c>
      <c r="Y14" s="680" t="str">
        <f t="shared" si="0"/>
        <v>水</v>
      </c>
      <c r="Z14" s="679" t="str">
        <f t="shared" si="0"/>
        <v>木</v>
      </c>
      <c r="AA14" s="679" t="str">
        <f t="shared" si="0"/>
        <v>金</v>
      </c>
      <c r="AB14" s="679" t="str">
        <f t="shared" si="0"/>
        <v>土</v>
      </c>
      <c r="AC14" s="681" t="str">
        <f t="shared" si="0"/>
        <v>日</v>
      </c>
      <c r="AD14" s="682" t="str">
        <f>IF(AD13=1,"日",IF(AD13=2,"月",IF(AD13=3,"火",IF(AD13=4,"水",IF(AD13=5,"木",IF(AD13=6,"金","土"))))))</f>
        <v>月</v>
      </c>
      <c r="AE14" s="679" t="str">
        <f t="shared" si="0"/>
        <v>火</v>
      </c>
      <c r="AF14" s="679" t="str">
        <f t="shared" si="0"/>
        <v>水</v>
      </c>
      <c r="AG14" s="679" t="str">
        <f t="shared" si="0"/>
        <v>木</v>
      </c>
      <c r="AH14" s="679" t="str">
        <f t="shared" si="0"/>
        <v>金</v>
      </c>
      <c r="AI14" s="679" t="str">
        <f t="shared" si="0"/>
        <v>土</v>
      </c>
      <c r="AJ14" s="681" t="str">
        <f t="shared" si="0"/>
        <v>日</v>
      </c>
      <c r="AK14" s="682" t="str">
        <f>IF(AK13=1,"日",IF(AK13=2,"月",IF(AK13=3,"火",IF(AK13=4,"水",IF(AK13=5,"木",IF(AK13=6,"金","土"))))))</f>
        <v>月</v>
      </c>
      <c r="AL14" s="679" t="str">
        <f t="shared" si="0"/>
        <v>火</v>
      </c>
      <c r="AM14" s="679" t="str">
        <f t="shared" si="0"/>
        <v>水</v>
      </c>
      <c r="AN14" s="679" t="str">
        <f t="shared" si="0"/>
        <v>木</v>
      </c>
      <c r="AO14" s="679" t="str">
        <f t="shared" si="0"/>
        <v>金</v>
      </c>
      <c r="AP14" s="679" t="str">
        <f t="shared" si="0"/>
        <v>土</v>
      </c>
      <c r="AQ14" s="681" t="str">
        <f t="shared" si="0"/>
        <v>日</v>
      </c>
      <c r="AR14" s="682" t="str">
        <f>IF(AR13=1,"日",IF(AR13=2,"月",IF(AR13=3,"火",IF(AR13=4,"水",IF(AR13=5,"木",IF(AR13=6,"金","土"))))))</f>
        <v>月</v>
      </c>
      <c r="AS14" s="679" t="str">
        <f t="shared" si="0"/>
        <v>火</v>
      </c>
      <c r="AT14" s="679" t="str">
        <f t="shared" si="0"/>
        <v>水</v>
      </c>
      <c r="AU14" s="679" t="str">
        <f t="shared" si="0"/>
        <v>木</v>
      </c>
      <c r="AV14" s="679" t="str">
        <f t="shared" si="0"/>
        <v>金</v>
      </c>
      <c r="AW14" s="679" t="str">
        <f t="shared" si="0"/>
        <v>土</v>
      </c>
      <c r="AX14" s="681" t="str">
        <f t="shared" si="0"/>
        <v>日</v>
      </c>
      <c r="AY14" s="679" t="str">
        <f>IF(AY13=1,"日",IF(AY13=2,"月",IF(AY13=3,"火",IF(AY13=4,"水",IF(AY13=5,"木",IF(AY13=6,"金",IF(AY13=0,"","土")))))))</f>
        <v/>
      </c>
      <c r="AZ14" s="679" t="str">
        <f>IF(AZ13=1,"日",IF(AZ13=2,"月",IF(AZ13=3,"火",IF(AZ13=4,"水",IF(AZ13=5,"木",IF(AZ13=6,"金",IF(AZ13=0,"","土")))))))</f>
        <v/>
      </c>
      <c r="BA14" s="679" t="str">
        <f>IF(BA13=1,"日",IF(BA13=2,"月",IF(BA13=3,"火",IF(BA13=4,"水",IF(BA13=5,"木",IF(BA13=6,"金",IF(BA13=0,"","土")))))))</f>
        <v/>
      </c>
      <c r="BB14" s="1492"/>
      <c r="BC14" s="1493"/>
      <c r="BD14" s="1496"/>
      <c r="BE14" s="1493"/>
      <c r="BF14" s="1473"/>
      <c r="BG14" s="1486"/>
      <c r="BH14" s="1486"/>
      <c r="BI14" s="1486"/>
      <c r="BJ14" s="1499"/>
    </row>
    <row r="15" spans="2:67" ht="20.25" customHeight="1">
      <c r="B15" s="1386">
        <f>B13+1</f>
        <v>1</v>
      </c>
      <c r="C15" s="1443"/>
      <c r="D15" s="1444"/>
      <c r="E15" s="1445"/>
      <c r="F15" s="1446"/>
      <c r="G15" s="1447"/>
      <c r="H15" s="1448"/>
      <c r="I15" s="1449"/>
      <c r="J15" s="1450"/>
      <c r="K15" s="1451"/>
      <c r="L15" s="1452"/>
      <c r="M15" s="1452"/>
      <c r="N15" s="1448"/>
      <c r="O15" s="1433"/>
      <c r="P15" s="1434"/>
      <c r="Q15" s="1434"/>
      <c r="R15" s="1434"/>
      <c r="S15" s="1435"/>
      <c r="T15" s="683" t="s">
        <v>790</v>
      </c>
      <c r="U15" s="684"/>
      <c r="V15" s="685"/>
      <c r="W15" s="686"/>
      <c r="X15" s="687"/>
      <c r="Y15" s="688"/>
      <c r="Z15" s="688"/>
      <c r="AA15" s="688"/>
      <c r="AB15" s="688"/>
      <c r="AC15" s="689"/>
      <c r="AD15" s="690"/>
      <c r="AE15" s="687"/>
      <c r="AF15" s="687"/>
      <c r="AG15" s="687"/>
      <c r="AH15" s="687"/>
      <c r="AI15" s="687"/>
      <c r="AJ15" s="689"/>
      <c r="AK15" s="686"/>
      <c r="AL15" s="688"/>
      <c r="AM15" s="688"/>
      <c r="AN15" s="688"/>
      <c r="AO15" s="688"/>
      <c r="AP15" s="688"/>
      <c r="AQ15" s="689"/>
      <c r="AR15" s="686"/>
      <c r="AS15" s="688"/>
      <c r="AT15" s="688"/>
      <c r="AU15" s="688"/>
      <c r="AV15" s="688"/>
      <c r="AW15" s="688"/>
      <c r="AX15" s="689"/>
      <c r="AY15" s="686"/>
      <c r="AZ15" s="688"/>
      <c r="BA15" s="688"/>
      <c r="BB15" s="1436"/>
      <c r="BC15" s="1437"/>
      <c r="BD15" s="1438"/>
      <c r="BE15" s="1439"/>
      <c r="BF15" s="1440"/>
      <c r="BG15" s="1441"/>
      <c r="BH15" s="1441"/>
      <c r="BI15" s="1441"/>
      <c r="BJ15" s="1442"/>
    </row>
    <row r="16" spans="2:67" ht="20.25" customHeight="1">
      <c r="B16" s="1414"/>
      <c r="C16" s="1388"/>
      <c r="D16" s="1390"/>
      <c r="E16" s="1391"/>
      <c r="F16" s="1392"/>
      <c r="G16" s="1427"/>
      <c r="H16" s="1428"/>
      <c r="I16" s="1429"/>
      <c r="J16" s="1430"/>
      <c r="K16" s="1431"/>
      <c r="L16" s="1432"/>
      <c r="M16" s="1432"/>
      <c r="N16" s="1428"/>
      <c r="O16" s="1367"/>
      <c r="P16" s="1368"/>
      <c r="Q16" s="1368"/>
      <c r="R16" s="1368"/>
      <c r="S16" s="1369"/>
      <c r="T16" s="691" t="s">
        <v>887</v>
      </c>
      <c r="U16" s="692"/>
      <c r="V16" s="693"/>
      <c r="W16" s="694" t="str">
        <f>IF(W15="","",VLOOKUP(W15,'標準様式１（シフト記号表）'!$C$6:$L$47,10,FALSE))</f>
        <v/>
      </c>
      <c r="X16" s="695" t="str">
        <f>IF(X15="","",VLOOKUP(X15,'標準様式１（シフト記号表）'!$C$6:$L$47,10,FALSE))</f>
        <v/>
      </c>
      <c r="Y16" s="696" t="str">
        <f>IF(Y15="","",VLOOKUP(Y15,'標準様式１（シフト記号表）'!$C$6:$L$47,10,FALSE))</f>
        <v/>
      </c>
      <c r="Z16" s="696" t="str">
        <f>IF(Z15="","",VLOOKUP(Z15,'標準様式１（シフト記号表）'!$C$6:$L$47,10,FALSE))</f>
        <v/>
      </c>
      <c r="AA16" s="697" t="str">
        <f>IF(AA15="","",VLOOKUP(AA15,'標準様式１（シフト記号表）'!$C$6:$L$47,10,FALSE))</f>
        <v/>
      </c>
      <c r="AB16" s="695" t="str">
        <f>IF(AB15="","",VLOOKUP(AB15,'標準様式１（シフト記号表）'!$C$6:$L$47,10,FALSE))</f>
        <v/>
      </c>
      <c r="AC16" s="698" t="str">
        <f>IF(AC15="","",VLOOKUP(AC15,'標準様式１（シフト記号表）'!$C$6:$L$47,10,FALSE))</f>
        <v/>
      </c>
      <c r="AD16" s="694" t="str">
        <f>IF(AD15="","",VLOOKUP(AD15,'標準様式１（シフト記号表）'!$C$6:$L$47,10,FALSE))</f>
        <v/>
      </c>
      <c r="AE16" s="695" t="str">
        <f>IF(AE15="","",VLOOKUP(AE15,'標準様式１（シフト記号表）'!$C$6:$L$47,10,FALSE))</f>
        <v/>
      </c>
      <c r="AF16" s="695" t="str">
        <f>IF(AF15="","",VLOOKUP(AF15,'標準様式１（シフト記号表）'!$C$6:$L$47,10,FALSE))</f>
        <v/>
      </c>
      <c r="AG16" s="695" t="str">
        <f>IF(AG15="","",VLOOKUP(AG15,'標準様式１（シフト記号表）'!$C$6:$L$47,10,FALSE))</f>
        <v/>
      </c>
      <c r="AH16" s="695" t="str">
        <f>IF(AH15="","",VLOOKUP(AH15,'標準様式１（シフト記号表）'!$C$6:$L$47,10,FALSE))</f>
        <v/>
      </c>
      <c r="AI16" s="695" t="str">
        <f>IF(AI15="","",VLOOKUP(AI15,'標準様式１（シフト記号表）'!$C$6:$L$47,10,FALSE))</f>
        <v/>
      </c>
      <c r="AJ16" s="698" t="str">
        <f>IF(AJ15="","",VLOOKUP(AJ15,'標準様式１（シフト記号表）'!$C$6:$L$47,10,FALSE))</f>
        <v/>
      </c>
      <c r="AK16" s="699" t="str">
        <f>IF(AK15="","",VLOOKUP(AK15,'標準様式１（シフト記号表）'!$C$6:$L$47,10,FALSE))</f>
        <v/>
      </c>
      <c r="AL16" s="696" t="str">
        <f>IF(AL15="","",VLOOKUP(AL15,'標準様式１（シフト記号表）'!$C$6:$L$47,10,FALSE))</f>
        <v/>
      </c>
      <c r="AM16" s="696" t="str">
        <f>IF(AM15="","",VLOOKUP(AM15,'標準様式１（シフト記号表）'!$C$6:$L$47,10,FALSE))</f>
        <v/>
      </c>
      <c r="AN16" s="696" t="str">
        <f>IF(AN15="","",VLOOKUP(AN15,'標準様式１（シフト記号表）'!$C$6:$L$47,10,FALSE))</f>
        <v/>
      </c>
      <c r="AO16" s="696" t="str">
        <f>IF(AO15="","",VLOOKUP(AO15,'標準様式１（シフト記号表）'!$C$6:$L$47,10,FALSE))</f>
        <v/>
      </c>
      <c r="AP16" s="696" t="str">
        <f>IF(AP15="","",VLOOKUP(AP15,'標準様式１（シフト記号表）'!$C$6:$L$47,10,FALSE))</f>
        <v/>
      </c>
      <c r="AQ16" s="698" t="str">
        <f>IF(AQ15="","",VLOOKUP(AQ15,'標準様式１（シフト記号表）'!$C$6:$L$47,10,FALSE))</f>
        <v/>
      </c>
      <c r="AR16" s="699" t="str">
        <f>IF(AR15="","",VLOOKUP(AR15,'標準様式１（シフト記号表）'!$C$6:$L$47,10,FALSE))</f>
        <v/>
      </c>
      <c r="AS16" s="696" t="str">
        <f>IF(AS15="","",VLOOKUP(AS15,'標準様式１（シフト記号表）'!$C$6:$L$47,10,FALSE))</f>
        <v/>
      </c>
      <c r="AT16" s="696" t="str">
        <f>IF(AT15="","",VLOOKUP(AT15,'標準様式１（シフト記号表）'!$C$6:$L$47,10,FALSE))</f>
        <v/>
      </c>
      <c r="AU16" s="696" t="str">
        <f>IF(AU15="","",VLOOKUP(AU15,'標準様式１（シフト記号表）'!$C$6:$L$47,10,FALSE))</f>
        <v/>
      </c>
      <c r="AV16" s="696" t="str">
        <f>IF(AV15="","",VLOOKUP(AV15,'標準様式１（シフト記号表）'!$C$6:$L$47,10,FALSE))</f>
        <v/>
      </c>
      <c r="AW16" s="696" t="str">
        <f>IF(AW15="","",VLOOKUP(AW15,'標準様式１（シフト記号表）'!$C$6:$L$47,10,FALSE))</f>
        <v/>
      </c>
      <c r="AX16" s="698" t="str">
        <f>IF(AX15="","",VLOOKUP(AX15,'標準様式１（シフト記号表）'!$C$6:$L$47,10,FALSE))</f>
        <v/>
      </c>
      <c r="AY16" s="699" t="str">
        <f>IF(AY15="","",VLOOKUP(AY15,'標準様式１（シフト記号表）'!$C$6:$L$47,10,FALSE))</f>
        <v/>
      </c>
      <c r="AZ16" s="696" t="str">
        <f>IF(AZ15="","",VLOOKUP(AZ15,'標準様式１（シフト記号表）'!$C$6:$L$47,10,FALSE))</f>
        <v/>
      </c>
      <c r="BA16" s="696" t="str">
        <f>IF(BA15="","",VLOOKUP(BA15,'標準様式１（シフト記号表）'!$C$6:$L$47,10,FALSE))</f>
        <v/>
      </c>
      <c r="BB16" s="1424">
        <f>IF($BE$3="４週",SUM(W16:AX16),IF($BE$3="暦月",SUM(W16:BA16),""))</f>
        <v>0</v>
      </c>
      <c r="BC16" s="1425"/>
      <c r="BD16" s="1426">
        <f>IF($BE$3="４週",BB16/4,IF($BE$3="暦月",(BB16/($BE$6/7)),""))</f>
        <v>0</v>
      </c>
      <c r="BE16" s="1425"/>
      <c r="BF16" s="1421"/>
      <c r="BG16" s="1422"/>
      <c r="BH16" s="1422"/>
      <c r="BI16" s="1422"/>
      <c r="BJ16" s="1423"/>
    </row>
    <row r="17" spans="2:62" ht="20.25" customHeight="1">
      <c r="B17" s="1386">
        <f>B15+1</f>
        <v>2</v>
      </c>
      <c r="C17" s="1388"/>
      <c r="D17" s="1390"/>
      <c r="E17" s="1391"/>
      <c r="F17" s="1392"/>
      <c r="G17" s="1396"/>
      <c r="H17" s="1397"/>
      <c r="I17" s="1400"/>
      <c r="J17" s="1401"/>
      <c r="K17" s="1404"/>
      <c r="L17" s="1405"/>
      <c r="M17" s="1405"/>
      <c r="N17" s="1397"/>
      <c r="O17" s="1367"/>
      <c r="P17" s="1368"/>
      <c r="Q17" s="1368"/>
      <c r="R17" s="1368"/>
      <c r="S17" s="1369"/>
      <c r="T17" s="700" t="s">
        <v>790</v>
      </c>
      <c r="U17" s="701"/>
      <c r="V17" s="702"/>
      <c r="W17" s="703"/>
      <c r="X17" s="704"/>
      <c r="Y17" s="705"/>
      <c r="Z17" s="705"/>
      <c r="AA17" s="706"/>
      <c r="AB17" s="704"/>
      <c r="AC17" s="707"/>
      <c r="AD17" s="703"/>
      <c r="AE17" s="704"/>
      <c r="AF17" s="704"/>
      <c r="AG17" s="704"/>
      <c r="AH17" s="704"/>
      <c r="AI17" s="704"/>
      <c r="AJ17" s="707"/>
      <c r="AK17" s="703"/>
      <c r="AL17" s="705"/>
      <c r="AM17" s="706"/>
      <c r="AN17" s="705"/>
      <c r="AO17" s="706"/>
      <c r="AP17" s="705"/>
      <c r="AQ17" s="708"/>
      <c r="AR17" s="709"/>
      <c r="AS17" s="705"/>
      <c r="AT17" s="705"/>
      <c r="AU17" s="705"/>
      <c r="AV17" s="705"/>
      <c r="AW17" s="705"/>
      <c r="AX17" s="707"/>
      <c r="AY17" s="709"/>
      <c r="AZ17" s="705"/>
      <c r="BA17" s="710"/>
      <c r="BB17" s="1373"/>
      <c r="BC17" s="1374"/>
      <c r="BD17" s="1375"/>
      <c r="BE17" s="1376"/>
      <c r="BF17" s="1377"/>
      <c r="BG17" s="1378"/>
      <c r="BH17" s="1378"/>
      <c r="BI17" s="1378"/>
      <c r="BJ17" s="1379"/>
    </row>
    <row r="18" spans="2:62" ht="20.25" customHeight="1">
      <c r="B18" s="1414"/>
      <c r="C18" s="1388"/>
      <c r="D18" s="1390"/>
      <c r="E18" s="1391"/>
      <c r="F18" s="1392"/>
      <c r="G18" s="1427"/>
      <c r="H18" s="1428"/>
      <c r="I18" s="1429"/>
      <c r="J18" s="1430"/>
      <c r="K18" s="1431"/>
      <c r="L18" s="1432"/>
      <c r="M18" s="1432"/>
      <c r="N18" s="1428"/>
      <c r="O18" s="1367"/>
      <c r="P18" s="1368"/>
      <c r="Q18" s="1368"/>
      <c r="R18" s="1368"/>
      <c r="S18" s="1369"/>
      <c r="T18" s="691" t="s">
        <v>887</v>
      </c>
      <c r="U18" s="692"/>
      <c r="V18" s="693"/>
      <c r="W18" s="694" t="str">
        <f>IF(W17="","",VLOOKUP(W17,'標準様式１（シフト記号表）'!$C$6:$L$47,10,FALSE))</f>
        <v/>
      </c>
      <c r="X18" s="695" t="str">
        <f>IF(X17="","",VLOOKUP(X17,'標準様式１（シフト記号表）'!$C$6:$L$47,10,FALSE))</f>
        <v/>
      </c>
      <c r="Y18" s="696" t="str">
        <f>IF(Y17="","",VLOOKUP(Y17,'標準様式１（シフト記号表）'!$C$6:$L$47,10,FALSE))</f>
        <v/>
      </c>
      <c r="Z18" s="696" t="str">
        <f>IF(Z17="","",VLOOKUP(Z17,'標準様式１（シフト記号表）'!$C$6:$L$47,10,FALSE))</f>
        <v/>
      </c>
      <c r="AA18" s="697" t="str">
        <f>IF(AA17="","",VLOOKUP(AA17,'標準様式１（シフト記号表）'!$C$6:$L$47,10,FALSE))</f>
        <v/>
      </c>
      <c r="AB18" s="695" t="str">
        <f>IF(AB17="","",VLOOKUP(AB17,'標準様式１（シフト記号表）'!$C$6:$L$47,10,FALSE))</f>
        <v/>
      </c>
      <c r="AC18" s="698" t="str">
        <f>IF(AC17="","",VLOOKUP(AC17,'標準様式１（シフト記号表）'!$C$6:$L$47,10,FALSE))</f>
        <v/>
      </c>
      <c r="AD18" s="694" t="str">
        <f>IF(AD17="","",VLOOKUP(AD17,'標準様式１（シフト記号表）'!$C$6:$L$47,10,FALSE))</f>
        <v/>
      </c>
      <c r="AE18" s="695" t="str">
        <f>IF(AE17="","",VLOOKUP(AE17,'標準様式１（シフト記号表）'!$C$6:$L$47,10,FALSE))</f>
        <v/>
      </c>
      <c r="AF18" s="695" t="str">
        <f>IF(AF17="","",VLOOKUP(AF17,'標準様式１（シフト記号表）'!$C$6:$L$47,10,FALSE))</f>
        <v/>
      </c>
      <c r="AG18" s="695" t="str">
        <f>IF(AG17="","",VLOOKUP(AG17,'標準様式１（シフト記号表）'!$C$6:$L$47,10,FALSE))</f>
        <v/>
      </c>
      <c r="AH18" s="695" t="str">
        <f>IF(AH17="","",VLOOKUP(AH17,'標準様式１（シフト記号表）'!$C$6:$L$47,10,FALSE))</f>
        <v/>
      </c>
      <c r="AI18" s="695" t="str">
        <f>IF(AI17="","",VLOOKUP(AI17,'標準様式１（シフト記号表）'!$C$6:$L$47,10,FALSE))</f>
        <v/>
      </c>
      <c r="AJ18" s="698" t="str">
        <f>IF(AJ17="","",VLOOKUP(AJ17,'標準様式１（シフト記号表）'!$C$6:$L$47,10,FALSE))</f>
        <v/>
      </c>
      <c r="AK18" s="694" t="str">
        <f>IF(AK17="","",VLOOKUP(AK17,'標準様式１（シフト記号表）'!$C$6:$L$47,10,FALSE))</f>
        <v/>
      </c>
      <c r="AL18" s="696" t="str">
        <f>IF(AL17="","",VLOOKUP(AL17,'標準様式１（シフト記号表）'!$C$6:$L$47,10,FALSE))</f>
        <v/>
      </c>
      <c r="AM18" s="697" t="str">
        <f>IF(AM17="","",VLOOKUP(AM17,'標準様式１（シフト記号表）'!$C$6:$L$47,10,FALSE))</f>
        <v/>
      </c>
      <c r="AN18" s="696" t="str">
        <f>IF(AN17="","",VLOOKUP(AN17,'標準様式１（シフト記号表）'!$C$6:$L$47,10,FALSE))</f>
        <v/>
      </c>
      <c r="AO18" s="697" t="str">
        <f>IF(AO17="","",VLOOKUP(AO17,'標準様式１（シフト記号表）'!$C$6:$L$47,10,FALSE))</f>
        <v/>
      </c>
      <c r="AP18" s="696" t="str">
        <f>IF(AP17="","",VLOOKUP(AP17,'標準様式１（シフト記号表）'!$C$6:$L$47,10,FALSE))</f>
        <v/>
      </c>
      <c r="AQ18" s="711" t="str">
        <f>IF(AQ17="","",VLOOKUP(AQ17,'標準様式１（シフト記号表）'!$C$6:$L$47,10,FALSE))</f>
        <v/>
      </c>
      <c r="AR18" s="694" t="str">
        <f>IF(AR17="","",VLOOKUP(AR17,'標準様式１（シフト記号表）'!$C$6:$L$47,10,FALSE))</f>
        <v/>
      </c>
      <c r="AS18" s="696" t="str">
        <f>IF(AS17="","",VLOOKUP(AS17,'標準様式１（シフト記号表）'!$C$6:$L$47,10,FALSE))</f>
        <v/>
      </c>
      <c r="AT18" s="697" t="str">
        <f>IF(AT17="","",VLOOKUP(AT17,'標準様式１（シフト記号表）'!$C$6:$L$47,10,FALSE))</f>
        <v/>
      </c>
      <c r="AU18" s="696" t="str">
        <f>IF(AU17="","",VLOOKUP(AU17,'標準様式１（シフト記号表）'!$C$6:$L$47,10,FALSE))</f>
        <v/>
      </c>
      <c r="AV18" s="697" t="str">
        <f>IF(AV17="","",VLOOKUP(AV17,'標準様式１（シフト記号表）'!$C$6:$L$47,10,FALSE))</f>
        <v/>
      </c>
      <c r="AW18" s="696" t="str">
        <f>IF(AW17="","",VLOOKUP(AW17,'標準様式１（シフト記号表）'!$C$6:$L$47,10,FALSE))</f>
        <v/>
      </c>
      <c r="AX18" s="711" t="str">
        <f>IF(AX17="","",VLOOKUP(AX17,'標準様式１（シフト記号表）'!$C$6:$L$47,10,FALSE))</f>
        <v/>
      </c>
      <c r="AY18" s="694" t="str">
        <f>IF(AY17="","",VLOOKUP(AY17,'標準様式１（シフト記号表）'!$C$6:$L$47,10,FALSE))</f>
        <v/>
      </c>
      <c r="AZ18" s="696" t="str">
        <f>IF(AZ17="","",VLOOKUP(AZ17,'標準様式１（シフト記号表）'!$C$6:$L$47,10,FALSE))</f>
        <v/>
      </c>
      <c r="BA18" s="711" t="str">
        <f>IF(BA17="","",VLOOKUP(BA17,'標準様式１（シフト記号表）'!$C$6:$L$47,10,FALSE))</f>
        <v/>
      </c>
      <c r="BB18" s="1424">
        <f>IF($BE$3="４週",SUM(W18:AX18),IF($BE$3="暦月",SUM(W18:BA18),""))</f>
        <v>0</v>
      </c>
      <c r="BC18" s="1425"/>
      <c r="BD18" s="1426">
        <f>IF($BE$3="４週",BB18/4,IF($BE$3="暦月",(BB18/($BE$6/7)),""))</f>
        <v>0</v>
      </c>
      <c r="BE18" s="1425"/>
      <c r="BF18" s="1421"/>
      <c r="BG18" s="1422"/>
      <c r="BH18" s="1422"/>
      <c r="BI18" s="1422"/>
      <c r="BJ18" s="1423"/>
    </row>
    <row r="19" spans="2:62" ht="20.25" customHeight="1">
      <c r="B19" s="1386">
        <f>B17+1</f>
        <v>3</v>
      </c>
      <c r="C19" s="1388"/>
      <c r="D19" s="1390"/>
      <c r="E19" s="1391"/>
      <c r="F19" s="1392"/>
      <c r="G19" s="1396"/>
      <c r="H19" s="1397"/>
      <c r="I19" s="1400"/>
      <c r="J19" s="1401"/>
      <c r="K19" s="1404"/>
      <c r="L19" s="1405"/>
      <c r="M19" s="1405"/>
      <c r="N19" s="1397"/>
      <c r="O19" s="1367"/>
      <c r="P19" s="1368"/>
      <c r="Q19" s="1368"/>
      <c r="R19" s="1368"/>
      <c r="S19" s="1369"/>
      <c r="T19" s="700" t="s">
        <v>790</v>
      </c>
      <c r="U19" s="701"/>
      <c r="V19" s="702"/>
      <c r="W19" s="703"/>
      <c r="X19" s="704"/>
      <c r="Y19" s="705"/>
      <c r="Z19" s="705"/>
      <c r="AA19" s="706"/>
      <c r="AB19" s="704"/>
      <c r="AC19" s="707"/>
      <c r="AD19" s="703"/>
      <c r="AE19" s="704"/>
      <c r="AF19" s="704"/>
      <c r="AG19" s="704"/>
      <c r="AH19" s="704"/>
      <c r="AI19" s="704"/>
      <c r="AJ19" s="707"/>
      <c r="AK19" s="703"/>
      <c r="AL19" s="705"/>
      <c r="AM19" s="706"/>
      <c r="AN19" s="705"/>
      <c r="AO19" s="706"/>
      <c r="AP19" s="705"/>
      <c r="AQ19" s="708"/>
      <c r="AR19" s="703"/>
      <c r="AS19" s="705"/>
      <c r="AT19" s="706"/>
      <c r="AU19" s="705"/>
      <c r="AV19" s="706"/>
      <c r="AW19" s="705"/>
      <c r="AX19" s="708"/>
      <c r="AY19" s="703"/>
      <c r="AZ19" s="705"/>
      <c r="BA19" s="712"/>
      <c r="BB19" s="1373"/>
      <c r="BC19" s="1374"/>
      <c r="BD19" s="1375"/>
      <c r="BE19" s="1376"/>
      <c r="BF19" s="1377"/>
      <c r="BG19" s="1378"/>
      <c r="BH19" s="1378"/>
      <c r="BI19" s="1378"/>
      <c r="BJ19" s="1379"/>
    </row>
    <row r="20" spans="2:62" ht="20.25" customHeight="1">
      <c r="B20" s="1414"/>
      <c r="C20" s="1388"/>
      <c r="D20" s="1390"/>
      <c r="E20" s="1391"/>
      <c r="F20" s="1392"/>
      <c r="G20" s="1427"/>
      <c r="H20" s="1428"/>
      <c r="I20" s="1429"/>
      <c r="J20" s="1430"/>
      <c r="K20" s="1431"/>
      <c r="L20" s="1432"/>
      <c r="M20" s="1432"/>
      <c r="N20" s="1428"/>
      <c r="O20" s="1367"/>
      <c r="P20" s="1368"/>
      <c r="Q20" s="1368"/>
      <c r="R20" s="1368"/>
      <c r="S20" s="1369"/>
      <c r="T20" s="691" t="s">
        <v>887</v>
      </c>
      <c r="U20" s="692"/>
      <c r="V20" s="693"/>
      <c r="W20" s="694" t="str">
        <f>IF(W19="","",VLOOKUP(W19,'標準様式１（シフト記号表）'!$C$6:$L$47,10,FALSE))</f>
        <v/>
      </c>
      <c r="X20" s="695" t="str">
        <f>IF(X19="","",VLOOKUP(X19,'標準様式１（シフト記号表）'!$C$6:$L$47,10,FALSE))</f>
        <v/>
      </c>
      <c r="Y20" s="696" t="str">
        <f>IF(Y19="","",VLOOKUP(Y19,'標準様式１（シフト記号表）'!$C$6:$L$47,10,FALSE))</f>
        <v/>
      </c>
      <c r="Z20" s="696" t="str">
        <f>IF(Z19="","",VLOOKUP(Z19,'標準様式１（シフト記号表）'!$C$6:$L$47,10,FALSE))</f>
        <v/>
      </c>
      <c r="AA20" s="697" t="str">
        <f>IF(AA19="","",VLOOKUP(AA19,'標準様式１（シフト記号表）'!$C$6:$L$47,10,FALSE))</f>
        <v/>
      </c>
      <c r="AB20" s="695" t="str">
        <f>IF(AB19="","",VLOOKUP(AB19,'標準様式１（シフト記号表）'!$C$6:$L$47,10,FALSE))</f>
        <v/>
      </c>
      <c r="AC20" s="698" t="str">
        <f>IF(AC19="","",VLOOKUP(AC19,'標準様式１（シフト記号表）'!$C$6:$L$47,10,FALSE))</f>
        <v/>
      </c>
      <c r="AD20" s="694" t="str">
        <f>IF(AD19="","",VLOOKUP(AD19,'標準様式１（シフト記号表）'!$C$6:$L$47,10,FALSE))</f>
        <v/>
      </c>
      <c r="AE20" s="695" t="str">
        <f>IF(AE19="","",VLOOKUP(AE19,'標準様式１（シフト記号表）'!$C$6:$L$47,10,FALSE))</f>
        <v/>
      </c>
      <c r="AF20" s="695" t="str">
        <f>IF(AF19="","",VLOOKUP(AF19,'標準様式１（シフト記号表）'!$C$6:$L$47,10,FALSE))</f>
        <v/>
      </c>
      <c r="AG20" s="695" t="str">
        <f>IF(AG19="","",VLOOKUP(AG19,'標準様式１（シフト記号表）'!$C$6:$L$47,10,FALSE))</f>
        <v/>
      </c>
      <c r="AH20" s="695" t="str">
        <f>IF(AH19="","",VLOOKUP(AH19,'標準様式１（シフト記号表）'!$C$6:$L$47,10,FALSE))</f>
        <v/>
      </c>
      <c r="AI20" s="695" t="str">
        <f>IF(AI19="","",VLOOKUP(AI19,'標準様式１（シフト記号表）'!$C$6:$L$47,10,FALSE))</f>
        <v/>
      </c>
      <c r="AJ20" s="698" t="str">
        <f>IF(AJ19="","",VLOOKUP(AJ19,'標準様式１（シフト記号表）'!$C$6:$L$47,10,FALSE))</f>
        <v/>
      </c>
      <c r="AK20" s="694" t="str">
        <f>IF(AK19="","",VLOOKUP(AK19,'標準様式１（シフト記号表）'!$C$6:$L$47,10,FALSE))</f>
        <v/>
      </c>
      <c r="AL20" s="696" t="str">
        <f>IF(AL19="","",VLOOKUP(AL19,'標準様式１（シフト記号表）'!$C$6:$L$47,10,FALSE))</f>
        <v/>
      </c>
      <c r="AM20" s="697" t="str">
        <f>IF(AM19="","",VLOOKUP(AM19,'標準様式１（シフト記号表）'!$C$6:$L$47,10,FALSE))</f>
        <v/>
      </c>
      <c r="AN20" s="696" t="str">
        <f>IF(AN19="","",VLOOKUP(AN19,'標準様式１（シフト記号表）'!$C$6:$L$47,10,FALSE))</f>
        <v/>
      </c>
      <c r="AO20" s="697" t="str">
        <f>IF(AO19="","",VLOOKUP(AO19,'標準様式１（シフト記号表）'!$C$6:$L$47,10,FALSE))</f>
        <v/>
      </c>
      <c r="AP20" s="696" t="str">
        <f>IF(AP19="","",VLOOKUP(AP19,'標準様式１（シフト記号表）'!$C$6:$L$47,10,FALSE))</f>
        <v/>
      </c>
      <c r="AQ20" s="711" t="str">
        <f>IF(AQ19="","",VLOOKUP(AQ19,'標準様式１（シフト記号表）'!$C$6:$L$47,10,FALSE))</f>
        <v/>
      </c>
      <c r="AR20" s="694" t="str">
        <f>IF(AR19="","",VLOOKUP(AR19,'標準様式１（シフト記号表）'!$C$6:$L$47,10,FALSE))</f>
        <v/>
      </c>
      <c r="AS20" s="696" t="str">
        <f>IF(AS19="","",VLOOKUP(AS19,'標準様式１（シフト記号表）'!$C$6:$L$47,10,FALSE))</f>
        <v/>
      </c>
      <c r="AT20" s="697" t="str">
        <f>IF(AT19="","",VLOOKUP(AT19,'標準様式１（シフト記号表）'!$C$6:$L$47,10,FALSE))</f>
        <v/>
      </c>
      <c r="AU20" s="696" t="str">
        <f>IF(AU19="","",VLOOKUP(AU19,'標準様式１（シフト記号表）'!$C$6:$L$47,10,FALSE))</f>
        <v/>
      </c>
      <c r="AV20" s="697" t="str">
        <f>IF(AV19="","",VLOOKUP(AV19,'標準様式１（シフト記号表）'!$C$6:$L$47,10,FALSE))</f>
        <v/>
      </c>
      <c r="AW20" s="696" t="str">
        <f>IF(AW19="","",VLOOKUP(AW19,'標準様式１（シフト記号表）'!$C$6:$L$47,10,FALSE))</f>
        <v/>
      </c>
      <c r="AX20" s="711" t="str">
        <f>IF(AX19="","",VLOOKUP(AX19,'標準様式１（シフト記号表）'!$C$6:$L$47,10,FALSE))</f>
        <v/>
      </c>
      <c r="AY20" s="694" t="str">
        <f>IF(AY19="","",VLOOKUP(AY19,'標準様式１（シフト記号表）'!$C$6:$L$47,10,FALSE))</f>
        <v/>
      </c>
      <c r="AZ20" s="696" t="str">
        <f>IF(AZ19="","",VLOOKUP(AZ19,'標準様式１（シフト記号表）'!$C$6:$L$47,10,FALSE))</f>
        <v/>
      </c>
      <c r="BA20" s="711" t="str">
        <f>IF(BA19="","",VLOOKUP(BA19,'標準様式１（シフト記号表）'!$C$6:$L$47,10,FALSE))</f>
        <v/>
      </c>
      <c r="BB20" s="1424">
        <f>IF($BE$3="４週",SUM(W20:AX20),IF($BE$3="暦月",SUM(W20:BA20),""))</f>
        <v>0</v>
      </c>
      <c r="BC20" s="1425"/>
      <c r="BD20" s="1426">
        <f>IF($BE$3="４週",BB20/4,IF($BE$3="暦月",(BB20/($BE$6/7)),""))</f>
        <v>0</v>
      </c>
      <c r="BE20" s="1425"/>
      <c r="BF20" s="1421"/>
      <c r="BG20" s="1422"/>
      <c r="BH20" s="1422"/>
      <c r="BI20" s="1422"/>
      <c r="BJ20" s="1423"/>
    </row>
    <row r="21" spans="2:62" ht="20.25" customHeight="1">
      <c r="B21" s="1386">
        <f>B19+1</f>
        <v>4</v>
      </c>
      <c r="C21" s="1388"/>
      <c r="D21" s="1390"/>
      <c r="E21" s="1391"/>
      <c r="F21" s="1392"/>
      <c r="G21" s="1396"/>
      <c r="H21" s="1397"/>
      <c r="I21" s="1400"/>
      <c r="J21" s="1401"/>
      <c r="K21" s="1404"/>
      <c r="L21" s="1405"/>
      <c r="M21" s="1405"/>
      <c r="N21" s="1397"/>
      <c r="O21" s="1367"/>
      <c r="P21" s="1368"/>
      <c r="Q21" s="1368"/>
      <c r="R21" s="1368"/>
      <c r="S21" s="1369"/>
      <c r="T21" s="700" t="s">
        <v>790</v>
      </c>
      <c r="U21" s="701"/>
      <c r="V21" s="702"/>
      <c r="W21" s="703"/>
      <c r="X21" s="704"/>
      <c r="Y21" s="705"/>
      <c r="Z21" s="705"/>
      <c r="AA21" s="706"/>
      <c r="AB21" s="704"/>
      <c r="AC21" s="707"/>
      <c r="AD21" s="703"/>
      <c r="AE21" s="704"/>
      <c r="AF21" s="704"/>
      <c r="AG21" s="704"/>
      <c r="AH21" s="704"/>
      <c r="AI21" s="704"/>
      <c r="AJ21" s="707"/>
      <c r="AK21" s="703"/>
      <c r="AL21" s="705"/>
      <c r="AM21" s="706"/>
      <c r="AN21" s="705"/>
      <c r="AO21" s="706"/>
      <c r="AP21" s="705"/>
      <c r="AQ21" s="708"/>
      <c r="AR21" s="703"/>
      <c r="AS21" s="705"/>
      <c r="AT21" s="706"/>
      <c r="AU21" s="705"/>
      <c r="AV21" s="706"/>
      <c r="AW21" s="705"/>
      <c r="AX21" s="708"/>
      <c r="AY21" s="703"/>
      <c r="AZ21" s="705"/>
      <c r="BA21" s="712"/>
      <c r="BB21" s="1373"/>
      <c r="BC21" s="1374"/>
      <c r="BD21" s="1375"/>
      <c r="BE21" s="1376"/>
      <c r="BF21" s="1377"/>
      <c r="BG21" s="1378"/>
      <c r="BH21" s="1378"/>
      <c r="BI21" s="1378"/>
      <c r="BJ21" s="1379"/>
    </row>
    <row r="22" spans="2:62" ht="20.25" customHeight="1">
      <c r="B22" s="1414"/>
      <c r="C22" s="1388"/>
      <c r="D22" s="1390"/>
      <c r="E22" s="1391"/>
      <c r="F22" s="1392"/>
      <c r="G22" s="1427"/>
      <c r="H22" s="1428"/>
      <c r="I22" s="1429"/>
      <c r="J22" s="1430"/>
      <c r="K22" s="1431"/>
      <c r="L22" s="1432"/>
      <c r="M22" s="1432"/>
      <c r="N22" s="1428"/>
      <c r="O22" s="1367"/>
      <c r="P22" s="1368"/>
      <c r="Q22" s="1368"/>
      <c r="R22" s="1368"/>
      <c r="S22" s="1369"/>
      <c r="T22" s="691" t="s">
        <v>887</v>
      </c>
      <c r="U22" s="692"/>
      <c r="V22" s="693"/>
      <c r="W22" s="694" t="str">
        <f>IF(W21="","",VLOOKUP(W21,'標準様式１（シフト記号表）'!$C$6:$L$47,10,FALSE))</f>
        <v/>
      </c>
      <c r="X22" s="695" t="str">
        <f>IF(X21="","",VLOOKUP(X21,'標準様式１（シフト記号表）'!$C$6:$L$47,10,FALSE))</f>
        <v/>
      </c>
      <c r="Y22" s="696" t="str">
        <f>IF(Y21="","",VLOOKUP(Y21,'標準様式１（シフト記号表）'!$C$6:$L$47,10,FALSE))</f>
        <v/>
      </c>
      <c r="Z22" s="696" t="str">
        <f>IF(Z21="","",VLOOKUP(Z21,'標準様式１（シフト記号表）'!$C$6:$L$47,10,FALSE))</f>
        <v/>
      </c>
      <c r="AA22" s="697" t="str">
        <f>IF(AA21="","",VLOOKUP(AA21,'標準様式１（シフト記号表）'!$C$6:$L$47,10,FALSE))</f>
        <v/>
      </c>
      <c r="AB22" s="695" t="str">
        <f>IF(AB21="","",VLOOKUP(AB21,'標準様式１（シフト記号表）'!$C$6:$L$47,10,FALSE))</f>
        <v/>
      </c>
      <c r="AC22" s="698" t="str">
        <f>IF(AC21="","",VLOOKUP(AC21,'標準様式１（シフト記号表）'!$C$6:$L$47,10,FALSE))</f>
        <v/>
      </c>
      <c r="AD22" s="694" t="str">
        <f>IF(AD21="","",VLOOKUP(AD21,'標準様式１（シフト記号表）'!$C$6:$L$47,10,FALSE))</f>
        <v/>
      </c>
      <c r="AE22" s="695" t="str">
        <f>IF(AE21="","",VLOOKUP(AE21,'標準様式１（シフト記号表）'!$C$6:$L$47,10,FALSE))</f>
        <v/>
      </c>
      <c r="AF22" s="695" t="str">
        <f>IF(AF21="","",VLOOKUP(AF21,'標準様式１（シフト記号表）'!$C$6:$L$47,10,FALSE))</f>
        <v/>
      </c>
      <c r="AG22" s="695" t="str">
        <f>IF(AG21="","",VLOOKUP(AG21,'標準様式１（シフト記号表）'!$C$6:$L$47,10,FALSE))</f>
        <v/>
      </c>
      <c r="AH22" s="695" t="str">
        <f>IF(AH21="","",VLOOKUP(AH21,'標準様式１（シフト記号表）'!$C$6:$L$47,10,FALSE))</f>
        <v/>
      </c>
      <c r="AI22" s="695" t="str">
        <f>IF(AI21="","",VLOOKUP(AI21,'標準様式１（シフト記号表）'!$C$6:$L$47,10,FALSE))</f>
        <v/>
      </c>
      <c r="AJ22" s="698" t="str">
        <f>IF(AJ21="","",VLOOKUP(AJ21,'標準様式１（シフト記号表）'!$C$6:$L$47,10,FALSE))</f>
        <v/>
      </c>
      <c r="AK22" s="694" t="str">
        <f>IF(AK21="","",VLOOKUP(AK21,'標準様式１（シフト記号表）'!$C$6:$L$47,10,FALSE))</f>
        <v/>
      </c>
      <c r="AL22" s="696" t="str">
        <f>IF(AL21="","",VLOOKUP(AL21,'標準様式１（シフト記号表）'!$C$6:$L$47,10,FALSE))</f>
        <v/>
      </c>
      <c r="AM22" s="697" t="str">
        <f>IF(AM21="","",VLOOKUP(AM21,'標準様式１（シフト記号表）'!$C$6:$L$47,10,FALSE))</f>
        <v/>
      </c>
      <c r="AN22" s="696" t="str">
        <f>IF(AN21="","",VLOOKUP(AN21,'標準様式１（シフト記号表）'!$C$6:$L$47,10,FALSE))</f>
        <v/>
      </c>
      <c r="AO22" s="697" t="str">
        <f>IF(AO21="","",VLOOKUP(AO21,'標準様式１（シフト記号表）'!$C$6:$L$47,10,FALSE))</f>
        <v/>
      </c>
      <c r="AP22" s="696" t="str">
        <f>IF(AP21="","",VLOOKUP(AP21,'標準様式１（シフト記号表）'!$C$6:$L$47,10,FALSE))</f>
        <v/>
      </c>
      <c r="AQ22" s="711" t="str">
        <f>IF(AQ21="","",VLOOKUP(AQ21,'標準様式１（シフト記号表）'!$C$6:$L$47,10,FALSE))</f>
        <v/>
      </c>
      <c r="AR22" s="694" t="str">
        <f>IF(AR21="","",VLOOKUP(AR21,'標準様式１（シフト記号表）'!$C$6:$L$47,10,FALSE))</f>
        <v/>
      </c>
      <c r="AS22" s="696" t="str">
        <f>IF(AS21="","",VLOOKUP(AS21,'標準様式１（シフト記号表）'!$C$6:$L$47,10,FALSE))</f>
        <v/>
      </c>
      <c r="AT22" s="697" t="str">
        <f>IF(AT21="","",VLOOKUP(AT21,'標準様式１（シフト記号表）'!$C$6:$L$47,10,FALSE))</f>
        <v/>
      </c>
      <c r="AU22" s="696" t="str">
        <f>IF(AU21="","",VLOOKUP(AU21,'標準様式１（シフト記号表）'!$C$6:$L$47,10,FALSE))</f>
        <v/>
      </c>
      <c r="AV22" s="697" t="str">
        <f>IF(AV21="","",VLOOKUP(AV21,'標準様式１（シフト記号表）'!$C$6:$L$47,10,FALSE))</f>
        <v/>
      </c>
      <c r="AW22" s="696" t="str">
        <f>IF(AW21="","",VLOOKUP(AW21,'標準様式１（シフト記号表）'!$C$6:$L$47,10,FALSE))</f>
        <v/>
      </c>
      <c r="AX22" s="711" t="str">
        <f>IF(AX21="","",VLOOKUP(AX21,'標準様式１（シフト記号表）'!$C$6:$L$47,10,FALSE))</f>
        <v/>
      </c>
      <c r="AY22" s="694" t="str">
        <f>IF(AY21="","",VLOOKUP(AY21,'標準様式１（シフト記号表）'!$C$6:$L$47,10,FALSE))</f>
        <v/>
      </c>
      <c r="AZ22" s="696" t="str">
        <f>IF(AZ21="","",VLOOKUP(AZ21,'標準様式１（シフト記号表）'!$C$6:$L$47,10,FALSE))</f>
        <v/>
      </c>
      <c r="BA22" s="711" t="str">
        <f>IF(BA21="","",VLOOKUP(BA21,'標準様式１（シフト記号表）'!$C$6:$L$47,10,FALSE))</f>
        <v/>
      </c>
      <c r="BB22" s="1424">
        <f>IF($BE$3="４週",SUM(W22:AX22),IF($BE$3="暦月",SUM(W22:BA22),""))</f>
        <v>0</v>
      </c>
      <c r="BC22" s="1425"/>
      <c r="BD22" s="1426">
        <f>IF($BE$3="４週",BB22/4,IF($BE$3="暦月",(BB22/($BE$6/7)),""))</f>
        <v>0</v>
      </c>
      <c r="BE22" s="1425"/>
      <c r="BF22" s="1421"/>
      <c r="BG22" s="1422"/>
      <c r="BH22" s="1422"/>
      <c r="BI22" s="1422"/>
      <c r="BJ22" s="1423"/>
    </row>
    <row r="23" spans="2:62" ht="20.25" customHeight="1">
      <c r="B23" s="1386">
        <f>B21+1</f>
        <v>5</v>
      </c>
      <c r="C23" s="1388"/>
      <c r="D23" s="1390"/>
      <c r="E23" s="1391"/>
      <c r="F23" s="1392"/>
      <c r="G23" s="1396"/>
      <c r="H23" s="1397"/>
      <c r="I23" s="1400"/>
      <c r="J23" s="1401"/>
      <c r="K23" s="1404"/>
      <c r="L23" s="1405"/>
      <c r="M23" s="1405"/>
      <c r="N23" s="1397"/>
      <c r="O23" s="1367"/>
      <c r="P23" s="1368"/>
      <c r="Q23" s="1368"/>
      <c r="R23" s="1368"/>
      <c r="S23" s="1369"/>
      <c r="T23" s="700" t="s">
        <v>790</v>
      </c>
      <c r="U23" s="701"/>
      <c r="V23" s="702"/>
      <c r="W23" s="703"/>
      <c r="X23" s="704"/>
      <c r="Y23" s="705"/>
      <c r="Z23" s="705"/>
      <c r="AA23" s="706"/>
      <c r="AB23" s="704"/>
      <c r="AC23" s="707"/>
      <c r="AD23" s="703"/>
      <c r="AE23" s="704"/>
      <c r="AF23" s="704"/>
      <c r="AG23" s="704"/>
      <c r="AH23" s="704"/>
      <c r="AI23" s="704"/>
      <c r="AJ23" s="707"/>
      <c r="AK23" s="703"/>
      <c r="AL23" s="705"/>
      <c r="AM23" s="706"/>
      <c r="AN23" s="705"/>
      <c r="AO23" s="706"/>
      <c r="AP23" s="705"/>
      <c r="AQ23" s="708"/>
      <c r="AR23" s="703"/>
      <c r="AS23" s="705"/>
      <c r="AT23" s="706"/>
      <c r="AU23" s="705"/>
      <c r="AV23" s="706"/>
      <c r="AW23" s="705"/>
      <c r="AX23" s="708"/>
      <c r="AY23" s="703"/>
      <c r="AZ23" s="705"/>
      <c r="BA23" s="712"/>
      <c r="BB23" s="1373"/>
      <c r="BC23" s="1374"/>
      <c r="BD23" s="1375"/>
      <c r="BE23" s="1376"/>
      <c r="BF23" s="1377"/>
      <c r="BG23" s="1378"/>
      <c r="BH23" s="1378"/>
      <c r="BI23" s="1378"/>
      <c r="BJ23" s="1379"/>
    </row>
    <row r="24" spans="2:62" ht="20.25" customHeight="1">
      <c r="B24" s="1414"/>
      <c r="C24" s="1388"/>
      <c r="D24" s="1390"/>
      <c r="E24" s="1391"/>
      <c r="F24" s="1392"/>
      <c r="G24" s="1427"/>
      <c r="H24" s="1428"/>
      <c r="I24" s="1429"/>
      <c r="J24" s="1430"/>
      <c r="K24" s="1431"/>
      <c r="L24" s="1432"/>
      <c r="M24" s="1432"/>
      <c r="N24" s="1428"/>
      <c r="O24" s="1367"/>
      <c r="P24" s="1368"/>
      <c r="Q24" s="1368"/>
      <c r="R24" s="1368"/>
      <c r="S24" s="1369"/>
      <c r="T24" s="713" t="s">
        <v>887</v>
      </c>
      <c r="U24" s="714"/>
      <c r="V24" s="715"/>
      <c r="W24" s="694" t="str">
        <f>IF(W23="","",VLOOKUP(W23,'標準様式１（シフト記号表）'!$C$6:$L$47,10,FALSE))</f>
        <v/>
      </c>
      <c r="X24" s="695" t="str">
        <f>IF(X23="","",VLOOKUP(X23,'標準様式１（シフト記号表）'!$C$6:$L$47,10,FALSE))</f>
        <v/>
      </c>
      <c r="Y24" s="696" t="str">
        <f>IF(Y23="","",VLOOKUP(Y23,'標準様式１（シフト記号表）'!$C$6:$L$47,10,FALSE))</f>
        <v/>
      </c>
      <c r="Z24" s="696" t="str">
        <f>IF(Z23="","",VLOOKUP(Z23,'標準様式１（シフト記号表）'!$C$6:$L$47,10,FALSE))</f>
        <v/>
      </c>
      <c r="AA24" s="697" t="str">
        <f>IF(AA23="","",VLOOKUP(AA23,'標準様式１（シフト記号表）'!$C$6:$L$47,10,FALSE))</f>
        <v/>
      </c>
      <c r="AB24" s="695" t="str">
        <f>IF(AB23="","",VLOOKUP(AB23,'標準様式１（シフト記号表）'!$C$6:$L$47,10,FALSE))</f>
        <v/>
      </c>
      <c r="AC24" s="698" t="str">
        <f>IF(AC23="","",VLOOKUP(AC23,'標準様式１（シフト記号表）'!$C$6:$L$47,10,FALSE))</f>
        <v/>
      </c>
      <c r="AD24" s="694" t="str">
        <f>IF(AD23="","",VLOOKUP(AD23,'標準様式１（シフト記号表）'!$C$6:$L$47,10,FALSE))</f>
        <v/>
      </c>
      <c r="AE24" s="695" t="str">
        <f>IF(AE23="","",VLOOKUP(AE23,'標準様式１（シフト記号表）'!$C$6:$L$47,10,FALSE))</f>
        <v/>
      </c>
      <c r="AF24" s="695" t="str">
        <f>IF(AF23="","",VLOOKUP(AF23,'標準様式１（シフト記号表）'!$C$6:$L$47,10,FALSE))</f>
        <v/>
      </c>
      <c r="AG24" s="695" t="str">
        <f>IF(AG23="","",VLOOKUP(AG23,'標準様式１（シフト記号表）'!$C$6:$L$47,10,FALSE))</f>
        <v/>
      </c>
      <c r="AH24" s="695" t="str">
        <f>IF(AH23="","",VLOOKUP(AH23,'標準様式１（シフト記号表）'!$C$6:$L$47,10,FALSE))</f>
        <v/>
      </c>
      <c r="AI24" s="695" t="str">
        <f>IF(AI23="","",VLOOKUP(AI23,'標準様式１（シフト記号表）'!$C$6:$L$47,10,FALSE))</f>
        <v/>
      </c>
      <c r="AJ24" s="698" t="str">
        <f>IF(AJ23="","",VLOOKUP(AJ23,'標準様式１（シフト記号表）'!$C$6:$L$47,10,FALSE))</f>
        <v/>
      </c>
      <c r="AK24" s="694" t="str">
        <f>IF(AK23="","",VLOOKUP(AK23,'標準様式１（シフト記号表）'!$C$6:$L$47,10,FALSE))</f>
        <v/>
      </c>
      <c r="AL24" s="696" t="str">
        <f>IF(AL23="","",VLOOKUP(AL23,'標準様式１（シフト記号表）'!$C$6:$L$47,10,FALSE))</f>
        <v/>
      </c>
      <c r="AM24" s="697" t="str">
        <f>IF(AM23="","",VLOOKUP(AM23,'標準様式１（シフト記号表）'!$C$6:$L$47,10,FALSE))</f>
        <v/>
      </c>
      <c r="AN24" s="696" t="str">
        <f>IF(AN23="","",VLOOKUP(AN23,'標準様式１（シフト記号表）'!$C$6:$L$47,10,FALSE))</f>
        <v/>
      </c>
      <c r="AO24" s="697" t="str">
        <f>IF(AO23="","",VLOOKUP(AO23,'標準様式１（シフト記号表）'!$C$6:$L$47,10,FALSE))</f>
        <v/>
      </c>
      <c r="AP24" s="696" t="str">
        <f>IF(AP23="","",VLOOKUP(AP23,'標準様式１（シフト記号表）'!$C$6:$L$47,10,FALSE))</f>
        <v/>
      </c>
      <c r="AQ24" s="711" t="str">
        <f>IF(AQ23="","",VLOOKUP(AQ23,'標準様式１（シフト記号表）'!$C$6:$L$47,10,FALSE))</f>
        <v/>
      </c>
      <c r="AR24" s="694" t="str">
        <f>IF(AR23="","",VLOOKUP(AR23,'標準様式１（シフト記号表）'!$C$6:$L$47,10,FALSE))</f>
        <v/>
      </c>
      <c r="AS24" s="696" t="str">
        <f>IF(AS23="","",VLOOKUP(AS23,'標準様式１（シフト記号表）'!$C$6:$L$47,10,FALSE))</f>
        <v/>
      </c>
      <c r="AT24" s="697" t="str">
        <f>IF(AT23="","",VLOOKUP(AT23,'標準様式１（シフト記号表）'!$C$6:$L$47,10,FALSE))</f>
        <v/>
      </c>
      <c r="AU24" s="696" t="str">
        <f>IF(AU23="","",VLOOKUP(AU23,'標準様式１（シフト記号表）'!$C$6:$L$47,10,FALSE))</f>
        <v/>
      </c>
      <c r="AV24" s="697" t="str">
        <f>IF(AV23="","",VLOOKUP(AV23,'標準様式１（シフト記号表）'!$C$6:$L$47,10,FALSE))</f>
        <v/>
      </c>
      <c r="AW24" s="696" t="str">
        <f>IF(AW23="","",VLOOKUP(AW23,'標準様式１（シフト記号表）'!$C$6:$L$47,10,FALSE))</f>
        <v/>
      </c>
      <c r="AX24" s="711" t="str">
        <f>IF(AX23="","",VLOOKUP(AX23,'標準様式１（シフト記号表）'!$C$6:$L$47,10,FALSE))</f>
        <v/>
      </c>
      <c r="AY24" s="694" t="str">
        <f>IF(AY23="","",VLOOKUP(AY23,'標準様式１（シフト記号表）'!$C$6:$L$47,10,FALSE))</f>
        <v/>
      </c>
      <c r="AZ24" s="696" t="str">
        <f>IF(AZ23="","",VLOOKUP(AZ23,'標準様式１（シフト記号表）'!$C$6:$L$47,10,FALSE))</f>
        <v/>
      </c>
      <c r="BA24" s="711" t="str">
        <f>IF(BA23="","",VLOOKUP(BA23,'標準様式１（シフト記号表）'!$C$6:$L$47,10,FALSE))</f>
        <v/>
      </c>
      <c r="BB24" s="1424">
        <f>IF($BE$3="４週",SUM(W24:AX24),IF($BE$3="暦月",SUM(W24:BA24),""))</f>
        <v>0</v>
      </c>
      <c r="BC24" s="1425"/>
      <c r="BD24" s="1426">
        <f>IF($BE$3="４週",BB24/4,IF($BE$3="暦月",(BB24/($BE$6/7)),""))</f>
        <v>0</v>
      </c>
      <c r="BE24" s="1425"/>
      <c r="BF24" s="1421"/>
      <c r="BG24" s="1422"/>
      <c r="BH24" s="1422"/>
      <c r="BI24" s="1422"/>
      <c r="BJ24" s="1423"/>
    </row>
    <row r="25" spans="2:62" ht="20.25" customHeight="1">
      <c r="B25" s="1386">
        <f>B23+1</f>
        <v>6</v>
      </c>
      <c r="C25" s="1388"/>
      <c r="D25" s="1390"/>
      <c r="E25" s="1391"/>
      <c r="F25" s="1392"/>
      <c r="G25" s="1396"/>
      <c r="H25" s="1397"/>
      <c r="I25" s="1400"/>
      <c r="J25" s="1401"/>
      <c r="K25" s="1404"/>
      <c r="L25" s="1405"/>
      <c r="M25" s="1405"/>
      <c r="N25" s="1397"/>
      <c r="O25" s="1367"/>
      <c r="P25" s="1368"/>
      <c r="Q25" s="1368"/>
      <c r="R25" s="1368"/>
      <c r="S25" s="1369"/>
      <c r="T25" s="716" t="s">
        <v>790</v>
      </c>
      <c r="U25" s="717"/>
      <c r="V25" s="718"/>
      <c r="W25" s="703"/>
      <c r="X25" s="704"/>
      <c r="Y25" s="705"/>
      <c r="Z25" s="705"/>
      <c r="AA25" s="706"/>
      <c r="AB25" s="704"/>
      <c r="AC25" s="707"/>
      <c r="AD25" s="703"/>
      <c r="AE25" s="704"/>
      <c r="AF25" s="704"/>
      <c r="AG25" s="704"/>
      <c r="AH25" s="704"/>
      <c r="AI25" s="704"/>
      <c r="AJ25" s="707"/>
      <c r="AK25" s="703"/>
      <c r="AL25" s="705"/>
      <c r="AM25" s="706"/>
      <c r="AN25" s="705"/>
      <c r="AO25" s="706"/>
      <c r="AP25" s="705"/>
      <c r="AQ25" s="708"/>
      <c r="AR25" s="703"/>
      <c r="AS25" s="705"/>
      <c r="AT25" s="706"/>
      <c r="AU25" s="705"/>
      <c r="AV25" s="706"/>
      <c r="AW25" s="705"/>
      <c r="AX25" s="708"/>
      <c r="AY25" s="703"/>
      <c r="AZ25" s="705"/>
      <c r="BA25" s="712"/>
      <c r="BB25" s="1373"/>
      <c r="BC25" s="1374"/>
      <c r="BD25" s="1375"/>
      <c r="BE25" s="1376"/>
      <c r="BF25" s="1377"/>
      <c r="BG25" s="1378"/>
      <c r="BH25" s="1378"/>
      <c r="BI25" s="1378"/>
      <c r="BJ25" s="1379"/>
    </row>
    <row r="26" spans="2:62" ht="20.25" customHeight="1">
      <c r="B26" s="1414"/>
      <c r="C26" s="1388"/>
      <c r="D26" s="1390"/>
      <c r="E26" s="1391"/>
      <c r="F26" s="1392"/>
      <c r="G26" s="1427"/>
      <c r="H26" s="1428"/>
      <c r="I26" s="1429"/>
      <c r="J26" s="1430"/>
      <c r="K26" s="1431"/>
      <c r="L26" s="1432"/>
      <c r="M26" s="1432"/>
      <c r="N26" s="1428"/>
      <c r="O26" s="1367"/>
      <c r="P26" s="1368"/>
      <c r="Q26" s="1368"/>
      <c r="R26" s="1368"/>
      <c r="S26" s="1369"/>
      <c r="T26" s="691" t="s">
        <v>887</v>
      </c>
      <c r="U26" s="692"/>
      <c r="V26" s="693"/>
      <c r="W26" s="694" t="str">
        <f>IF(W25="","",VLOOKUP(W25,'標準様式１（シフト記号表）'!$C$6:$L$47,10,FALSE))</f>
        <v/>
      </c>
      <c r="X26" s="695" t="str">
        <f>IF(X25="","",VLOOKUP(X25,'標準様式１（シフト記号表）'!$C$6:$L$47,10,FALSE))</f>
        <v/>
      </c>
      <c r="Y26" s="719" t="str">
        <f>IF(Y25="","",VLOOKUP(Y25,'標準様式１（シフト記号表）'!$C$6:$L$47,10,FALSE))</f>
        <v/>
      </c>
      <c r="Z26" s="696" t="str">
        <f>IF(Z25="","",VLOOKUP(Z25,'標準様式１（シフト記号表）'!$C$6:$L$47,10,FALSE))</f>
        <v/>
      </c>
      <c r="AA26" s="697" t="str">
        <f>IF(AA25="","",VLOOKUP(AA25,'標準様式１（シフト記号表）'!$C$6:$L$47,10,FALSE))</f>
        <v/>
      </c>
      <c r="AB26" s="695" t="str">
        <f>IF(AB25="","",VLOOKUP(AB25,'標準様式１（シフト記号表）'!$C$6:$L$47,10,FALSE))</f>
        <v/>
      </c>
      <c r="AC26" s="698" t="str">
        <f>IF(AC25="","",VLOOKUP(AC25,'標準様式１（シフト記号表）'!$C$6:$L$47,10,FALSE))</f>
        <v/>
      </c>
      <c r="AD26" s="694" t="str">
        <f>IF(AD25="","",VLOOKUP(AD25,'標準様式１（シフト記号表）'!$C$6:$L$47,10,FALSE))</f>
        <v/>
      </c>
      <c r="AE26" s="695" t="str">
        <f>IF(AE25="","",VLOOKUP(AE25,'標準様式１（シフト記号表）'!$C$6:$L$47,10,FALSE))</f>
        <v/>
      </c>
      <c r="AF26" s="695" t="str">
        <f>IF(AF25="","",VLOOKUP(AF25,'標準様式１（シフト記号表）'!$C$6:$L$47,10,FALSE))</f>
        <v/>
      </c>
      <c r="AG26" s="695" t="str">
        <f>IF(AG25="","",VLOOKUP(AG25,'標準様式１（シフト記号表）'!$C$6:$L$47,10,FALSE))</f>
        <v/>
      </c>
      <c r="AH26" s="695" t="str">
        <f>IF(AH25="","",VLOOKUP(AH25,'標準様式１（シフト記号表）'!$C$6:$L$47,10,FALSE))</f>
        <v/>
      </c>
      <c r="AI26" s="695" t="str">
        <f>IF(AI25="","",VLOOKUP(AI25,'標準様式１（シフト記号表）'!$C$6:$L$47,10,FALSE))</f>
        <v/>
      </c>
      <c r="AJ26" s="698" t="str">
        <f>IF(AJ25="","",VLOOKUP(AJ25,'標準様式１（シフト記号表）'!$C$6:$L$47,10,FALSE))</f>
        <v/>
      </c>
      <c r="AK26" s="694" t="str">
        <f>IF(AK25="","",VLOOKUP(AK25,'標準様式１（シフト記号表）'!$C$6:$L$47,10,FALSE))</f>
        <v/>
      </c>
      <c r="AL26" s="696" t="str">
        <f>IF(AL25="","",VLOOKUP(AL25,'標準様式１（シフト記号表）'!$C$6:$L$47,10,FALSE))</f>
        <v/>
      </c>
      <c r="AM26" s="697" t="str">
        <f>IF(AM25="","",VLOOKUP(AM25,'標準様式１（シフト記号表）'!$C$6:$L$47,10,FALSE))</f>
        <v/>
      </c>
      <c r="AN26" s="696" t="str">
        <f>IF(AN25="","",VLOOKUP(AN25,'標準様式１（シフト記号表）'!$C$6:$L$47,10,FALSE))</f>
        <v/>
      </c>
      <c r="AO26" s="697" t="str">
        <f>IF(AO25="","",VLOOKUP(AO25,'標準様式１（シフト記号表）'!$C$6:$L$47,10,FALSE))</f>
        <v/>
      </c>
      <c r="AP26" s="696" t="str">
        <f>IF(AP25="","",VLOOKUP(AP25,'標準様式１（シフト記号表）'!$C$6:$L$47,10,FALSE))</f>
        <v/>
      </c>
      <c r="AQ26" s="711" t="str">
        <f>IF(AQ25="","",VLOOKUP(AQ25,'標準様式１（シフト記号表）'!$C$6:$L$47,10,FALSE))</f>
        <v/>
      </c>
      <c r="AR26" s="694" t="str">
        <f>IF(AR25="","",VLOOKUP(AR25,'標準様式１（シフト記号表）'!$C$6:$L$47,10,FALSE))</f>
        <v/>
      </c>
      <c r="AS26" s="696" t="str">
        <f>IF(AS25="","",VLOOKUP(AS25,'標準様式１（シフト記号表）'!$C$6:$L$47,10,FALSE))</f>
        <v/>
      </c>
      <c r="AT26" s="697" t="str">
        <f>IF(AT25="","",VLOOKUP(AT25,'標準様式１（シフト記号表）'!$C$6:$L$47,10,FALSE))</f>
        <v/>
      </c>
      <c r="AU26" s="696" t="str">
        <f>IF(AU25="","",VLOOKUP(AU25,'標準様式１（シフト記号表）'!$C$6:$L$47,10,FALSE))</f>
        <v/>
      </c>
      <c r="AV26" s="697" t="str">
        <f>IF(AV25="","",VLOOKUP(AV25,'標準様式１（シフト記号表）'!$C$6:$L$47,10,FALSE))</f>
        <v/>
      </c>
      <c r="AW26" s="696" t="str">
        <f>IF(AW25="","",VLOOKUP(AW25,'標準様式１（シフト記号表）'!$C$6:$L$47,10,FALSE))</f>
        <v/>
      </c>
      <c r="AX26" s="711" t="str">
        <f>IF(AX25="","",VLOOKUP(AX25,'標準様式１（シフト記号表）'!$C$6:$L$47,10,FALSE))</f>
        <v/>
      </c>
      <c r="AY26" s="694" t="str">
        <f>IF(AY25="","",VLOOKUP(AY25,'標準様式１（シフト記号表）'!$C$6:$L$47,10,FALSE))</f>
        <v/>
      </c>
      <c r="AZ26" s="696" t="str">
        <f>IF(AZ25="","",VLOOKUP(AZ25,'標準様式１（シフト記号表）'!$C$6:$L$47,10,FALSE))</f>
        <v/>
      </c>
      <c r="BA26" s="711" t="str">
        <f>IF(BA25="","",VLOOKUP(BA25,'標準様式１（シフト記号表）'!$C$6:$L$47,10,FALSE))</f>
        <v/>
      </c>
      <c r="BB26" s="1424">
        <f>IF($BE$3="４週",SUM(W26:AX26),IF($BE$3="暦月",SUM(W26:BA26),""))</f>
        <v>0</v>
      </c>
      <c r="BC26" s="1425"/>
      <c r="BD26" s="1426">
        <f>IF($BE$3="４週",BB26/4,IF($BE$3="暦月",(BB26/($BE$6/7)),""))</f>
        <v>0</v>
      </c>
      <c r="BE26" s="1425"/>
      <c r="BF26" s="1421"/>
      <c r="BG26" s="1422"/>
      <c r="BH26" s="1422"/>
      <c r="BI26" s="1422"/>
      <c r="BJ26" s="1423"/>
    </row>
    <row r="27" spans="2:62" ht="20.25" customHeight="1">
      <c r="B27" s="1386">
        <f>B25+1</f>
        <v>7</v>
      </c>
      <c r="C27" s="1388"/>
      <c r="D27" s="1390"/>
      <c r="E27" s="1391"/>
      <c r="F27" s="1392"/>
      <c r="G27" s="1396"/>
      <c r="H27" s="1397"/>
      <c r="I27" s="1400"/>
      <c r="J27" s="1401"/>
      <c r="K27" s="1404"/>
      <c r="L27" s="1405"/>
      <c r="M27" s="1405"/>
      <c r="N27" s="1397"/>
      <c r="O27" s="1367"/>
      <c r="P27" s="1368"/>
      <c r="Q27" s="1368"/>
      <c r="R27" s="1368"/>
      <c r="S27" s="1369"/>
      <c r="T27" s="700" t="s">
        <v>790</v>
      </c>
      <c r="U27" s="701"/>
      <c r="V27" s="702"/>
      <c r="W27" s="703"/>
      <c r="X27" s="704"/>
      <c r="Y27" s="705"/>
      <c r="Z27" s="705"/>
      <c r="AA27" s="706"/>
      <c r="AB27" s="704"/>
      <c r="AC27" s="707"/>
      <c r="AD27" s="703"/>
      <c r="AE27" s="704"/>
      <c r="AF27" s="704"/>
      <c r="AG27" s="704"/>
      <c r="AH27" s="704"/>
      <c r="AI27" s="704"/>
      <c r="AJ27" s="707"/>
      <c r="AK27" s="703"/>
      <c r="AL27" s="705"/>
      <c r="AM27" s="706"/>
      <c r="AN27" s="705"/>
      <c r="AO27" s="706"/>
      <c r="AP27" s="705"/>
      <c r="AQ27" s="708"/>
      <c r="AR27" s="703"/>
      <c r="AS27" s="705"/>
      <c r="AT27" s="706"/>
      <c r="AU27" s="705"/>
      <c r="AV27" s="706"/>
      <c r="AW27" s="705"/>
      <c r="AX27" s="708"/>
      <c r="AY27" s="703"/>
      <c r="AZ27" s="705"/>
      <c r="BA27" s="712"/>
      <c r="BB27" s="1373"/>
      <c r="BC27" s="1374"/>
      <c r="BD27" s="1375"/>
      <c r="BE27" s="1376"/>
      <c r="BF27" s="1377"/>
      <c r="BG27" s="1378"/>
      <c r="BH27" s="1378"/>
      <c r="BI27" s="1378"/>
      <c r="BJ27" s="1379"/>
    </row>
    <row r="28" spans="2:62" ht="20.25" customHeight="1">
      <c r="B28" s="1414"/>
      <c r="C28" s="1388"/>
      <c r="D28" s="1390"/>
      <c r="E28" s="1391"/>
      <c r="F28" s="1392"/>
      <c r="G28" s="1427"/>
      <c r="H28" s="1428"/>
      <c r="I28" s="1429"/>
      <c r="J28" s="1430"/>
      <c r="K28" s="1431"/>
      <c r="L28" s="1432"/>
      <c r="M28" s="1432"/>
      <c r="N28" s="1428"/>
      <c r="O28" s="1367"/>
      <c r="P28" s="1368"/>
      <c r="Q28" s="1368"/>
      <c r="R28" s="1368"/>
      <c r="S28" s="1369"/>
      <c r="T28" s="691" t="s">
        <v>887</v>
      </c>
      <c r="U28" s="692"/>
      <c r="V28" s="693"/>
      <c r="W28" s="694" t="str">
        <f>IF(W27="","",VLOOKUP(W27,'標準様式１（シフト記号表）'!$C$6:$L$47,10,FALSE))</f>
        <v/>
      </c>
      <c r="X28" s="695" t="str">
        <f>IF(X27="","",VLOOKUP(X27,'標準様式１（シフト記号表）'!$C$6:$L$47,10,FALSE))</f>
        <v/>
      </c>
      <c r="Y28" s="696" t="str">
        <f>IF(Y27="","",VLOOKUP(Y27,'標準様式１（シフト記号表）'!$C$6:$L$47,10,FALSE))</f>
        <v/>
      </c>
      <c r="Z28" s="696" t="str">
        <f>IF(Z27="","",VLOOKUP(Z27,'標準様式１（シフト記号表）'!$C$6:$L$47,10,FALSE))</f>
        <v/>
      </c>
      <c r="AA28" s="697" t="str">
        <f>IF(AA27="","",VLOOKUP(AA27,'標準様式１（シフト記号表）'!$C$6:$L$47,10,FALSE))</f>
        <v/>
      </c>
      <c r="AB28" s="695" t="str">
        <f>IF(AB27="","",VLOOKUP(AB27,'標準様式１（シフト記号表）'!$C$6:$L$47,10,FALSE))</f>
        <v/>
      </c>
      <c r="AC28" s="698" t="str">
        <f>IF(AC27="","",VLOOKUP(AC27,'標準様式１（シフト記号表）'!$C$6:$L$47,10,FALSE))</f>
        <v/>
      </c>
      <c r="AD28" s="694" t="str">
        <f>IF(AD27="","",VLOOKUP(AD27,'標準様式１（シフト記号表）'!$C$6:$L$47,10,FALSE))</f>
        <v/>
      </c>
      <c r="AE28" s="695" t="str">
        <f>IF(AE27="","",VLOOKUP(AE27,'標準様式１（シフト記号表）'!$C$6:$L$47,10,FALSE))</f>
        <v/>
      </c>
      <c r="AF28" s="695" t="str">
        <f>IF(AF27="","",VLOOKUP(AF27,'標準様式１（シフト記号表）'!$C$6:$L$47,10,FALSE))</f>
        <v/>
      </c>
      <c r="AG28" s="695" t="str">
        <f>IF(AG27="","",VLOOKUP(AG27,'標準様式１（シフト記号表）'!$C$6:$L$47,10,FALSE))</f>
        <v/>
      </c>
      <c r="AH28" s="695" t="str">
        <f>IF(AH27="","",VLOOKUP(AH27,'標準様式１（シフト記号表）'!$C$6:$L$47,10,FALSE))</f>
        <v/>
      </c>
      <c r="AI28" s="695" t="str">
        <f>IF(AI27="","",VLOOKUP(AI27,'標準様式１（シフト記号表）'!$C$6:$L$47,10,FALSE))</f>
        <v/>
      </c>
      <c r="AJ28" s="698" t="str">
        <f>IF(AJ27="","",VLOOKUP(AJ27,'標準様式１（シフト記号表）'!$C$6:$L$47,10,FALSE))</f>
        <v/>
      </c>
      <c r="AK28" s="694" t="str">
        <f>IF(AK27="","",VLOOKUP(AK27,'標準様式１（シフト記号表）'!$C$6:$L$47,10,FALSE))</f>
        <v/>
      </c>
      <c r="AL28" s="696" t="str">
        <f>IF(AL27="","",VLOOKUP(AL27,'標準様式１（シフト記号表）'!$C$6:$L$47,10,FALSE))</f>
        <v/>
      </c>
      <c r="AM28" s="697" t="str">
        <f>IF(AM27="","",VLOOKUP(AM27,'標準様式１（シフト記号表）'!$C$6:$L$47,10,FALSE))</f>
        <v/>
      </c>
      <c r="AN28" s="696" t="str">
        <f>IF(AN27="","",VLOOKUP(AN27,'標準様式１（シフト記号表）'!$C$6:$L$47,10,FALSE))</f>
        <v/>
      </c>
      <c r="AO28" s="697" t="str">
        <f>IF(AO27="","",VLOOKUP(AO27,'標準様式１（シフト記号表）'!$C$6:$L$47,10,FALSE))</f>
        <v/>
      </c>
      <c r="AP28" s="696" t="str">
        <f>IF(AP27="","",VLOOKUP(AP27,'標準様式１（シフト記号表）'!$C$6:$L$47,10,FALSE))</f>
        <v/>
      </c>
      <c r="AQ28" s="711" t="str">
        <f>IF(AQ27="","",VLOOKUP(AQ27,'標準様式１（シフト記号表）'!$C$6:$L$47,10,FALSE))</f>
        <v/>
      </c>
      <c r="AR28" s="694" t="str">
        <f>IF(AR27="","",VLOOKUP(AR27,'標準様式１（シフト記号表）'!$C$6:$L$47,10,FALSE))</f>
        <v/>
      </c>
      <c r="AS28" s="696" t="str">
        <f>IF(AS27="","",VLOOKUP(AS27,'標準様式１（シフト記号表）'!$C$6:$L$47,10,FALSE))</f>
        <v/>
      </c>
      <c r="AT28" s="697" t="str">
        <f>IF(AT27="","",VLOOKUP(AT27,'標準様式１（シフト記号表）'!$C$6:$L$47,10,FALSE))</f>
        <v/>
      </c>
      <c r="AU28" s="696" t="str">
        <f>IF(AU27="","",VLOOKUP(AU27,'標準様式１（シフト記号表）'!$C$6:$L$47,10,FALSE))</f>
        <v/>
      </c>
      <c r="AV28" s="697" t="str">
        <f>IF(AV27="","",VLOOKUP(AV27,'標準様式１（シフト記号表）'!$C$6:$L$47,10,FALSE))</f>
        <v/>
      </c>
      <c r="AW28" s="696" t="str">
        <f>IF(AW27="","",VLOOKUP(AW27,'標準様式１（シフト記号表）'!$C$6:$L$47,10,FALSE))</f>
        <v/>
      </c>
      <c r="AX28" s="711" t="str">
        <f>IF(AX27="","",VLOOKUP(AX27,'標準様式１（シフト記号表）'!$C$6:$L$47,10,FALSE))</f>
        <v/>
      </c>
      <c r="AY28" s="694" t="str">
        <f>IF(AY27="","",VLOOKUP(AY27,'標準様式１（シフト記号表）'!$C$6:$L$47,10,FALSE))</f>
        <v/>
      </c>
      <c r="AZ28" s="696" t="str">
        <f>IF(AZ27="","",VLOOKUP(AZ27,'標準様式１（シフト記号表）'!$C$6:$L$47,10,FALSE))</f>
        <v/>
      </c>
      <c r="BA28" s="711" t="str">
        <f>IF(BA27="","",VLOOKUP(BA27,'標準様式１（シフト記号表）'!$C$6:$L$47,10,FALSE))</f>
        <v/>
      </c>
      <c r="BB28" s="1424">
        <f>IF($BE$3="４週",SUM(W28:AX28),IF($BE$3="暦月",SUM(W28:BA28),""))</f>
        <v>0</v>
      </c>
      <c r="BC28" s="1425"/>
      <c r="BD28" s="1426">
        <f>IF($BE$3="４週",BB28/4,IF($BE$3="暦月",(BB28/($BE$6/7)),""))</f>
        <v>0</v>
      </c>
      <c r="BE28" s="1425"/>
      <c r="BF28" s="1421"/>
      <c r="BG28" s="1422"/>
      <c r="BH28" s="1422"/>
      <c r="BI28" s="1422"/>
      <c r="BJ28" s="1423"/>
    </row>
    <row r="29" spans="2:62" ht="20.25" customHeight="1">
      <c r="B29" s="1386">
        <f>B27+1</f>
        <v>8</v>
      </c>
      <c r="C29" s="1388"/>
      <c r="D29" s="1390"/>
      <c r="E29" s="1391"/>
      <c r="F29" s="1392"/>
      <c r="G29" s="1396"/>
      <c r="H29" s="1397"/>
      <c r="I29" s="1400"/>
      <c r="J29" s="1401"/>
      <c r="K29" s="1404"/>
      <c r="L29" s="1405"/>
      <c r="M29" s="1405"/>
      <c r="N29" s="1397"/>
      <c r="O29" s="1367"/>
      <c r="P29" s="1368"/>
      <c r="Q29" s="1368"/>
      <c r="R29" s="1368"/>
      <c r="S29" s="1369"/>
      <c r="T29" s="700" t="s">
        <v>790</v>
      </c>
      <c r="U29" s="701"/>
      <c r="V29" s="702"/>
      <c r="W29" s="703"/>
      <c r="X29" s="704"/>
      <c r="Y29" s="705"/>
      <c r="Z29" s="705"/>
      <c r="AA29" s="706"/>
      <c r="AB29" s="704"/>
      <c r="AC29" s="707"/>
      <c r="AD29" s="703"/>
      <c r="AE29" s="704"/>
      <c r="AF29" s="704"/>
      <c r="AG29" s="704"/>
      <c r="AH29" s="704"/>
      <c r="AI29" s="704"/>
      <c r="AJ29" s="707"/>
      <c r="AK29" s="703"/>
      <c r="AL29" s="705"/>
      <c r="AM29" s="706"/>
      <c r="AN29" s="705"/>
      <c r="AO29" s="706"/>
      <c r="AP29" s="705"/>
      <c r="AQ29" s="708"/>
      <c r="AR29" s="703"/>
      <c r="AS29" s="705"/>
      <c r="AT29" s="706"/>
      <c r="AU29" s="705"/>
      <c r="AV29" s="706"/>
      <c r="AW29" s="705"/>
      <c r="AX29" s="708"/>
      <c r="AY29" s="703"/>
      <c r="AZ29" s="705"/>
      <c r="BA29" s="712"/>
      <c r="BB29" s="1373"/>
      <c r="BC29" s="1374"/>
      <c r="BD29" s="1375"/>
      <c r="BE29" s="1376"/>
      <c r="BF29" s="1377"/>
      <c r="BG29" s="1378"/>
      <c r="BH29" s="1378"/>
      <c r="BI29" s="1378"/>
      <c r="BJ29" s="1379"/>
    </row>
    <row r="30" spans="2:62" ht="20.25" customHeight="1">
      <c r="B30" s="1414"/>
      <c r="C30" s="1388"/>
      <c r="D30" s="1390"/>
      <c r="E30" s="1391"/>
      <c r="F30" s="1392"/>
      <c r="G30" s="1427"/>
      <c r="H30" s="1428"/>
      <c r="I30" s="1429"/>
      <c r="J30" s="1430"/>
      <c r="K30" s="1431"/>
      <c r="L30" s="1432"/>
      <c r="M30" s="1432"/>
      <c r="N30" s="1428"/>
      <c r="O30" s="1367"/>
      <c r="P30" s="1368"/>
      <c r="Q30" s="1368"/>
      <c r="R30" s="1368"/>
      <c r="S30" s="1369"/>
      <c r="T30" s="691" t="s">
        <v>887</v>
      </c>
      <c r="U30" s="692"/>
      <c r="V30" s="693"/>
      <c r="W30" s="694" t="str">
        <f>IF(W29="","",VLOOKUP(W29,'標準様式１（シフト記号表）'!$C$6:$L$47,10,FALSE))</f>
        <v/>
      </c>
      <c r="X30" s="695" t="str">
        <f>IF(X29="","",VLOOKUP(X29,'標準様式１（シフト記号表）'!$C$6:$L$47,10,FALSE))</f>
        <v/>
      </c>
      <c r="Y30" s="696" t="str">
        <f>IF(Y29="","",VLOOKUP(Y29,'標準様式１（シフト記号表）'!$C$6:$L$47,10,FALSE))</f>
        <v/>
      </c>
      <c r="Z30" s="696" t="str">
        <f>IF(Z29="","",VLOOKUP(Z29,'標準様式１（シフト記号表）'!$C$6:$L$47,10,FALSE))</f>
        <v/>
      </c>
      <c r="AA30" s="697" t="str">
        <f>IF(AA29="","",VLOOKUP(AA29,'標準様式１（シフト記号表）'!$C$6:$L$47,10,FALSE))</f>
        <v/>
      </c>
      <c r="AB30" s="695" t="str">
        <f>IF(AB29="","",VLOOKUP(AB29,'標準様式１（シフト記号表）'!$C$6:$L$47,10,FALSE))</f>
        <v/>
      </c>
      <c r="AC30" s="698" t="str">
        <f>IF(AC29="","",VLOOKUP(AC29,'標準様式１（シフト記号表）'!$C$6:$L$47,10,FALSE))</f>
        <v/>
      </c>
      <c r="AD30" s="694" t="str">
        <f>IF(AD29="","",VLOOKUP(AD29,'標準様式１（シフト記号表）'!$C$6:$L$47,10,FALSE))</f>
        <v/>
      </c>
      <c r="AE30" s="695" t="str">
        <f>IF(AE29="","",VLOOKUP(AE29,'標準様式１（シフト記号表）'!$C$6:$L$47,10,FALSE))</f>
        <v/>
      </c>
      <c r="AF30" s="695" t="str">
        <f>IF(AF29="","",VLOOKUP(AF29,'標準様式１（シフト記号表）'!$C$6:$L$47,10,FALSE))</f>
        <v/>
      </c>
      <c r="AG30" s="695" t="str">
        <f>IF(AG29="","",VLOOKUP(AG29,'標準様式１（シフト記号表）'!$C$6:$L$47,10,FALSE))</f>
        <v/>
      </c>
      <c r="AH30" s="695" t="str">
        <f>IF(AH29="","",VLOOKUP(AH29,'標準様式１（シフト記号表）'!$C$6:$L$47,10,FALSE))</f>
        <v/>
      </c>
      <c r="AI30" s="695" t="str">
        <f>IF(AI29="","",VLOOKUP(AI29,'標準様式１（シフト記号表）'!$C$6:$L$47,10,FALSE))</f>
        <v/>
      </c>
      <c r="AJ30" s="698" t="str">
        <f>IF(AJ29="","",VLOOKUP(AJ29,'標準様式１（シフト記号表）'!$C$6:$L$47,10,FALSE))</f>
        <v/>
      </c>
      <c r="AK30" s="694" t="str">
        <f>IF(AK29="","",VLOOKUP(AK29,'標準様式１（シフト記号表）'!$C$6:$L$47,10,FALSE))</f>
        <v/>
      </c>
      <c r="AL30" s="696" t="str">
        <f>IF(AL29="","",VLOOKUP(AL29,'標準様式１（シフト記号表）'!$C$6:$L$47,10,FALSE))</f>
        <v/>
      </c>
      <c r="AM30" s="697" t="str">
        <f>IF(AM29="","",VLOOKUP(AM29,'標準様式１（シフト記号表）'!$C$6:$L$47,10,FALSE))</f>
        <v/>
      </c>
      <c r="AN30" s="696" t="str">
        <f>IF(AN29="","",VLOOKUP(AN29,'標準様式１（シフト記号表）'!$C$6:$L$47,10,FALSE))</f>
        <v/>
      </c>
      <c r="AO30" s="697" t="str">
        <f>IF(AO29="","",VLOOKUP(AO29,'標準様式１（シフト記号表）'!$C$6:$L$47,10,FALSE))</f>
        <v/>
      </c>
      <c r="AP30" s="696" t="str">
        <f>IF(AP29="","",VLOOKUP(AP29,'標準様式１（シフト記号表）'!$C$6:$L$47,10,FALSE))</f>
        <v/>
      </c>
      <c r="AQ30" s="711" t="str">
        <f>IF(AQ29="","",VLOOKUP(AQ29,'標準様式１（シフト記号表）'!$C$6:$L$47,10,FALSE))</f>
        <v/>
      </c>
      <c r="AR30" s="694" t="str">
        <f>IF(AR29="","",VLOOKUP(AR29,'標準様式１（シフト記号表）'!$C$6:$L$47,10,FALSE))</f>
        <v/>
      </c>
      <c r="AS30" s="696" t="str">
        <f>IF(AS29="","",VLOOKUP(AS29,'標準様式１（シフト記号表）'!$C$6:$L$47,10,FALSE))</f>
        <v/>
      </c>
      <c r="AT30" s="697" t="str">
        <f>IF(AT29="","",VLOOKUP(AT29,'標準様式１（シフト記号表）'!$C$6:$L$47,10,FALSE))</f>
        <v/>
      </c>
      <c r="AU30" s="696" t="str">
        <f>IF(AU29="","",VLOOKUP(AU29,'標準様式１（シフト記号表）'!$C$6:$L$47,10,FALSE))</f>
        <v/>
      </c>
      <c r="AV30" s="697" t="str">
        <f>IF(AV29="","",VLOOKUP(AV29,'標準様式１（シフト記号表）'!$C$6:$L$47,10,FALSE))</f>
        <v/>
      </c>
      <c r="AW30" s="696" t="str">
        <f>IF(AW29="","",VLOOKUP(AW29,'標準様式１（シフト記号表）'!$C$6:$L$47,10,FALSE))</f>
        <v/>
      </c>
      <c r="AX30" s="711" t="str">
        <f>IF(AX29="","",VLOOKUP(AX29,'標準様式１（シフト記号表）'!$C$6:$L$47,10,FALSE))</f>
        <v/>
      </c>
      <c r="AY30" s="694" t="str">
        <f>IF(AY29="","",VLOOKUP(AY29,'標準様式１（シフト記号表）'!$C$6:$L$47,10,FALSE))</f>
        <v/>
      </c>
      <c r="AZ30" s="696" t="str">
        <f>IF(AZ29="","",VLOOKUP(AZ29,'標準様式１（シフト記号表）'!$C$6:$L$47,10,FALSE))</f>
        <v/>
      </c>
      <c r="BA30" s="711" t="str">
        <f>IF(BA29="","",VLOOKUP(BA29,'標準様式１（シフト記号表）'!$C$6:$L$47,10,FALSE))</f>
        <v/>
      </c>
      <c r="BB30" s="1424">
        <f>IF($BE$3="４週",SUM(W30:AX30),IF($BE$3="暦月",SUM(W30:BA30),""))</f>
        <v>0</v>
      </c>
      <c r="BC30" s="1425"/>
      <c r="BD30" s="1426">
        <f>IF($BE$3="４週",BB30/4,IF($BE$3="暦月",(BB30/($BE$6/7)),""))</f>
        <v>0</v>
      </c>
      <c r="BE30" s="1425"/>
      <c r="BF30" s="1421"/>
      <c r="BG30" s="1422"/>
      <c r="BH30" s="1422"/>
      <c r="BI30" s="1422"/>
      <c r="BJ30" s="1423"/>
    </row>
    <row r="31" spans="2:62" ht="20.25" customHeight="1">
      <c r="B31" s="1386">
        <f>B29+1</f>
        <v>9</v>
      </c>
      <c r="C31" s="1388"/>
      <c r="D31" s="1390"/>
      <c r="E31" s="1391"/>
      <c r="F31" s="1392"/>
      <c r="G31" s="1396"/>
      <c r="H31" s="1397"/>
      <c r="I31" s="1400"/>
      <c r="J31" s="1401"/>
      <c r="K31" s="1404"/>
      <c r="L31" s="1405"/>
      <c r="M31" s="1405"/>
      <c r="N31" s="1397"/>
      <c r="O31" s="1367"/>
      <c r="P31" s="1368"/>
      <c r="Q31" s="1368"/>
      <c r="R31" s="1368"/>
      <c r="S31" s="1369"/>
      <c r="T31" s="700" t="s">
        <v>790</v>
      </c>
      <c r="U31" s="701"/>
      <c r="V31" s="702"/>
      <c r="W31" s="703"/>
      <c r="X31" s="704"/>
      <c r="Y31" s="705"/>
      <c r="Z31" s="705"/>
      <c r="AA31" s="706"/>
      <c r="AB31" s="704"/>
      <c r="AC31" s="707"/>
      <c r="AD31" s="703"/>
      <c r="AE31" s="704"/>
      <c r="AF31" s="704"/>
      <c r="AG31" s="704"/>
      <c r="AH31" s="704"/>
      <c r="AI31" s="704"/>
      <c r="AJ31" s="707"/>
      <c r="AK31" s="703"/>
      <c r="AL31" s="705"/>
      <c r="AM31" s="706"/>
      <c r="AN31" s="705"/>
      <c r="AO31" s="706"/>
      <c r="AP31" s="705"/>
      <c r="AQ31" s="708"/>
      <c r="AR31" s="703"/>
      <c r="AS31" s="705"/>
      <c r="AT31" s="706"/>
      <c r="AU31" s="705"/>
      <c r="AV31" s="706"/>
      <c r="AW31" s="705"/>
      <c r="AX31" s="708"/>
      <c r="AY31" s="703"/>
      <c r="AZ31" s="705"/>
      <c r="BA31" s="712"/>
      <c r="BB31" s="1373"/>
      <c r="BC31" s="1374"/>
      <c r="BD31" s="1375"/>
      <c r="BE31" s="1376"/>
      <c r="BF31" s="1377"/>
      <c r="BG31" s="1378"/>
      <c r="BH31" s="1378"/>
      <c r="BI31" s="1378"/>
      <c r="BJ31" s="1379"/>
    </row>
    <row r="32" spans="2:62" ht="20.25" customHeight="1">
      <c r="B32" s="1414"/>
      <c r="C32" s="1388"/>
      <c r="D32" s="1390"/>
      <c r="E32" s="1391"/>
      <c r="F32" s="1392"/>
      <c r="G32" s="1427"/>
      <c r="H32" s="1428"/>
      <c r="I32" s="1429"/>
      <c r="J32" s="1430"/>
      <c r="K32" s="1431"/>
      <c r="L32" s="1432"/>
      <c r="M32" s="1432"/>
      <c r="N32" s="1428"/>
      <c r="O32" s="1367"/>
      <c r="P32" s="1368"/>
      <c r="Q32" s="1368"/>
      <c r="R32" s="1368"/>
      <c r="S32" s="1369"/>
      <c r="T32" s="713" t="s">
        <v>887</v>
      </c>
      <c r="U32" s="714"/>
      <c r="V32" s="715"/>
      <c r="W32" s="694" t="str">
        <f>IF(W31="","",VLOOKUP(W31,'標準様式１（シフト記号表）'!$C$6:$L$47,10,FALSE))</f>
        <v/>
      </c>
      <c r="X32" s="695" t="str">
        <f>IF(X31="","",VLOOKUP(X31,'標準様式１（シフト記号表）'!$C$6:$L$47,10,FALSE))</f>
        <v/>
      </c>
      <c r="Y32" s="696" t="str">
        <f>IF(Y31="","",VLOOKUP(Y31,'標準様式１（シフト記号表）'!$C$6:$L$47,10,FALSE))</f>
        <v/>
      </c>
      <c r="Z32" s="696" t="str">
        <f>IF(Z31="","",VLOOKUP(Z31,'標準様式１（シフト記号表）'!$C$6:$L$47,10,FALSE))</f>
        <v/>
      </c>
      <c r="AA32" s="697" t="str">
        <f>IF(AA31="","",VLOOKUP(AA31,'標準様式１（シフト記号表）'!$C$6:$L$47,10,FALSE))</f>
        <v/>
      </c>
      <c r="AB32" s="695" t="str">
        <f>IF(AB31="","",VLOOKUP(AB31,'標準様式１（シフト記号表）'!$C$6:$L$47,10,FALSE))</f>
        <v/>
      </c>
      <c r="AC32" s="698" t="str">
        <f>IF(AC31="","",VLOOKUP(AC31,'標準様式１（シフト記号表）'!$C$6:$L$47,10,FALSE))</f>
        <v/>
      </c>
      <c r="AD32" s="694" t="str">
        <f>IF(AD31="","",VLOOKUP(AD31,'標準様式１（シフト記号表）'!$C$6:$L$47,10,FALSE))</f>
        <v/>
      </c>
      <c r="AE32" s="695" t="str">
        <f>IF(AE31="","",VLOOKUP(AE31,'標準様式１（シフト記号表）'!$C$6:$L$47,10,FALSE))</f>
        <v/>
      </c>
      <c r="AF32" s="695" t="str">
        <f>IF(AF31="","",VLOOKUP(AF31,'標準様式１（シフト記号表）'!$C$6:$L$47,10,FALSE))</f>
        <v/>
      </c>
      <c r="AG32" s="695" t="str">
        <f>IF(AG31="","",VLOOKUP(AG31,'標準様式１（シフト記号表）'!$C$6:$L$47,10,FALSE))</f>
        <v/>
      </c>
      <c r="AH32" s="695" t="str">
        <f>IF(AH31="","",VLOOKUP(AH31,'標準様式１（シフト記号表）'!$C$6:$L$47,10,FALSE))</f>
        <v/>
      </c>
      <c r="AI32" s="695" t="str">
        <f>IF(AI31="","",VLOOKUP(AI31,'標準様式１（シフト記号表）'!$C$6:$L$47,10,FALSE))</f>
        <v/>
      </c>
      <c r="AJ32" s="698" t="str">
        <f>IF(AJ31="","",VLOOKUP(AJ31,'標準様式１（シフト記号表）'!$C$6:$L$47,10,FALSE))</f>
        <v/>
      </c>
      <c r="AK32" s="694" t="str">
        <f>IF(AK31="","",VLOOKUP(AK31,'標準様式１（シフト記号表）'!$C$6:$L$47,10,FALSE))</f>
        <v/>
      </c>
      <c r="AL32" s="696" t="str">
        <f>IF(AL31="","",VLOOKUP(AL31,'標準様式１（シフト記号表）'!$C$6:$L$47,10,FALSE))</f>
        <v/>
      </c>
      <c r="AM32" s="697" t="str">
        <f>IF(AM31="","",VLOOKUP(AM31,'標準様式１（シフト記号表）'!$C$6:$L$47,10,FALSE))</f>
        <v/>
      </c>
      <c r="AN32" s="696" t="str">
        <f>IF(AN31="","",VLOOKUP(AN31,'標準様式１（シフト記号表）'!$C$6:$L$47,10,FALSE))</f>
        <v/>
      </c>
      <c r="AO32" s="697" t="str">
        <f>IF(AO31="","",VLOOKUP(AO31,'標準様式１（シフト記号表）'!$C$6:$L$47,10,FALSE))</f>
        <v/>
      </c>
      <c r="AP32" s="696" t="str">
        <f>IF(AP31="","",VLOOKUP(AP31,'標準様式１（シフト記号表）'!$C$6:$L$47,10,FALSE))</f>
        <v/>
      </c>
      <c r="AQ32" s="711" t="str">
        <f>IF(AQ31="","",VLOOKUP(AQ31,'標準様式１（シフト記号表）'!$C$6:$L$47,10,FALSE))</f>
        <v/>
      </c>
      <c r="AR32" s="694" t="str">
        <f>IF(AR31="","",VLOOKUP(AR31,'標準様式１（シフト記号表）'!$C$6:$L$47,10,FALSE))</f>
        <v/>
      </c>
      <c r="AS32" s="696" t="str">
        <f>IF(AS31="","",VLOOKUP(AS31,'標準様式１（シフト記号表）'!$C$6:$L$47,10,FALSE))</f>
        <v/>
      </c>
      <c r="AT32" s="697" t="str">
        <f>IF(AT31="","",VLOOKUP(AT31,'標準様式１（シフト記号表）'!$C$6:$L$47,10,FALSE))</f>
        <v/>
      </c>
      <c r="AU32" s="696" t="str">
        <f>IF(AU31="","",VLOOKUP(AU31,'標準様式１（シフト記号表）'!$C$6:$L$47,10,FALSE))</f>
        <v/>
      </c>
      <c r="AV32" s="697" t="str">
        <f>IF(AV31="","",VLOOKUP(AV31,'標準様式１（シフト記号表）'!$C$6:$L$47,10,FALSE))</f>
        <v/>
      </c>
      <c r="AW32" s="696" t="str">
        <f>IF(AW31="","",VLOOKUP(AW31,'標準様式１（シフト記号表）'!$C$6:$L$47,10,FALSE))</f>
        <v/>
      </c>
      <c r="AX32" s="711" t="str">
        <f>IF(AX31="","",VLOOKUP(AX31,'標準様式１（シフト記号表）'!$C$6:$L$47,10,FALSE))</f>
        <v/>
      </c>
      <c r="AY32" s="694" t="str">
        <f>IF(AY31="","",VLOOKUP(AY31,'標準様式１（シフト記号表）'!$C$6:$L$47,10,FALSE))</f>
        <v/>
      </c>
      <c r="AZ32" s="696" t="str">
        <f>IF(AZ31="","",VLOOKUP(AZ31,'標準様式１（シフト記号表）'!$C$6:$L$47,10,FALSE))</f>
        <v/>
      </c>
      <c r="BA32" s="711" t="str">
        <f>IF(BA31="","",VLOOKUP(BA31,'標準様式１（シフト記号表）'!$C$6:$L$47,10,FALSE))</f>
        <v/>
      </c>
      <c r="BB32" s="1424">
        <f>IF($BE$3="４週",SUM(W32:AX32),IF($BE$3="暦月",SUM(W32:BA32),""))</f>
        <v>0</v>
      </c>
      <c r="BC32" s="1425"/>
      <c r="BD32" s="1426">
        <f>IF($BE$3="４週",BB32/4,IF($BE$3="暦月",(BB32/($BE$6/7)),""))</f>
        <v>0</v>
      </c>
      <c r="BE32" s="1425"/>
      <c r="BF32" s="1421"/>
      <c r="BG32" s="1422"/>
      <c r="BH32" s="1422"/>
      <c r="BI32" s="1422"/>
      <c r="BJ32" s="1423"/>
    </row>
    <row r="33" spans="2:62" ht="20.25" customHeight="1">
      <c r="B33" s="1386">
        <f>B31+1</f>
        <v>10</v>
      </c>
      <c r="C33" s="1388"/>
      <c r="D33" s="1390"/>
      <c r="E33" s="1391"/>
      <c r="F33" s="1392"/>
      <c r="G33" s="1396"/>
      <c r="H33" s="1397"/>
      <c r="I33" s="1400"/>
      <c r="J33" s="1401"/>
      <c r="K33" s="1404"/>
      <c r="L33" s="1405"/>
      <c r="M33" s="1405"/>
      <c r="N33" s="1397"/>
      <c r="O33" s="1367"/>
      <c r="P33" s="1368"/>
      <c r="Q33" s="1368"/>
      <c r="R33" s="1368"/>
      <c r="S33" s="1369"/>
      <c r="T33" s="716" t="s">
        <v>790</v>
      </c>
      <c r="U33" s="717"/>
      <c r="V33" s="718"/>
      <c r="W33" s="703"/>
      <c r="X33" s="704"/>
      <c r="Y33" s="705"/>
      <c r="Z33" s="705"/>
      <c r="AA33" s="706"/>
      <c r="AB33" s="704"/>
      <c r="AC33" s="707"/>
      <c r="AD33" s="703"/>
      <c r="AE33" s="704"/>
      <c r="AF33" s="704"/>
      <c r="AG33" s="704"/>
      <c r="AH33" s="704"/>
      <c r="AI33" s="704"/>
      <c r="AJ33" s="707"/>
      <c r="AK33" s="703"/>
      <c r="AL33" s="705"/>
      <c r="AM33" s="706"/>
      <c r="AN33" s="705"/>
      <c r="AO33" s="706"/>
      <c r="AP33" s="705"/>
      <c r="AQ33" s="708"/>
      <c r="AR33" s="703"/>
      <c r="AS33" s="705"/>
      <c r="AT33" s="706"/>
      <c r="AU33" s="705"/>
      <c r="AV33" s="706"/>
      <c r="AW33" s="705"/>
      <c r="AX33" s="708"/>
      <c r="AY33" s="703"/>
      <c r="AZ33" s="705"/>
      <c r="BA33" s="712"/>
      <c r="BB33" s="1373"/>
      <c r="BC33" s="1374"/>
      <c r="BD33" s="1375"/>
      <c r="BE33" s="1376"/>
      <c r="BF33" s="1377"/>
      <c r="BG33" s="1378"/>
      <c r="BH33" s="1378"/>
      <c r="BI33" s="1378"/>
      <c r="BJ33" s="1379"/>
    </row>
    <row r="34" spans="2:62" ht="20.25" customHeight="1">
      <c r="B34" s="1414"/>
      <c r="C34" s="1388"/>
      <c r="D34" s="1390"/>
      <c r="E34" s="1391"/>
      <c r="F34" s="1392"/>
      <c r="G34" s="1427"/>
      <c r="H34" s="1428"/>
      <c r="I34" s="1429"/>
      <c r="J34" s="1430"/>
      <c r="K34" s="1431"/>
      <c r="L34" s="1432"/>
      <c r="M34" s="1432"/>
      <c r="N34" s="1428"/>
      <c r="O34" s="1367"/>
      <c r="P34" s="1368"/>
      <c r="Q34" s="1368"/>
      <c r="R34" s="1368"/>
      <c r="S34" s="1369"/>
      <c r="T34" s="713" t="s">
        <v>887</v>
      </c>
      <c r="U34" s="714"/>
      <c r="V34" s="715"/>
      <c r="W34" s="694" t="str">
        <f>IF(W33="","",VLOOKUP(W33,'標準様式１（シフト記号表）'!$C$6:$L$47,10,FALSE))</f>
        <v/>
      </c>
      <c r="X34" s="695" t="str">
        <f>IF(X33="","",VLOOKUP(X33,'標準様式１（シフト記号表）'!$C$6:$L$47,10,FALSE))</f>
        <v/>
      </c>
      <c r="Y34" s="696" t="str">
        <f>IF(Y33="","",VLOOKUP(Y33,'標準様式１（シフト記号表）'!$C$6:$L$47,10,FALSE))</f>
        <v/>
      </c>
      <c r="Z34" s="696" t="str">
        <f>IF(Z33="","",VLOOKUP(Z33,'標準様式１（シフト記号表）'!$C$6:$L$47,10,FALSE))</f>
        <v/>
      </c>
      <c r="AA34" s="697" t="str">
        <f>IF(AA33="","",VLOOKUP(AA33,'標準様式１（シフト記号表）'!$C$6:$L$47,10,FALSE))</f>
        <v/>
      </c>
      <c r="AB34" s="695" t="str">
        <f>IF(AB33="","",VLOOKUP(AB33,'標準様式１（シフト記号表）'!$C$6:$L$47,10,FALSE))</f>
        <v/>
      </c>
      <c r="AC34" s="698" t="str">
        <f>IF(AC33="","",VLOOKUP(AC33,'標準様式１（シフト記号表）'!$C$6:$L$47,10,FALSE))</f>
        <v/>
      </c>
      <c r="AD34" s="694" t="str">
        <f>IF(AD33="","",VLOOKUP(AD33,'標準様式１（シフト記号表）'!$C$6:$L$47,10,FALSE))</f>
        <v/>
      </c>
      <c r="AE34" s="695" t="str">
        <f>IF(AE33="","",VLOOKUP(AE33,'標準様式１（シフト記号表）'!$C$6:$L$47,10,FALSE))</f>
        <v/>
      </c>
      <c r="AF34" s="695" t="str">
        <f>IF(AF33="","",VLOOKUP(AF33,'標準様式１（シフト記号表）'!$C$6:$L$47,10,FALSE))</f>
        <v/>
      </c>
      <c r="AG34" s="695" t="str">
        <f>IF(AG33="","",VLOOKUP(AG33,'標準様式１（シフト記号表）'!$C$6:$L$47,10,FALSE))</f>
        <v/>
      </c>
      <c r="AH34" s="695" t="str">
        <f>IF(AH33="","",VLOOKUP(AH33,'標準様式１（シフト記号表）'!$C$6:$L$47,10,FALSE))</f>
        <v/>
      </c>
      <c r="AI34" s="695" t="str">
        <f>IF(AI33="","",VLOOKUP(AI33,'標準様式１（シフト記号表）'!$C$6:$L$47,10,FALSE))</f>
        <v/>
      </c>
      <c r="AJ34" s="698" t="str">
        <f>IF(AJ33="","",VLOOKUP(AJ33,'標準様式１（シフト記号表）'!$C$6:$L$47,10,FALSE))</f>
        <v/>
      </c>
      <c r="AK34" s="694" t="str">
        <f>IF(AK33="","",VLOOKUP(AK33,'標準様式１（シフト記号表）'!$C$6:$L$47,10,FALSE))</f>
        <v/>
      </c>
      <c r="AL34" s="696" t="str">
        <f>IF(AL33="","",VLOOKUP(AL33,'標準様式１（シフト記号表）'!$C$6:$L$47,10,FALSE))</f>
        <v/>
      </c>
      <c r="AM34" s="697" t="str">
        <f>IF(AM33="","",VLOOKUP(AM33,'標準様式１（シフト記号表）'!$C$6:$L$47,10,FALSE))</f>
        <v/>
      </c>
      <c r="AN34" s="696" t="str">
        <f>IF(AN33="","",VLOOKUP(AN33,'標準様式１（シフト記号表）'!$C$6:$L$47,10,FALSE))</f>
        <v/>
      </c>
      <c r="AO34" s="697" t="str">
        <f>IF(AO33="","",VLOOKUP(AO33,'標準様式１（シフト記号表）'!$C$6:$L$47,10,FALSE))</f>
        <v/>
      </c>
      <c r="AP34" s="696" t="str">
        <f>IF(AP33="","",VLOOKUP(AP33,'標準様式１（シフト記号表）'!$C$6:$L$47,10,FALSE))</f>
        <v/>
      </c>
      <c r="AQ34" s="711" t="str">
        <f>IF(AQ33="","",VLOOKUP(AQ33,'標準様式１（シフト記号表）'!$C$6:$L$47,10,FALSE))</f>
        <v/>
      </c>
      <c r="AR34" s="694" t="str">
        <f>IF(AR33="","",VLOOKUP(AR33,'標準様式１（シフト記号表）'!$C$6:$L$47,10,FALSE))</f>
        <v/>
      </c>
      <c r="AS34" s="696" t="str">
        <f>IF(AS33="","",VLOOKUP(AS33,'標準様式１（シフト記号表）'!$C$6:$L$47,10,FALSE))</f>
        <v/>
      </c>
      <c r="AT34" s="697" t="str">
        <f>IF(AT33="","",VLOOKUP(AT33,'標準様式１（シフト記号表）'!$C$6:$L$47,10,FALSE))</f>
        <v/>
      </c>
      <c r="AU34" s="696" t="str">
        <f>IF(AU33="","",VLOOKUP(AU33,'標準様式１（シフト記号表）'!$C$6:$L$47,10,FALSE))</f>
        <v/>
      </c>
      <c r="AV34" s="697" t="str">
        <f>IF(AV33="","",VLOOKUP(AV33,'標準様式１（シフト記号表）'!$C$6:$L$47,10,FALSE))</f>
        <v/>
      </c>
      <c r="AW34" s="696" t="str">
        <f>IF(AW33="","",VLOOKUP(AW33,'標準様式１（シフト記号表）'!$C$6:$L$47,10,FALSE))</f>
        <v/>
      </c>
      <c r="AX34" s="711" t="str">
        <f>IF(AX33="","",VLOOKUP(AX33,'標準様式１（シフト記号表）'!$C$6:$L$47,10,FALSE))</f>
        <v/>
      </c>
      <c r="AY34" s="694" t="str">
        <f>IF(AY33="","",VLOOKUP(AY33,'標準様式１（シフト記号表）'!$C$6:$L$47,10,FALSE))</f>
        <v/>
      </c>
      <c r="AZ34" s="696" t="str">
        <f>IF(AZ33="","",VLOOKUP(AZ33,'標準様式１（シフト記号表）'!$C$6:$L$47,10,FALSE))</f>
        <v/>
      </c>
      <c r="BA34" s="711" t="str">
        <f>IF(BA33="","",VLOOKUP(BA33,'標準様式１（シフト記号表）'!$C$6:$L$47,10,FALSE))</f>
        <v/>
      </c>
      <c r="BB34" s="1424">
        <f>IF($BE$3="４週",SUM(W34:AX34),IF($BE$3="暦月",SUM(W34:BA34),""))</f>
        <v>0</v>
      </c>
      <c r="BC34" s="1425"/>
      <c r="BD34" s="1426">
        <f>IF($BE$3="４週",BB34/4,IF($BE$3="暦月",(BB34/($BE$6/7)),""))</f>
        <v>0</v>
      </c>
      <c r="BE34" s="1425"/>
      <c r="BF34" s="1421"/>
      <c r="BG34" s="1422"/>
      <c r="BH34" s="1422"/>
      <c r="BI34" s="1422"/>
      <c r="BJ34" s="1423"/>
    </row>
    <row r="35" spans="2:62" ht="20.25" customHeight="1">
      <c r="B35" s="1386">
        <f>B33+1</f>
        <v>11</v>
      </c>
      <c r="C35" s="1388"/>
      <c r="D35" s="1390"/>
      <c r="E35" s="1391"/>
      <c r="F35" s="1392"/>
      <c r="G35" s="1396"/>
      <c r="H35" s="1397"/>
      <c r="I35" s="1400"/>
      <c r="J35" s="1401"/>
      <c r="K35" s="1404"/>
      <c r="L35" s="1405"/>
      <c r="M35" s="1405"/>
      <c r="N35" s="1397"/>
      <c r="O35" s="1367"/>
      <c r="P35" s="1368"/>
      <c r="Q35" s="1368"/>
      <c r="R35" s="1368"/>
      <c r="S35" s="1369"/>
      <c r="T35" s="716" t="s">
        <v>790</v>
      </c>
      <c r="U35" s="717"/>
      <c r="V35" s="718"/>
      <c r="W35" s="703"/>
      <c r="X35" s="704"/>
      <c r="Y35" s="705"/>
      <c r="Z35" s="705"/>
      <c r="AA35" s="706"/>
      <c r="AB35" s="704"/>
      <c r="AC35" s="707"/>
      <c r="AD35" s="703"/>
      <c r="AE35" s="704"/>
      <c r="AF35" s="704"/>
      <c r="AG35" s="704"/>
      <c r="AH35" s="704"/>
      <c r="AI35" s="704"/>
      <c r="AJ35" s="707"/>
      <c r="AK35" s="703"/>
      <c r="AL35" s="705"/>
      <c r="AM35" s="706"/>
      <c r="AN35" s="705"/>
      <c r="AO35" s="706"/>
      <c r="AP35" s="705"/>
      <c r="AQ35" s="708"/>
      <c r="AR35" s="703"/>
      <c r="AS35" s="705"/>
      <c r="AT35" s="706"/>
      <c r="AU35" s="705"/>
      <c r="AV35" s="706"/>
      <c r="AW35" s="705"/>
      <c r="AX35" s="708"/>
      <c r="AY35" s="703"/>
      <c r="AZ35" s="705"/>
      <c r="BA35" s="712"/>
      <c r="BB35" s="1373"/>
      <c r="BC35" s="1374"/>
      <c r="BD35" s="1375"/>
      <c r="BE35" s="1376"/>
      <c r="BF35" s="1377"/>
      <c r="BG35" s="1378"/>
      <c r="BH35" s="1378"/>
      <c r="BI35" s="1378"/>
      <c r="BJ35" s="1379"/>
    </row>
    <row r="36" spans="2:62" ht="20.25" customHeight="1">
      <c r="B36" s="1414"/>
      <c r="C36" s="1388"/>
      <c r="D36" s="1390"/>
      <c r="E36" s="1391"/>
      <c r="F36" s="1392"/>
      <c r="G36" s="1427"/>
      <c r="H36" s="1428"/>
      <c r="I36" s="1429"/>
      <c r="J36" s="1430"/>
      <c r="K36" s="1431"/>
      <c r="L36" s="1432"/>
      <c r="M36" s="1432"/>
      <c r="N36" s="1428"/>
      <c r="O36" s="1367"/>
      <c r="P36" s="1368"/>
      <c r="Q36" s="1368"/>
      <c r="R36" s="1368"/>
      <c r="S36" s="1369"/>
      <c r="T36" s="713" t="s">
        <v>887</v>
      </c>
      <c r="U36" s="714"/>
      <c r="V36" s="715"/>
      <c r="W36" s="694" t="str">
        <f>IF(W35="","",VLOOKUP(W35,'標準様式１（シフト記号表）'!$C$6:$L$47,10,FALSE))</f>
        <v/>
      </c>
      <c r="X36" s="695" t="str">
        <f>IF(X35="","",VLOOKUP(X35,'標準様式１（シフト記号表）'!$C$6:$L$47,10,FALSE))</f>
        <v/>
      </c>
      <c r="Y36" s="696" t="str">
        <f>IF(Y35="","",VLOOKUP(Y35,'標準様式１（シフト記号表）'!$C$6:$L$47,10,FALSE))</f>
        <v/>
      </c>
      <c r="Z36" s="696" t="str">
        <f>IF(Z35="","",VLOOKUP(Z35,'標準様式１（シフト記号表）'!$C$6:$L$47,10,FALSE))</f>
        <v/>
      </c>
      <c r="AA36" s="697" t="str">
        <f>IF(AA35="","",VLOOKUP(AA35,'標準様式１（シフト記号表）'!$C$6:$L$47,10,FALSE))</f>
        <v/>
      </c>
      <c r="AB36" s="695" t="str">
        <f>IF(AB35="","",VLOOKUP(AB35,'標準様式１（シフト記号表）'!$C$6:$L$47,10,FALSE))</f>
        <v/>
      </c>
      <c r="AC36" s="698" t="str">
        <f>IF(AC35="","",VLOOKUP(AC35,'標準様式１（シフト記号表）'!$C$6:$L$47,10,FALSE))</f>
        <v/>
      </c>
      <c r="AD36" s="694" t="str">
        <f>IF(AD35="","",VLOOKUP(AD35,'標準様式１（シフト記号表）'!$C$6:$L$47,10,FALSE))</f>
        <v/>
      </c>
      <c r="AE36" s="695" t="str">
        <f>IF(AE35="","",VLOOKUP(AE35,'標準様式１（シフト記号表）'!$C$6:$L$47,10,FALSE))</f>
        <v/>
      </c>
      <c r="AF36" s="695" t="str">
        <f>IF(AF35="","",VLOOKUP(AF35,'標準様式１（シフト記号表）'!$C$6:$L$47,10,FALSE))</f>
        <v/>
      </c>
      <c r="AG36" s="695" t="str">
        <f>IF(AG35="","",VLOOKUP(AG35,'標準様式１（シフト記号表）'!$C$6:$L$47,10,FALSE))</f>
        <v/>
      </c>
      <c r="AH36" s="695" t="str">
        <f>IF(AH35="","",VLOOKUP(AH35,'標準様式１（シフト記号表）'!$C$6:$L$47,10,FALSE))</f>
        <v/>
      </c>
      <c r="AI36" s="695" t="str">
        <f>IF(AI35="","",VLOOKUP(AI35,'標準様式１（シフト記号表）'!$C$6:$L$47,10,FALSE))</f>
        <v/>
      </c>
      <c r="AJ36" s="698" t="str">
        <f>IF(AJ35="","",VLOOKUP(AJ35,'標準様式１（シフト記号表）'!$C$6:$L$47,10,FALSE))</f>
        <v/>
      </c>
      <c r="AK36" s="694" t="str">
        <f>IF(AK35="","",VLOOKUP(AK35,'標準様式１（シフト記号表）'!$C$6:$L$47,10,FALSE))</f>
        <v/>
      </c>
      <c r="AL36" s="696" t="str">
        <f>IF(AL35="","",VLOOKUP(AL35,'標準様式１（シフト記号表）'!$C$6:$L$47,10,FALSE))</f>
        <v/>
      </c>
      <c r="AM36" s="697" t="str">
        <f>IF(AM35="","",VLOOKUP(AM35,'標準様式１（シフト記号表）'!$C$6:$L$47,10,FALSE))</f>
        <v/>
      </c>
      <c r="AN36" s="696" t="str">
        <f>IF(AN35="","",VLOOKUP(AN35,'標準様式１（シフト記号表）'!$C$6:$L$47,10,FALSE))</f>
        <v/>
      </c>
      <c r="AO36" s="697" t="str">
        <f>IF(AO35="","",VLOOKUP(AO35,'標準様式１（シフト記号表）'!$C$6:$L$47,10,FALSE))</f>
        <v/>
      </c>
      <c r="AP36" s="696" t="str">
        <f>IF(AP35="","",VLOOKUP(AP35,'標準様式１（シフト記号表）'!$C$6:$L$47,10,FALSE))</f>
        <v/>
      </c>
      <c r="AQ36" s="711" t="str">
        <f>IF(AQ35="","",VLOOKUP(AQ35,'標準様式１（シフト記号表）'!$C$6:$L$47,10,FALSE))</f>
        <v/>
      </c>
      <c r="AR36" s="694" t="str">
        <f>IF(AR35="","",VLOOKUP(AR35,'標準様式１（シフト記号表）'!$C$6:$L$47,10,FALSE))</f>
        <v/>
      </c>
      <c r="AS36" s="696" t="str">
        <f>IF(AS35="","",VLOOKUP(AS35,'標準様式１（シフト記号表）'!$C$6:$L$47,10,FALSE))</f>
        <v/>
      </c>
      <c r="AT36" s="697" t="str">
        <f>IF(AT35="","",VLOOKUP(AT35,'標準様式１（シフト記号表）'!$C$6:$L$47,10,FALSE))</f>
        <v/>
      </c>
      <c r="AU36" s="696" t="str">
        <f>IF(AU35="","",VLOOKUP(AU35,'標準様式１（シフト記号表）'!$C$6:$L$47,10,FALSE))</f>
        <v/>
      </c>
      <c r="AV36" s="697" t="str">
        <f>IF(AV35="","",VLOOKUP(AV35,'標準様式１（シフト記号表）'!$C$6:$L$47,10,FALSE))</f>
        <v/>
      </c>
      <c r="AW36" s="696" t="str">
        <f>IF(AW35="","",VLOOKUP(AW35,'標準様式１（シフト記号表）'!$C$6:$L$47,10,FALSE))</f>
        <v/>
      </c>
      <c r="AX36" s="711" t="str">
        <f>IF(AX35="","",VLOOKUP(AX35,'標準様式１（シフト記号表）'!$C$6:$L$47,10,FALSE))</f>
        <v/>
      </c>
      <c r="AY36" s="694" t="str">
        <f>IF(AY35="","",VLOOKUP(AY35,'標準様式１（シフト記号表）'!$C$6:$L$47,10,FALSE))</f>
        <v/>
      </c>
      <c r="AZ36" s="696" t="str">
        <f>IF(AZ35="","",VLOOKUP(AZ35,'標準様式１（シフト記号表）'!$C$6:$L$47,10,FALSE))</f>
        <v/>
      </c>
      <c r="BA36" s="711" t="str">
        <f>IF(BA35="","",VLOOKUP(BA35,'標準様式１（シフト記号表）'!$C$6:$L$47,10,FALSE))</f>
        <v/>
      </c>
      <c r="BB36" s="1424">
        <f>IF($BE$3="４週",SUM(W36:AX36),IF($BE$3="暦月",SUM(W36:BA36),""))</f>
        <v>0</v>
      </c>
      <c r="BC36" s="1425"/>
      <c r="BD36" s="1426">
        <f>IF($BE$3="４週",BB36/4,IF($BE$3="暦月",(BB36/($BE$6/7)),""))</f>
        <v>0</v>
      </c>
      <c r="BE36" s="1425"/>
      <c r="BF36" s="1421"/>
      <c r="BG36" s="1422"/>
      <c r="BH36" s="1422"/>
      <c r="BI36" s="1422"/>
      <c r="BJ36" s="1423"/>
    </row>
    <row r="37" spans="2:62" ht="20.25" customHeight="1">
      <c r="B37" s="1386">
        <f>B35+1</f>
        <v>12</v>
      </c>
      <c r="C37" s="1388"/>
      <c r="D37" s="1390"/>
      <c r="E37" s="1391"/>
      <c r="F37" s="1392"/>
      <c r="G37" s="1396"/>
      <c r="H37" s="1397"/>
      <c r="I37" s="1400"/>
      <c r="J37" s="1401"/>
      <c r="K37" s="1404"/>
      <c r="L37" s="1405"/>
      <c r="M37" s="1405"/>
      <c r="N37" s="1397"/>
      <c r="O37" s="1367"/>
      <c r="P37" s="1368"/>
      <c r="Q37" s="1368"/>
      <c r="R37" s="1368"/>
      <c r="S37" s="1369"/>
      <c r="T37" s="716" t="s">
        <v>790</v>
      </c>
      <c r="U37" s="717"/>
      <c r="V37" s="718"/>
      <c r="W37" s="703"/>
      <c r="X37" s="704"/>
      <c r="Y37" s="705"/>
      <c r="Z37" s="705"/>
      <c r="AA37" s="706"/>
      <c r="AB37" s="704"/>
      <c r="AC37" s="707"/>
      <c r="AD37" s="703"/>
      <c r="AE37" s="704"/>
      <c r="AF37" s="704"/>
      <c r="AG37" s="704"/>
      <c r="AH37" s="704"/>
      <c r="AI37" s="704"/>
      <c r="AJ37" s="707"/>
      <c r="AK37" s="703"/>
      <c r="AL37" s="705"/>
      <c r="AM37" s="706"/>
      <c r="AN37" s="705"/>
      <c r="AO37" s="706"/>
      <c r="AP37" s="705"/>
      <c r="AQ37" s="708"/>
      <c r="AR37" s="703"/>
      <c r="AS37" s="705"/>
      <c r="AT37" s="706"/>
      <c r="AU37" s="705"/>
      <c r="AV37" s="706"/>
      <c r="AW37" s="705"/>
      <c r="AX37" s="708"/>
      <c r="AY37" s="703"/>
      <c r="AZ37" s="705"/>
      <c r="BA37" s="712"/>
      <c r="BB37" s="1373"/>
      <c r="BC37" s="1374"/>
      <c r="BD37" s="1375"/>
      <c r="BE37" s="1376"/>
      <c r="BF37" s="1377"/>
      <c r="BG37" s="1378"/>
      <c r="BH37" s="1378"/>
      <c r="BI37" s="1378"/>
      <c r="BJ37" s="1379"/>
    </row>
    <row r="38" spans="2:62" ht="20.25" customHeight="1">
      <c r="B38" s="1414"/>
      <c r="C38" s="1388"/>
      <c r="D38" s="1390"/>
      <c r="E38" s="1391"/>
      <c r="F38" s="1392"/>
      <c r="G38" s="1427"/>
      <c r="H38" s="1428"/>
      <c r="I38" s="1429"/>
      <c r="J38" s="1430"/>
      <c r="K38" s="1431"/>
      <c r="L38" s="1432"/>
      <c r="M38" s="1432"/>
      <c r="N38" s="1428"/>
      <c r="O38" s="1367"/>
      <c r="P38" s="1368"/>
      <c r="Q38" s="1368"/>
      <c r="R38" s="1368"/>
      <c r="S38" s="1369"/>
      <c r="T38" s="713" t="s">
        <v>887</v>
      </c>
      <c r="U38" s="714"/>
      <c r="V38" s="715"/>
      <c r="W38" s="694" t="str">
        <f>IF(W37="","",VLOOKUP(W37,'標準様式１（シフト記号表）'!$C$6:$L$47,10,FALSE))</f>
        <v/>
      </c>
      <c r="X38" s="695" t="str">
        <f>IF(X37="","",VLOOKUP(X37,'標準様式１（シフト記号表）'!$C$6:$L$47,10,FALSE))</f>
        <v/>
      </c>
      <c r="Y38" s="696" t="str">
        <f>IF(Y37="","",VLOOKUP(Y37,'標準様式１（シフト記号表）'!$C$6:$L$47,10,FALSE))</f>
        <v/>
      </c>
      <c r="Z38" s="696" t="str">
        <f>IF(Z37="","",VLOOKUP(Z37,'標準様式１（シフト記号表）'!$C$6:$L$47,10,FALSE))</f>
        <v/>
      </c>
      <c r="AA38" s="697" t="str">
        <f>IF(AA37="","",VLOOKUP(AA37,'標準様式１（シフト記号表）'!$C$6:$L$47,10,FALSE))</f>
        <v/>
      </c>
      <c r="AB38" s="695" t="str">
        <f>IF(AB37="","",VLOOKUP(AB37,'標準様式１（シフト記号表）'!$C$6:$L$47,10,FALSE))</f>
        <v/>
      </c>
      <c r="AC38" s="698" t="str">
        <f>IF(AC37="","",VLOOKUP(AC37,'標準様式１（シフト記号表）'!$C$6:$L$47,10,FALSE))</f>
        <v/>
      </c>
      <c r="AD38" s="694" t="str">
        <f>IF(AD37="","",VLOOKUP(AD37,'標準様式１（シフト記号表）'!$C$6:$L$47,10,FALSE))</f>
        <v/>
      </c>
      <c r="AE38" s="695" t="str">
        <f>IF(AE37="","",VLOOKUP(AE37,'標準様式１（シフト記号表）'!$C$6:$L$47,10,FALSE))</f>
        <v/>
      </c>
      <c r="AF38" s="695" t="str">
        <f>IF(AF37="","",VLOOKUP(AF37,'標準様式１（シフト記号表）'!$C$6:$L$47,10,FALSE))</f>
        <v/>
      </c>
      <c r="AG38" s="695" t="str">
        <f>IF(AG37="","",VLOOKUP(AG37,'標準様式１（シフト記号表）'!$C$6:$L$47,10,FALSE))</f>
        <v/>
      </c>
      <c r="AH38" s="695" t="str">
        <f>IF(AH37="","",VLOOKUP(AH37,'標準様式１（シフト記号表）'!$C$6:$L$47,10,FALSE))</f>
        <v/>
      </c>
      <c r="AI38" s="695" t="str">
        <f>IF(AI37="","",VLOOKUP(AI37,'標準様式１（シフト記号表）'!$C$6:$L$47,10,FALSE))</f>
        <v/>
      </c>
      <c r="AJ38" s="698" t="str">
        <f>IF(AJ37="","",VLOOKUP(AJ37,'標準様式１（シフト記号表）'!$C$6:$L$47,10,FALSE))</f>
        <v/>
      </c>
      <c r="AK38" s="694" t="str">
        <f>IF(AK37="","",VLOOKUP(AK37,'標準様式１（シフト記号表）'!$C$6:$L$47,10,FALSE))</f>
        <v/>
      </c>
      <c r="AL38" s="696" t="str">
        <f>IF(AL37="","",VLOOKUP(AL37,'標準様式１（シフト記号表）'!$C$6:$L$47,10,FALSE))</f>
        <v/>
      </c>
      <c r="AM38" s="697" t="str">
        <f>IF(AM37="","",VLOOKUP(AM37,'標準様式１（シフト記号表）'!$C$6:$L$47,10,FALSE))</f>
        <v/>
      </c>
      <c r="AN38" s="696" t="str">
        <f>IF(AN37="","",VLOOKUP(AN37,'標準様式１（シフト記号表）'!$C$6:$L$47,10,FALSE))</f>
        <v/>
      </c>
      <c r="AO38" s="697" t="str">
        <f>IF(AO37="","",VLOOKUP(AO37,'標準様式１（シフト記号表）'!$C$6:$L$47,10,FALSE))</f>
        <v/>
      </c>
      <c r="AP38" s="696" t="str">
        <f>IF(AP37="","",VLOOKUP(AP37,'標準様式１（シフト記号表）'!$C$6:$L$47,10,FALSE))</f>
        <v/>
      </c>
      <c r="AQ38" s="711" t="str">
        <f>IF(AQ37="","",VLOOKUP(AQ37,'標準様式１（シフト記号表）'!$C$6:$L$47,10,FALSE))</f>
        <v/>
      </c>
      <c r="AR38" s="694" t="str">
        <f>IF(AR37="","",VLOOKUP(AR37,'標準様式１（シフト記号表）'!$C$6:$L$47,10,FALSE))</f>
        <v/>
      </c>
      <c r="AS38" s="696" t="str">
        <f>IF(AS37="","",VLOOKUP(AS37,'標準様式１（シフト記号表）'!$C$6:$L$47,10,FALSE))</f>
        <v/>
      </c>
      <c r="AT38" s="697" t="str">
        <f>IF(AT37="","",VLOOKUP(AT37,'標準様式１（シフト記号表）'!$C$6:$L$47,10,FALSE))</f>
        <v/>
      </c>
      <c r="AU38" s="696" t="str">
        <f>IF(AU37="","",VLOOKUP(AU37,'標準様式１（シフト記号表）'!$C$6:$L$47,10,FALSE))</f>
        <v/>
      </c>
      <c r="AV38" s="697" t="str">
        <f>IF(AV37="","",VLOOKUP(AV37,'標準様式１（シフト記号表）'!$C$6:$L$47,10,FALSE))</f>
        <v/>
      </c>
      <c r="AW38" s="696" t="str">
        <f>IF(AW37="","",VLOOKUP(AW37,'標準様式１（シフト記号表）'!$C$6:$L$47,10,FALSE))</f>
        <v/>
      </c>
      <c r="AX38" s="711" t="str">
        <f>IF(AX37="","",VLOOKUP(AX37,'標準様式１（シフト記号表）'!$C$6:$L$47,10,FALSE))</f>
        <v/>
      </c>
      <c r="AY38" s="694" t="str">
        <f>IF(AY37="","",VLOOKUP(AY37,'標準様式１（シフト記号表）'!$C$6:$L$47,10,FALSE))</f>
        <v/>
      </c>
      <c r="AZ38" s="696" t="str">
        <f>IF(AZ37="","",VLOOKUP(AZ37,'標準様式１（シフト記号表）'!$C$6:$L$47,10,FALSE))</f>
        <v/>
      </c>
      <c r="BA38" s="711" t="str">
        <f>IF(BA37="","",VLOOKUP(BA37,'標準様式１（シフト記号表）'!$C$6:$L$47,10,FALSE))</f>
        <v/>
      </c>
      <c r="BB38" s="1424">
        <f>IF($BE$3="４週",SUM(W38:AX38),IF($BE$3="暦月",SUM(W38:BA38),""))</f>
        <v>0</v>
      </c>
      <c r="BC38" s="1425"/>
      <c r="BD38" s="1426">
        <f>IF($BE$3="４週",BB38/4,IF($BE$3="暦月",(BB38/($BE$6/7)),""))</f>
        <v>0</v>
      </c>
      <c r="BE38" s="1425"/>
      <c r="BF38" s="1421"/>
      <c r="BG38" s="1422"/>
      <c r="BH38" s="1422"/>
      <c r="BI38" s="1422"/>
      <c r="BJ38" s="1423"/>
    </row>
    <row r="39" spans="2:62" ht="20.25" customHeight="1">
      <c r="B39" s="1386">
        <f>B37+1</f>
        <v>13</v>
      </c>
      <c r="C39" s="1388"/>
      <c r="D39" s="1390"/>
      <c r="E39" s="1391"/>
      <c r="F39" s="1392"/>
      <c r="G39" s="1396"/>
      <c r="H39" s="1397"/>
      <c r="I39" s="1400"/>
      <c r="J39" s="1401"/>
      <c r="K39" s="1404"/>
      <c r="L39" s="1405"/>
      <c r="M39" s="1405"/>
      <c r="N39" s="1397"/>
      <c r="O39" s="1367"/>
      <c r="P39" s="1368"/>
      <c r="Q39" s="1368"/>
      <c r="R39" s="1368"/>
      <c r="S39" s="1369"/>
      <c r="T39" s="716" t="s">
        <v>790</v>
      </c>
      <c r="U39" s="717"/>
      <c r="V39" s="718"/>
      <c r="W39" s="703"/>
      <c r="X39" s="704"/>
      <c r="Y39" s="705"/>
      <c r="Z39" s="705"/>
      <c r="AA39" s="706"/>
      <c r="AB39" s="704"/>
      <c r="AC39" s="707"/>
      <c r="AD39" s="703"/>
      <c r="AE39" s="704"/>
      <c r="AF39" s="704"/>
      <c r="AG39" s="704"/>
      <c r="AH39" s="704"/>
      <c r="AI39" s="704"/>
      <c r="AJ39" s="707"/>
      <c r="AK39" s="703"/>
      <c r="AL39" s="705"/>
      <c r="AM39" s="706"/>
      <c r="AN39" s="705"/>
      <c r="AO39" s="706"/>
      <c r="AP39" s="705"/>
      <c r="AQ39" s="708"/>
      <c r="AR39" s="703"/>
      <c r="AS39" s="705"/>
      <c r="AT39" s="706"/>
      <c r="AU39" s="705"/>
      <c r="AV39" s="706"/>
      <c r="AW39" s="705"/>
      <c r="AX39" s="708"/>
      <c r="AY39" s="703"/>
      <c r="AZ39" s="705"/>
      <c r="BA39" s="712"/>
      <c r="BB39" s="1373"/>
      <c r="BC39" s="1374"/>
      <c r="BD39" s="1375"/>
      <c r="BE39" s="1376"/>
      <c r="BF39" s="1377"/>
      <c r="BG39" s="1378"/>
      <c r="BH39" s="1378"/>
      <c r="BI39" s="1378"/>
      <c r="BJ39" s="1379"/>
    </row>
    <row r="40" spans="2:62" ht="20.25" customHeight="1">
      <c r="B40" s="1414"/>
      <c r="C40" s="1388"/>
      <c r="D40" s="1390"/>
      <c r="E40" s="1391"/>
      <c r="F40" s="1392"/>
      <c r="G40" s="1427"/>
      <c r="H40" s="1428"/>
      <c r="I40" s="1429"/>
      <c r="J40" s="1430"/>
      <c r="K40" s="1431"/>
      <c r="L40" s="1432"/>
      <c r="M40" s="1432"/>
      <c r="N40" s="1428"/>
      <c r="O40" s="1367"/>
      <c r="P40" s="1368"/>
      <c r="Q40" s="1368"/>
      <c r="R40" s="1368"/>
      <c r="S40" s="1369"/>
      <c r="T40" s="713" t="s">
        <v>887</v>
      </c>
      <c r="U40" s="714"/>
      <c r="V40" s="715"/>
      <c r="W40" s="694" t="str">
        <f>IF(W39="","",VLOOKUP(W39,'標準様式１（シフト記号表）'!$C$6:$L$47,10,FALSE))</f>
        <v/>
      </c>
      <c r="X40" s="695" t="str">
        <f>IF(X39="","",VLOOKUP(X39,'標準様式１（シフト記号表）'!$C$6:$L$47,10,FALSE))</f>
        <v/>
      </c>
      <c r="Y40" s="696" t="str">
        <f>IF(Y39="","",VLOOKUP(Y39,'標準様式１（シフト記号表）'!$C$6:$L$47,10,FALSE))</f>
        <v/>
      </c>
      <c r="Z40" s="696" t="str">
        <f>IF(Z39="","",VLOOKUP(Z39,'標準様式１（シフト記号表）'!$C$6:$L$47,10,FALSE))</f>
        <v/>
      </c>
      <c r="AA40" s="697" t="str">
        <f>IF(AA39="","",VLOOKUP(AA39,'標準様式１（シフト記号表）'!$C$6:$L$47,10,FALSE))</f>
        <v/>
      </c>
      <c r="AB40" s="695" t="str">
        <f>IF(AB39="","",VLOOKUP(AB39,'標準様式１（シフト記号表）'!$C$6:$L$47,10,FALSE))</f>
        <v/>
      </c>
      <c r="AC40" s="698" t="str">
        <f>IF(AC39="","",VLOOKUP(AC39,'標準様式１（シフト記号表）'!$C$6:$L$47,10,FALSE))</f>
        <v/>
      </c>
      <c r="AD40" s="694" t="str">
        <f>IF(AD39="","",VLOOKUP(AD39,'標準様式１（シフト記号表）'!$C$6:$L$47,10,FALSE))</f>
        <v/>
      </c>
      <c r="AE40" s="695" t="str">
        <f>IF(AE39="","",VLOOKUP(AE39,'標準様式１（シフト記号表）'!$C$6:$L$47,10,FALSE))</f>
        <v/>
      </c>
      <c r="AF40" s="695" t="str">
        <f>IF(AF39="","",VLOOKUP(AF39,'標準様式１（シフト記号表）'!$C$6:$L$47,10,FALSE))</f>
        <v/>
      </c>
      <c r="AG40" s="695" t="str">
        <f>IF(AG39="","",VLOOKUP(AG39,'標準様式１（シフト記号表）'!$C$6:$L$47,10,FALSE))</f>
        <v/>
      </c>
      <c r="AH40" s="695" t="str">
        <f>IF(AH39="","",VLOOKUP(AH39,'標準様式１（シフト記号表）'!$C$6:$L$47,10,FALSE))</f>
        <v/>
      </c>
      <c r="AI40" s="695" t="str">
        <f>IF(AI39="","",VLOOKUP(AI39,'標準様式１（シフト記号表）'!$C$6:$L$47,10,FALSE))</f>
        <v/>
      </c>
      <c r="AJ40" s="698" t="str">
        <f>IF(AJ39="","",VLOOKUP(AJ39,'標準様式１（シフト記号表）'!$C$6:$L$47,10,FALSE))</f>
        <v/>
      </c>
      <c r="AK40" s="694" t="str">
        <f>IF(AK39="","",VLOOKUP(AK39,'標準様式１（シフト記号表）'!$C$6:$L$47,10,FALSE))</f>
        <v/>
      </c>
      <c r="AL40" s="696" t="str">
        <f>IF(AL39="","",VLOOKUP(AL39,'標準様式１（シフト記号表）'!$C$6:$L$47,10,FALSE))</f>
        <v/>
      </c>
      <c r="AM40" s="697" t="str">
        <f>IF(AM39="","",VLOOKUP(AM39,'標準様式１（シフト記号表）'!$C$6:$L$47,10,FALSE))</f>
        <v/>
      </c>
      <c r="AN40" s="696" t="str">
        <f>IF(AN39="","",VLOOKUP(AN39,'標準様式１（シフト記号表）'!$C$6:$L$47,10,FALSE))</f>
        <v/>
      </c>
      <c r="AO40" s="697" t="str">
        <f>IF(AO39="","",VLOOKUP(AO39,'標準様式１（シフト記号表）'!$C$6:$L$47,10,FALSE))</f>
        <v/>
      </c>
      <c r="AP40" s="696" t="str">
        <f>IF(AP39="","",VLOOKUP(AP39,'標準様式１（シフト記号表）'!$C$6:$L$47,10,FALSE))</f>
        <v/>
      </c>
      <c r="AQ40" s="711" t="str">
        <f>IF(AQ39="","",VLOOKUP(AQ39,'標準様式１（シフト記号表）'!$C$6:$L$47,10,FALSE))</f>
        <v/>
      </c>
      <c r="AR40" s="694" t="str">
        <f>IF(AR39="","",VLOOKUP(AR39,'標準様式１（シフト記号表）'!$C$6:$L$47,10,FALSE))</f>
        <v/>
      </c>
      <c r="AS40" s="696" t="str">
        <f>IF(AS39="","",VLOOKUP(AS39,'標準様式１（シフト記号表）'!$C$6:$L$47,10,FALSE))</f>
        <v/>
      </c>
      <c r="AT40" s="697" t="str">
        <f>IF(AT39="","",VLOOKUP(AT39,'標準様式１（シフト記号表）'!$C$6:$L$47,10,FALSE))</f>
        <v/>
      </c>
      <c r="AU40" s="696" t="str">
        <f>IF(AU39="","",VLOOKUP(AU39,'標準様式１（シフト記号表）'!$C$6:$L$47,10,FALSE))</f>
        <v/>
      </c>
      <c r="AV40" s="697" t="str">
        <f>IF(AV39="","",VLOOKUP(AV39,'標準様式１（シフト記号表）'!$C$6:$L$47,10,FALSE))</f>
        <v/>
      </c>
      <c r="AW40" s="696" t="str">
        <f>IF(AW39="","",VLOOKUP(AW39,'標準様式１（シフト記号表）'!$C$6:$L$47,10,FALSE))</f>
        <v/>
      </c>
      <c r="AX40" s="711" t="str">
        <f>IF(AX39="","",VLOOKUP(AX39,'標準様式１（シフト記号表）'!$C$6:$L$47,10,FALSE))</f>
        <v/>
      </c>
      <c r="AY40" s="694" t="str">
        <f>IF(AY39="","",VLOOKUP(AY39,'標準様式１（シフト記号表）'!$C$6:$L$47,10,FALSE))</f>
        <v/>
      </c>
      <c r="AZ40" s="696" t="str">
        <f>IF(AZ39="","",VLOOKUP(AZ39,'標準様式１（シフト記号表）'!$C$6:$L$47,10,FALSE))</f>
        <v/>
      </c>
      <c r="BA40" s="711" t="str">
        <f>IF(BA39="","",VLOOKUP(BA39,'標準様式１（シフト記号表）'!$C$6:$L$47,10,FALSE))</f>
        <v/>
      </c>
      <c r="BB40" s="1424">
        <f>IF($BE$3="４週",SUM(W40:AX40),IF($BE$3="暦月",SUM(W40:BA40),""))</f>
        <v>0</v>
      </c>
      <c r="BC40" s="1425"/>
      <c r="BD40" s="1426">
        <f>IF($BE$3="４週",BB40/4,IF($BE$3="暦月",(BB40/($BE$6/7)),""))</f>
        <v>0</v>
      </c>
      <c r="BE40" s="1425"/>
      <c r="BF40" s="1421"/>
      <c r="BG40" s="1422"/>
      <c r="BH40" s="1422"/>
      <c r="BI40" s="1422"/>
      <c r="BJ40" s="1423"/>
    </row>
    <row r="41" spans="2:62" ht="20.25" customHeight="1">
      <c r="B41" s="1386">
        <f>B39+1</f>
        <v>14</v>
      </c>
      <c r="C41" s="1388"/>
      <c r="D41" s="1390"/>
      <c r="E41" s="1391"/>
      <c r="F41" s="1392"/>
      <c r="G41" s="1396"/>
      <c r="H41" s="1397"/>
      <c r="I41" s="1400"/>
      <c r="J41" s="1401"/>
      <c r="K41" s="1404"/>
      <c r="L41" s="1405"/>
      <c r="M41" s="1405"/>
      <c r="N41" s="1397"/>
      <c r="O41" s="1367"/>
      <c r="P41" s="1368"/>
      <c r="Q41" s="1368"/>
      <c r="R41" s="1368"/>
      <c r="S41" s="1369"/>
      <c r="T41" s="716" t="s">
        <v>790</v>
      </c>
      <c r="U41" s="717"/>
      <c r="V41" s="718"/>
      <c r="W41" s="703"/>
      <c r="X41" s="704"/>
      <c r="Y41" s="705"/>
      <c r="Z41" s="705"/>
      <c r="AA41" s="706"/>
      <c r="AB41" s="704"/>
      <c r="AC41" s="707"/>
      <c r="AD41" s="703"/>
      <c r="AE41" s="704"/>
      <c r="AF41" s="704"/>
      <c r="AG41" s="704"/>
      <c r="AH41" s="704"/>
      <c r="AI41" s="704"/>
      <c r="AJ41" s="707"/>
      <c r="AK41" s="703"/>
      <c r="AL41" s="705"/>
      <c r="AM41" s="706"/>
      <c r="AN41" s="705"/>
      <c r="AO41" s="706"/>
      <c r="AP41" s="705"/>
      <c r="AQ41" s="708"/>
      <c r="AR41" s="703"/>
      <c r="AS41" s="705"/>
      <c r="AT41" s="706"/>
      <c r="AU41" s="705"/>
      <c r="AV41" s="706"/>
      <c r="AW41" s="705"/>
      <c r="AX41" s="708"/>
      <c r="AY41" s="703"/>
      <c r="AZ41" s="705"/>
      <c r="BA41" s="712"/>
      <c r="BB41" s="1373"/>
      <c r="BC41" s="1374"/>
      <c r="BD41" s="1375"/>
      <c r="BE41" s="1376"/>
      <c r="BF41" s="1377"/>
      <c r="BG41" s="1378"/>
      <c r="BH41" s="1378"/>
      <c r="BI41" s="1378"/>
      <c r="BJ41" s="1379"/>
    </row>
    <row r="42" spans="2:62" ht="20.25" customHeight="1">
      <c r="B42" s="1414"/>
      <c r="C42" s="1388"/>
      <c r="D42" s="1390"/>
      <c r="E42" s="1391"/>
      <c r="F42" s="1392"/>
      <c r="G42" s="1427"/>
      <c r="H42" s="1428"/>
      <c r="I42" s="1429"/>
      <c r="J42" s="1430"/>
      <c r="K42" s="1431"/>
      <c r="L42" s="1432"/>
      <c r="M42" s="1432"/>
      <c r="N42" s="1428"/>
      <c r="O42" s="1367"/>
      <c r="P42" s="1368"/>
      <c r="Q42" s="1368"/>
      <c r="R42" s="1368"/>
      <c r="S42" s="1369"/>
      <c r="T42" s="713" t="s">
        <v>887</v>
      </c>
      <c r="U42" s="714"/>
      <c r="V42" s="715"/>
      <c r="W42" s="694" t="str">
        <f>IF(W41="","",VLOOKUP(W41,'標準様式１（シフト記号表）'!$C$6:$L$47,10,FALSE))</f>
        <v/>
      </c>
      <c r="X42" s="695" t="str">
        <f>IF(X41="","",VLOOKUP(X41,'標準様式１（シフト記号表）'!$C$6:$L$47,10,FALSE))</f>
        <v/>
      </c>
      <c r="Y42" s="696" t="str">
        <f>IF(Y41="","",VLOOKUP(Y41,'標準様式１（シフト記号表）'!$C$6:$L$47,10,FALSE))</f>
        <v/>
      </c>
      <c r="Z42" s="696" t="str">
        <f>IF(Z41="","",VLOOKUP(Z41,'標準様式１（シフト記号表）'!$C$6:$L$47,10,FALSE))</f>
        <v/>
      </c>
      <c r="AA42" s="697" t="str">
        <f>IF(AA41="","",VLOOKUP(AA41,'標準様式１（シフト記号表）'!$C$6:$L$47,10,FALSE))</f>
        <v/>
      </c>
      <c r="AB42" s="695" t="str">
        <f>IF(AB41="","",VLOOKUP(AB41,'標準様式１（シフト記号表）'!$C$6:$L$47,10,FALSE))</f>
        <v/>
      </c>
      <c r="AC42" s="698" t="str">
        <f>IF(AC41="","",VLOOKUP(AC41,'標準様式１（シフト記号表）'!$C$6:$L$47,10,FALSE))</f>
        <v/>
      </c>
      <c r="AD42" s="694" t="str">
        <f>IF(AD41="","",VLOOKUP(AD41,'標準様式１（シフト記号表）'!$C$6:$L$47,10,FALSE))</f>
        <v/>
      </c>
      <c r="AE42" s="695" t="str">
        <f>IF(AE41="","",VLOOKUP(AE41,'標準様式１（シフト記号表）'!$C$6:$L$47,10,FALSE))</f>
        <v/>
      </c>
      <c r="AF42" s="695" t="str">
        <f>IF(AF41="","",VLOOKUP(AF41,'標準様式１（シフト記号表）'!$C$6:$L$47,10,FALSE))</f>
        <v/>
      </c>
      <c r="AG42" s="695" t="str">
        <f>IF(AG41="","",VLOOKUP(AG41,'標準様式１（シフト記号表）'!$C$6:$L$47,10,FALSE))</f>
        <v/>
      </c>
      <c r="AH42" s="695" t="str">
        <f>IF(AH41="","",VLOOKUP(AH41,'標準様式１（シフト記号表）'!$C$6:$L$47,10,FALSE))</f>
        <v/>
      </c>
      <c r="AI42" s="695" t="str">
        <f>IF(AI41="","",VLOOKUP(AI41,'標準様式１（シフト記号表）'!$C$6:$L$47,10,FALSE))</f>
        <v/>
      </c>
      <c r="AJ42" s="698" t="str">
        <f>IF(AJ41="","",VLOOKUP(AJ41,'標準様式１（シフト記号表）'!$C$6:$L$47,10,FALSE))</f>
        <v/>
      </c>
      <c r="AK42" s="694" t="str">
        <f>IF(AK41="","",VLOOKUP(AK41,'標準様式１（シフト記号表）'!$C$6:$L$47,10,FALSE))</f>
        <v/>
      </c>
      <c r="AL42" s="696" t="str">
        <f>IF(AL41="","",VLOOKUP(AL41,'標準様式１（シフト記号表）'!$C$6:$L$47,10,FALSE))</f>
        <v/>
      </c>
      <c r="AM42" s="697" t="str">
        <f>IF(AM41="","",VLOOKUP(AM41,'標準様式１（シフト記号表）'!$C$6:$L$47,10,FALSE))</f>
        <v/>
      </c>
      <c r="AN42" s="696" t="str">
        <f>IF(AN41="","",VLOOKUP(AN41,'標準様式１（シフト記号表）'!$C$6:$L$47,10,FALSE))</f>
        <v/>
      </c>
      <c r="AO42" s="697" t="str">
        <f>IF(AO41="","",VLOOKUP(AO41,'標準様式１（シフト記号表）'!$C$6:$L$47,10,FALSE))</f>
        <v/>
      </c>
      <c r="AP42" s="696" t="str">
        <f>IF(AP41="","",VLOOKUP(AP41,'標準様式１（シフト記号表）'!$C$6:$L$47,10,FALSE))</f>
        <v/>
      </c>
      <c r="AQ42" s="711" t="str">
        <f>IF(AQ41="","",VLOOKUP(AQ41,'標準様式１（シフト記号表）'!$C$6:$L$47,10,FALSE))</f>
        <v/>
      </c>
      <c r="AR42" s="694" t="str">
        <f>IF(AR41="","",VLOOKUP(AR41,'標準様式１（シフト記号表）'!$C$6:$L$47,10,FALSE))</f>
        <v/>
      </c>
      <c r="AS42" s="696" t="str">
        <f>IF(AS41="","",VLOOKUP(AS41,'標準様式１（シフト記号表）'!$C$6:$L$47,10,FALSE))</f>
        <v/>
      </c>
      <c r="AT42" s="697" t="str">
        <f>IF(AT41="","",VLOOKUP(AT41,'標準様式１（シフト記号表）'!$C$6:$L$47,10,FALSE))</f>
        <v/>
      </c>
      <c r="AU42" s="696" t="str">
        <f>IF(AU41="","",VLOOKUP(AU41,'標準様式１（シフト記号表）'!$C$6:$L$47,10,FALSE))</f>
        <v/>
      </c>
      <c r="AV42" s="697" t="str">
        <f>IF(AV41="","",VLOOKUP(AV41,'標準様式１（シフト記号表）'!$C$6:$L$47,10,FALSE))</f>
        <v/>
      </c>
      <c r="AW42" s="696" t="str">
        <f>IF(AW41="","",VLOOKUP(AW41,'標準様式１（シフト記号表）'!$C$6:$L$47,10,FALSE))</f>
        <v/>
      </c>
      <c r="AX42" s="711" t="str">
        <f>IF(AX41="","",VLOOKUP(AX41,'標準様式１（シフト記号表）'!$C$6:$L$47,10,FALSE))</f>
        <v/>
      </c>
      <c r="AY42" s="694" t="str">
        <f>IF(AY41="","",VLOOKUP(AY41,'標準様式１（シフト記号表）'!$C$6:$L$47,10,FALSE))</f>
        <v/>
      </c>
      <c r="AZ42" s="696" t="str">
        <f>IF(AZ41="","",VLOOKUP(AZ41,'標準様式１（シフト記号表）'!$C$6:$L$47,10,FALSE))</f>
        <v/>
      </c>
      <c r="BA42" s="711" t="str">
        <f>IF(BA41="","",VLOOKUP(BA41,'標準様式１（シフト記号表）'!$C$6:$L$47,10,FALSE))</f>
        <v/>
      </c>
      <c r="BB42" s="1424">
        <f>IF($BE$3="４週",SUM(W42:AX42),IF($BE$3="暦月",SUM(W42:BA42),""))</f>
        <v>0</v>
      </c>
      <c r="BC42" s="1425"/>
      <c r="BD42" s="1426">
        <f>IF($BE$3="４週",BB42/4,IF($BE$3="暦月",(BB42/($BE$6/7)),""))</f>
        <v>0</v>
      </c>
      <c r="BE42" s="1425"/>
      <c r="BF42" s="1421"/>
      <c r="BG42" s="1422"/>
      <c r="BH42" s="1422"/>
      <c r="BI42" s="1422"/>
      <c r="BJ42" s="1423"/>
    </row>
    <row r="43" spans="2:62" ht="20.25" customHeight="1">
      <c r="B43" s="1386">
        <f>B41+1</f>
        <v>15</v>
      </c>
      <c r="C43" s="1388"/>
      <c r="D43" s="1390"/>
      <c r="E43" s="1391"/>
      <c r="F43" s="1392"/>
      <c r="G43" s="1396"/>
      <c r="H43" s="1397"/>
      <c r="I43" s="1400"/>
      <c r="J43" s="1401"/>
      <c r="K43" s="1404"/>
      <c r="L43" s="1405"/>
      <c r="M43" s="1405"/>
      <c r="N43" s="1397"/>
      <c r="O43" s="1367"/>
      <c r="P43" s="1368"/>
      <c r="Q43" s="1368"/>
      <c r="R43" s="1368"/>
      <c r="S43" s="1369"/>
      <c r="T43" s="716" t="s">
        <v>790</v>
      </c>
      <c r="U43" s="717"/>
      <c r="V43" s="718"/>
      <c r="W43" s="703"/>
      <c r="X43" s="704"/>
      <c r="Y43" s="705"/>
      <c r="Z43" s="705"/>
      <c r="AA43" s="706"/>
      <c r="AB43" s="704"/>
      <c r="AC43" s="707"/>
      <c r="AD43" s="703"/>
      <c r="AE43" s="704"/>
      <c r="AF43" s="704"/>
      <c r="AG43" s="704"/>
      <c r="AH43" s="704"/>
      <c r="AI43" s="704"/>
      <c r="AJ43" s="707"/>
      <c r="AK43" s="703"/>
      <c r="AL43" s="705"/>
      <c r="AM43" s="706"/>
      <c r="AN43" s="705"/>
      <c r="AO43" s="706"/>
      <c r="AP43" s="705"/>
      <c r="AQ43" s="708"/>
      <c r="AR43" s="703"/>
      <c r="AS43" s="705"/>
      <c r="AT43" s="706"/>
      <c r="AU43" s="705"/>
      <c r="AV43" s="706"/>
      <c r="AW43" s="705"/>
      <c r="AX43" s="708"/>
      <c r="AY43" s="703"/>
      <c r="AZ43" s="705"/>
      <c r="BA43" s="712"/>
      <c r="BB43" s="1373"/>
      <c r="BC43" s="1374"/>
      <c r="BD43" s="1375"/>
      <c r="BE43" s="1376"/>
      <c r="BF43" s="1377"/>
      <c r="BG43" s="1378"/>
      <c r="BH43" s="1378"/>
      <c r="BI43" s="1378"/>
      <c r="BJ43" s="1379"/>
    </row>
    <row r="44" spans="2:62" ht="20.25" customHeight="1">
      <c r="B44" s="1414"/>
      <c r="C44" s="1388"/>
      <c r="D44" s="1390"/>
      <c r="E44" s="1391"/>
      <c r="F44" s="1392"/>
      <c r="G44" s="1427"/>
      <c r="H44" s="1428"/>
      <c r="I44" s="1429"/>
      <c r="J44" s="1430"/>
      <c r="K44" s="1431"/>
      <c r="L44" s="1432"/>
      <c r="M44" s="1432"/>
      <c r="N44" s="1428"/>
      <c r="O44" s="1367"/>
      <c r="P44" s="1368"/>
      <c r="Q44" s="1368"/>
      <c r="R44" s="1368"/>
      <c r="S44" s="1369"/>
      <c r="T44" s="713" t="s">
        <v>887</v>
      </c>
      <c r="U44" s="714"/>
      <c r="V44" s="715"/>
      <c r="W44" s="694" t="str">
        <f>IF(W43="","",VLOOKUP(W43,'標準様式１（シフト記号表）'!$C$6:$L$47,10,FALSE))</f>
        <v/>
      </c>
      <c r="X44" s="695" t="str">
        <f>IF(X43="","",VLOOKUP(X43,'標準様式１（シフト記号表）'!$C$6:$L$47,10,FALSE))</f>
        <v/>
      </c>
      <c r="Y44" s="696" t="str">
        <f>IF(Y43="","",VLOOKUP(Y43,'標準様式１（シフト記号表）'!$C$6:$L$47,10,FALSE))</f>
        <v/>
      </c>
      <c r="Z44" s="696" t="str">
        <f>IF(Z43="","",VLOOKUP(Z43,'標準様式１（シフト記号表）'!$C$6:$L$47,10,FALSE))</f>
        <v/>
      </c>
      <c r="AA44" s="697" t="str">
        <f>IF(AA43="","",VLOOKUP(AA43,'標準様式１（シフト記号表）'!$C$6:$L$47,10,FALSE))</f>
        <v/>
      </c>
      <c r="AB44" s="695" t="str">
        <f>IF(AB43="","",VLOOKUP(AB43,'標準様式１（シフト記号表）'!$C$6:$L$47,10,FALSE))</f>
        <v/>
      </c>
      <c r="AC44" s="698" t="str">
        <f>IF(AC43="","",VLOOKUP(AC43,'標準様式１（シフト記号表）'!$C$6:$L$47,10,FALSE))</f>
        <v/>
      </c>
      <c r="AD44" s="694" t="str">
        <f>IF(AD43="","",VLOOKUP(AD43,'標準様式１（シフト記号表）'!$C$6:$L$47,10,FALSE))</f>
        <v/>
      </c>
      <c r="AE44" s="695" t="str">
        <f>IF(AE43="","",VLOOKUP(AE43,'標準様式１（シフト記号表）'!$C$6:$L$47,10,FALSE))</f>
        <v/>
      </c>
      <c r="AF44" s="695" t="str">
        <f>IF(AF43="","",VLOOKUP(AF43,'標準様式１（シフト記号表）'!$C$6:$L$47,10,FALSE))</f>
        <v/>
      </c>
      <c r="AG44" s="695" t="str">
        <f>IF(AG43="","",VLOOKUP(AG43,'標準様式１（シフト記号表）'!$C$6:$L$47,10,FALSE))</f>
        <v/>
      </c>
      <c r="AH44" s="695" t="str">
        <f>IF(AH43="","",VLOOKUP(AH43,'標準様式１（シフト記号表）'!$C$6:$L$47,10,FALSE))</f>
        <v/>
      </c>
      <c r="AI44" s="695" t="str">
        <f>IF(AI43="","",VLOOKUP(AI43,'標準様式１（シフト記号表）'!$C$6:$L$47,10,FALSE))</f>
        <v/>
      </c>
      <c r="AJ44" s="698" t="str">
        <f>IF(AJ43="","",VLOOKUP(AJ43,'標準様式１（シフト記号表）'!$C$6:$L$47,10,FALSE))</f>
        <v/>
      </c>
      <c r="AK44" s="694" t="str">
        <f>IF(AK43="","",VLOOKUP(AK43,'標準様式１（シフト記号表）'!$C$6:$L$47,10,FALSE))</f>
        <v/>
      </c>
      <c r="AL44" s="696" t="str">
        <f>IF(AL43="","",VLOOKUP(AL43,'標準様式１（シフト記号表）'!$C$6:$L$47,10,FALSE))</f>
        <v/>
      </c>
      <c r="AM44" s="697" t="str">
        <f>IF(AM43="","",VLOOKUP(AM43,'標準様式１（シフト記号表）'!$C$6:$L$47,10,FALSE))</f>
        <v/>
      </c>
      <c r="AN44" s="696" t="str">
        <f>IF(AN43="","",VLOOKUP(AN43,'標準様式１（シフト記号表）'!$C$6:$L$47,10,FALSE))</f>
        <v/>
      </c>
      <c r="AO44" s="697" t="str">
        <f>IF(AO43="","",VLOOKUP(AO43,'標準様式１（シフト記号表）'!$C$6:$L$47,10,FALSE))</f>
        <v/>
      </c>
      <c r="AP44" s="696" t="str">
        <f>IF(AP43="","",VLOOKUP(AP43,'標準様式１（シフト記号表）'!$C$6:$L$47,10,FALSE))</f>
        <v/>
      </c>
      <c r="AQ44" s="711" t="str">
        <f>IF(AQ43="","",VLOOKUP(AQ43,'標準様式１（シフト記号表）'!$C$6:$L$47,10,FALSE))</f>
        <v/>
      </c>
      <c r="AR44" s="694" t="str">
        <f>IF(AR43="","",VLOOKUP(AR43,'標準様式１（シフト記号表）'!$C$6:$L$47,10,FALSE))</f>
        <v/>
      </c>
      <c r="AS44" s="696" t="str">
        <f>IF(AS43="","",VLOOKUP(AS43,'標準様式１（シフト記号表）'!$C$6:$L$47,10,FALSE))</f>
        <v/>
      </c>
      <c r="AT44" s="697" t="str">
        <f>IF(AT43="","",VLOOKUP(AT43,'標準様式１（シフト記号表）'!$C$6:$L$47,10,FALSE))</f>
        <v/>
      </c>
      <c r="AU44" s="696" t="str">
        <f>IF(AU43="","",VLOOKUP(AU43,'標準様式１（シフト記号表）'!$C$6:$L$47,10,FALSE))</f>
        <v/>
      </c>
      <c r="AV44" s="697" t="str">
        <f>IF(AV43="","",VLOOKUP(AV43,'標準様式１（シフト記号表）'!$C$6:$L$47,10,FALSE))</f>
        <v/>
      </c>
      <c r="AW44" s="696" t="str">
        <f>IF(AW43="","",VLOOKUP(AW43,'標準様式１（シフト記号表）'!$C$6:$L$47,10,FALSE))</f>
        <v/>
      </c>
      <c r="AX44" s="711" t="str">
        <f>IF(AX43="","",VLOOKUP(AX43,'標準様式１（シフト記号表）'!$C$6:$L$47,10,FALSE))</f>
        <v/>
      </c>
      <c r="AY44" s="694" t="str">
        <f>IF(AY43="","",VLOOKUP(AY43,'標準様式１（シフト記号表）'!$C$6:$L$47,10,FALSE))</f>
        <v/>
      </c>
      <c r="AZ44" s="696" t="str">
        <f>IF(AZ43="","",VLOOKUP(AZ43,'標準様式１（シフト記号表）'!$C$6:$L$47,10,FALSE))</f>
        <v/>
      </c>
      <c r="BA44" s="711" t="str">
        <f>IF(BA43="","",VLOOKUP(BA43,'標準様式１（シフト記号表）'!$C$6:$L$47,10,FALSE))</f>
        <v/>
      </c>
      <c r="BB44" s="1424">
        <f>IF($BE$3="４週",SUM(W44:AX44),IF($BE$3="暦月",SUM(W44:BA44),""))</f>
        <v>0</v>
      </c>
      <c r="BC44" s="1425"/>
      <c r="BD44" s="1426">
        <f>IF($BE$3="４週",BB44/4,IF($BE$3="暦月",(BB44/($BE$6/7)),""))</f>
        <v>0</v>
      </c>
      <c r="BE44" s="1425"/>
      <c r="BF44" s="1421"/>
      <c r="BG44" s="1422"/>
      <c r="BH44" s="1422"/>
      <c r="BI44" s="1422"/>
      <c r="BJ44" s="1423"/>
    </row>
    <row r="45" spans="2:62" ht="20.25" customHeight="1">
      <c r="B45" s="1386">
        <f>B43+1</f>
        <v>16</v>
      </c>
      <c r="C45" s="1388"/>
      <c r="D45" s="1390"/>
      <c r="E45" s="1391"/>
      <c r="F45" s="1392"/>
      <c r="G45" s="1396"/>
      <c r="H45" s="1397"/>
      <c r="I45" s="1400"/>
      <c r="J45" s="1401"/>
      <c r="K45" s="1404"/>
      <c r="L45" s="1405"/>
      <c r="M45" s="1405"/>
      <c r="N45" s="1397"/>
      <c r="O45" s="1367"/>
      <c r="P45" s="1368"/>
      <c r="Q45" s="1368"/>
      <c r="R45" s="1368"/>
      <c r="S45" s="1369"/>
      <c r="T45" s="716" t="s">
        <v>790</v>
      </c>
      <c r="U45" s="717"/>
      <c r="V45" s="718"/>
      <c r="W45" s="703"/>
      <c r="X45" s="704"/>
      <c r="Y45" s="705"/>
      <c r="Z45" s="705"/>
      <c r="AA45" s="706"/>
      <c r="AB45" s="704"/>
      <c r="AC45" s="707"/>
      <c r="AD45" s="703"/>
      <c r="AE45" s="704"/>
      <c r="AF45" s="704"/>
      <c r="AG45" s="704"/>
      <c r="AH45" s="704"/>
      <c r="AI45" s="704"/>
      <c r="AJ45" s="707"/>
      <c r="AK45" s="703"/>
      <c r="AL45" s="705"/>
      <c r="AM45" s="706"/>
      <c r="AN45" s="705"/>
      <c r="AO45" s="706"/>
      <c r="AP45" s="705"/>
      <c r="AQ45" s="708"/>
      <c r="AR45" s="703"/>
      <c r="AS45" s="705"/>
      <c r="AT45" s="706"/>
      <c r="AU45" s="705"/>
      <c r="AV45" s="706"/>
      <c r="AW45" s="705"/>
      <c r="AX45" s="708"/>
      <c r="AY45" s="703"/>
      <c r="AZ45" s="705"/>
      <c r="BA45" s="712"/>
      <c r="BB45" s="1373"/>
      <c r="BC45" s="1374"/>
      <c r="BD45" s="1375"/>
      <c r="BE45" s="1376"/>
      <c r="BF45" s="1377"/>
      <c r="BG45" s="1378"/>
      <c r="BH45" s="1378"/>
      <c r="BI45" s="1378"/>
      <c r="BJ45" s="1379"/>
    </row>
    <row r="46" spans="2:62" ht="20.25" customHeight="1">
      <c r="B46" s="1414"/>
      <c r="C46" s="1388"/>
      <c r="D46" s="1390"/>
      <c r="E46" s="1391"/>
      <c r="F46" s="1392"/>
      <c r="G46" s="1427"/>
      <c r="H46" s="1428"/>
      <c r="I46" s="1429"/>
      <c r="J46" s="1430"/>
      <c r="K46" s="1431"/>
      <c r="L46" s="1432"/>
      <c r="M46" s="1432"/>
      <c r="N46" s="1428"/>
      <c r="O46" s="1367"/>
      <c r="P46" s="1368"/>
      <c r="Q46" s="1368"/>
      <c r="R46" s="1368"/>
      <c r="S46" s="1369"/>
      <c r="T46" s="713" t="s">
        <v>887</v>
      </c>
      <c r="U46" s="714"/>
      <c r="V46" s="715"/>
      <c r="W46" s="694" t="str">
        <f>IF(W45="","",VLOOKUP(W45,'標準様式１（シフト記号表）'!$C$6:$L$47,10,FALSE))</f>
        <v/>
      </c>
      <c r="X46" s="695" t="str">
        <f>IF(X45="","",VLOOKUP(X45,'標準様式１（シフト記号表）'!$C$6:$L$47,10,FALSE))</f>
        <v/>
      </c>
      <c r="Y46" s="696" t="str">
        <f>IF(Y45="","",VLOOKUP(Y45,'標準様式１（シフト記号表）'!$C$6:$L$47,10,FALSE))</f>
        <v/>
      </c>
      <c r="Z46" s="696" t="str">
        <f>IF(Z45="","",VLOOKUP(Z45,'標準様式１（シフト記号表）'!$C$6:$L$47,10,FALSE))</f>
        <v/>
      </c>
      <c r="AA46" s="697" t="str">
        <f>IF(AA45="","",VLOOKUP(AA45,'標準様式１（シフト記号表）'!$C$6:$L$47,10,FALSE))</f>
        <v/>
      </c>
      <c r="AB46" s="695" t="str">
        <f>IF(AB45="","",VLOOKUP(AB45,'標準様式１（シフト記号表）'!$C$6:$L$47,10,FALSE))</f>
        <v/>
      </c>
      <c r="AC46" s="698" t="str">
        <f>IF(AC45="","",VLOOKUP(AC45,'標準様式１（シフト記号表）'!$C$6:$L$47,10,FALSE))</f>
        <v/>
      </c>
      <c r="AD46" s="694" t="str">
        <f>IF(AD45="","",VLOOKUP(AD45,'標準様式１（シフト記号表）'!$C$6:$L$47,10,FALSE))</f>
        <v/>
      </c>
      <c r="AE46" s="695" t="str">
        <f>IF(AE45="","",VLOOKUP(AE45,'標準様式１（シフト記号表）'!$C$6:$L$47,10,FALSE))</f>
        <v/>
      </c>
      <c r="AF46" s="695" t="str">
        <f>IF(AF45="","",VLOOKUP(AF45,'標準様式１（シフト記号表）'!$C$6:$L$47,10,FALSE))</f>
        <v/>
      </c>
      <c r="AG46" s="695" t="str">
        <f>IF(AG45="","",VLOOKUP(AG45,'標準様式１（シフト記号表）'!$C$6:$L$47,10,FALSE))</f>
        <v/>
      </c>
      <c r="AH46" s="695" t="str">
        <f>IF(AH45="","",VLOOKUP(AH45,'標準様式１（シフト記号表）'!$C$6:$L$47,10,FALSE))</f>
        <v/>
      </c>
      <c r="AI46" s="695" t="str">
        <f>IF(AI45="","",VLOOKUP(AI45,'標準様式１（シフト記号表）'!$C$6:$L$47,10,FALSE))</f>
        <v/>
      </c>
      <c r="AJ46" s="698" t="str">
        <f>IF(AJ45="","",VLOOKUP(AJ45,'標準様式１（シフト記号表）'!$C$6:$L$47,10,FALSE))</f>
        <v/>
      </c>
      <c r="AK46" s="694" t="str">
        <f>IF(AK45="","",VLOOKUP(AK45,'標準様式１（シフト記号表）'!$C$6:$L$47,10,FALSE))</f>
        <v/>
      </c>
      <c r="AL46" s="696" t="str">
        <f>IF(AL45="","",VLOOKUP(AL45,'標準様式１（シフト記号表）'!$C$6:$L$47,10,FALSE))</f>
        <v/>
      </c>
      <c r="AM46" s="697" t="str">
        <f>IF(AM45="","",VLOOKUP(AM45,'標準様式１（シフト記号表）'!$C$6:$L$47,10,FALSE))</f>
        <v/>
      </c>
      <c r="AN46" s="696" t="str">
        <f>IF(AN45="","",VLOOKUP(AN45,'標準様式１（シフト記号表）'!$C$6:$L$47,10,FALSE))</f>
        <v/>
      </c>
      <c r="AO46" s="697" t="str">
        <f>IF(AO45="","",VLOOKUP(AO45,'標準様式１（シフト記号表）'!$C$6:$L$47,10,FALSE))</f>
        <v/>
      </c>
      <c r="AP46" s="696" t="str">
        <f>IF(AP45="","",VLOOKUP(AP45,'標準様式１（シフト記号表）'!$C$6:$L$47,10,FALSE))</f>
        <v/>
      </c>
      <c r="AQ46" s="711" t="str">
        <f>IF(AQ45="","",VLOOKUP(AQ45,'標準様式１（シフト記号表）'!$C$6:$L$47,10,FALSE))</f>
        <v/>
      </c>
      <c r="AR46" s="694" t="str">
        <f>IF(AR45="","",VLOOKUP(AR45,'標準様式１（シフト記号表）'!$C$6:$L$47,10,FALSE))</f>
        <v/>
      </c>
      <c r="AS46" s="696" t="str">
        <f>IF(AS45="","",VLOOKUP(AS45,'標準様式１（シフト記号表）'!$C$6:$L$47,10,FALSE))</f>
        <v/>
      </c>
      <c r="AT46" s="697" t="str">
        <f>IF(AT45="","",VLOOKUP(AT45,'標準様式１（シフト記号表）'!$C$6:$L$47,10,FALSE))</f>
        <v/>
      </c>
      <c r="AU46" s="696" t="str">
        <f>IF(AU45="","",VLOOKUP(AU45,'標準様式１（シフト記号表）'!$C$6:$L$47,10,FALSE))</f>
        <v/>
      </c>
      <c r="AV46" s="697" t="str">
        <f>IF(AV45="","",VLOOKUP(AV45,'標準様式１（シフト記号表）'!$C$6:$L$47,10,FALSE))</f>
        <v/>
      </c>
      <c r="AW46" s="696" t="str">
        <f>IF(AW45="","",VLOOKUP(AW45,'標準様式１（シフト記号表）'!$C$6:$L$47,10,FALSE))</f>
        <v/>
      </c>
      <c r="AX46" s="711" t="str">
        <f>IF(AX45="","",VLOOKUP(AX45,'標準様式１（シフト記号表）'!$C$6:$L$47,10,FALSE))</f>
        <v/>
      </c>
      <c r="AY46" s="694" t="str">
        <f>IF(AY45="","",VLOOKUP(AY45,'標準様式１（シフト記号表）'!$C$6:$L$47,10,FALSE))</f>
        <v/>
      </c>
      <c r="AZ46" s="696" t="str">
        <f>IF(AZ45="","",VLOOKUP(AZ45,'標準様式１（シフト記号表）'!$C$6:$L$47,10,FALSE))</f>
        <v/>
      </c>
      <c r="BA46" s="711" t="str">
        <f>IF(BA45="","",VLOOKUP(BA45,'標準様式１（シフト記号表）'!$C$6:$L$47,10,FALSE))</f>
        <v/>
      </c>
      <c r="BB46" s="1424">
        <f>IF($BE$3="４週",SUM(W46:AX46),IF($BE$3="暦月",SUM(W46:BA46),""))</f>
        <v>0</v>
      </c>
      <c r="BC46" s="1425"/>
      <c r="BD46" s="1426">
        <f>IF($BE$3="４週",BB46/4,IF($BE$3="暦月",(BB46/($BE$6/7)),""))</f>
        <v>0</v>
      </c>
      <c r="BE46" s="1425"/>
      <c r="BF46" s="1421"/>
      <c r="BG46" s="1422"/>
      <c r="BH46" s="1422"/>
      <c r="BI46" s="1422"/>
      <c r="BJ46" s="1423"/>
    </row>
    <row r="47" spans="2:62" ht="20.25" customHeight="1">
      <c r="B47" s="1386">
        <f>B45+1</f>
        <v>17</v>
      </c>
      <c r="C47" s="1388"/>
      <c r="D47" s="1390"/>
      <c r="E47" s="1391"/>
      <c r="F47" s="1392"/>
      <c r="G47" s="1396"/>
      <c r="H47" s="1397"/>
      <c r="I47" s="1400"/>
      <c r="J47" s="1401"/>
      <c r="K47" s="1404"/>
      <c r="L47" s="1405"/>
      <c r="M47" s="1405"/>
      <c r="N47" s="1397"/>
      <c r="O47" s="1367"/>
      <c r="P47" s="1368"/>
      <c r="Q47" s="1368"/>
      <c r="R47" s="1368"/>
      <c r="S47" s="1369"/>
      <c r="T47" s="716" t="s">
        <v>790</v>
      </c>
      <c r="U47" s="717"/>
      <c r="V47" s="718"/>
      <c r="W47" s="703"/>
      <c r="X47" s="704"/>
      <c r="Y47" s="705"/>
      <c r="Z47" s="705"/>
      <c r="AA47" s="706"/>
      <c r="AB47" s="704"/>
      <c r="AC47" s="707"/>
      <c r="AD47" s="703"/>
      <c r="AE47" s="704"/>
      <c r="AF47" s="704"/>
      <c r="AG47" s="704"/>
      <c r="AH47" s="704"/>
      <c r="AI47" s="704"/>
      <c r="AJ47" s="707"/>
      <c r="AK47" s="703"/>
      <c r="AL47" s="705"/>
      <c r="AM47" s="706"/>
      <c r="AN47" s="705"/>
      <c r="AO47" s="706"/>
      <c r="AP47" s="705"/>
      <c r="AQ47" s="708"/>
      <c r="AR47" s="703"/>
      <c r="AS47" s="705"/>
      <c r="AT47" s="706"/>
      <c r="AU47" s="705"/>
      <c r="AV47" s="706"/>
      <c r="AW47" s="705"/>
      <c r="AX47" s="708"/>
      <c r="AY47" s="703"/>
      <c r="AZ47" s="705"/>
      <c r="BA47" s="712"/>
      <c r="BB47" s="1373"/>
      <c r="BC47" s="1374"/>
      <c r="BD47" s="1375"/>
      <c r="BE47" s="1376"/>
      <c r="BF47" s="1377"/>
      <c r="BG47" s="1378"/>
      <c r="BH47" s="1378"/>
      <c r="BI47" s="1378"/>
      <c r="BJ47" s="1379"/>
    </row>
    <row r="48" spans="2:62" ht="20.25" customHeight="1">
      <c r="B48" s="1414"/>
      <c r="C48" s="1388"/>
      <c r="D48" s="1390"/>
      <c r="E48" s="1391"/>
      <c r="F48" s="1392"/>
      <c r="G48" s="1427"/>
      <c r="H48" s="1428"/>
      <c r="I48" s="1429"/>
      <c r="J48" s="1430"/>
      <c r="K48" s="1431"/>
      <c r="L48" s="1432"/>
      <c r="M48" s="1432"/>
      <c r="N48" s="1428"/>
      <c r="O48" s="1367"/>
      <c r="P48" s="1368"/>
      <c r="Q48" s="1368"/>
      <c r="R48" s="1368"/>
      <c r="S48" s="1369"/>
      <c r="T48" s="713" t="s">
        <v>887</v>
      </c>
      <c r="U48" s="714"/>
      <c r="V48" s="715"/>
      <c r="W48" s="694" t="str">
        <f>IF(W47="","",VLOOKUP(W47,'標準様式１（シフト記号表）'!$C$6:$L$47,10,FALSE))</f>
        <v/>
      </c>
      <c r="X48" s="695" t="str">
        <f>IF(X47="","",VLOOKUP(X47,'標準様式１（シフト記号表）'!$C$6:$L$47,10,FALSE))</f>
        <v/>
      </c>
      <c r="Y48" s="696" t="str">
        <f>IF(Y47="","",VLOOKUP(Y47,'標準様式１（シフト記号表）'!$C$6:$L$47,10,FALSE))</f>
        <v/>
      </c>
      <c r="Z48" s="696" t="str">
        <f>IF(Z47="","",VLOOKUP(Z47,'標準様式１（シフト記号表）'!$C$6:$L$47,10,FALSE))</f>
        <v/>
      </c>
      <c r="AA48" s="697" t="str">
        <f>IF(AA47="","",VLOOKUP(AA47,'標準様式１（シフト記号表）'!$C$6:$L$47,10,FALSE))</f>
        <v/>
      </c>
      <c r="AB48" s="695" t="str">
        <f>IF(AB47="","",VLOOKUP(AB47,'標準様式１（シフト記号表）'!$C$6:$L$47,10,FALSE))</f>
        <v/>
      </c>
      <c r="AC48" s="698" t="str">
        <f>IF(AC47="","",VLOOKUP(AC47,'標準様式１（シフト記号表）'!$C$6:$L$47,10,FALSE))</f>
        <v/>
      </c>
      <c r="AD48" s="694" t="str">
        <f>IF(AD47="","",VLOOKUP(AD47,'標準様式１（シフト記号表）'!$C$6:$L$47,10,FALSE))</f>
        <v/>
      </c>
      <c r="AE48" s="695" t="str">
        <f>IF(AE47="","",VLOOKUP(AE47,'標準様式１（シフト記号表）'!$C$6:$L$47,10,FALSE))</f>
        <v/>
      </c>
      <c r="AF48" s="695" t="str">
        <f>IF(AF47="","",VLOOKUP(AF47,'標準様式１（シフト記号表）'!$C$6:$L$47,10,FALSE))</f>
        <v/>
      </c>
      <c r="AG48" s="695" t="str">
        <f>IF(AG47="","",VLOOKUP(AG47,'標準様式１（シフト記号表）'!$C$6:$L$47,10,FALSE))</f>
        <v/>
      </c>
      <c r="AH48" s="695" t="str">
        <f>IF(AH47="","",VLOOKUP(AH47,'標準様式１（シフト記号表）'!$C$6:$L$47,10,FALSE))</f>
        <v/>
      </c>
      <c r="AI48" s="695" t="str">
        <f>IF(AI47="","",VLOOKUP(AI47,'標準様式１（シフト記号表）'!$C$6:$L$47,10,FALSE))</f>
        <v/>
      </c>
      <c r="AJ48" s="698" t="str">
        <f>IF(AJ47="","",VLOOKUP(AJ47,'標準様式１（シフト記号表）'!$C$6:$L$47,10,FALSE))</f>
        <v/>
      </c>
      <c r="AK48" s="694" t="str">
        <f>IF(AK47="","",VLOOKUP(AK47,'標準様式１（シフト記号表）'!$C$6:$L$47,10,FALSE))</f>
        <v/>
      </c>
      <c r="AL48" s="696" t="str">
        <f>IF(AL47="","",VLOOKUP(AL47,'標準様式１（シフト記号表）'!$C$6:$L$47,10,FALSE))</f>
        <v/>
      </c>
      <c r="AM48" s="697" t="str">
        <f>IF(AM47="","",VLOOKUP(AM47,'標準様式１（シフト記号表）'!$C$6:$L$47,10,FALSE))</f>
        <v/>
      </c>
      <c r="AN48" s="696" t="str">
        <f>IF(AN47="","",VLOOKUP(AN47,'標準様式１（シフト記号表）'!$C$6:$L$47,10,FALSE))</f>
        <v/>
      </c>
      <c r="AO48" s="697" t="str">
        <f>IF(AO47="","",VLOOKUP(AO47,'標準様式１（シフト記号表）'!$C$6:$L$47,10,FALSE))</f>
        <v/>
      </c>
      <c r="AP48" s="696" t="str">
        <f>IF(AP47="","",VLOOKUP(AP47,'標準様式１（シフト記号表）'!$C$6:$L$47,10,FALSE))</f>
        <v/>
      </c>
      <c r="AQ48" s="711" t="str">
        <f>IF(AQ47="","",VLOOKUP(AQ47,'標準様式１（シフト記号表）'!$C$6:$L$47,10,FALSE))</f>
        <v/>
      </c>
      <c r="AR48" s="694" t="str">
        <f>IF(AR47="","",VLOOKUP(AR47,'標準様式１（シフト記号表）'!$C$6:$L$47,10,FALSE))</f>
        <v/>
      </c>
      <c r="AS48" s="696" t="str">
        <f>IF(AS47="","",VLOOKUP(AS47,'標準様式１（シフト記号表）'!$C$6:$L$47,10,FALSE))</f>
        <v/>
      </c>
      <c r="AT48" s="697" t="str">
        <f>IF(AT47="","",VLOOKUP(AT47,'標準様式１（シフト記号表）'!$C$6:$L$47,10,FALSE))</f>
        <v/>
      </c>
      <c r="AU48" s="696" t="str">
        <f>IF(AU47="","",VLOOKUP(AU47,'標準様式１（シフト記号表）'!$C$6:$L$47,10,FALSE))</f>
        <v/>
      </c>
      <c r="AV48" s="697" t="str">
        <f>IF(AV47="","",VLOOKUP(AV47,'標準様式１（シフト記号表）'!$C$6:$L$47,10,FALSE))</f>
        <v/>
      </c>
      <c r="AW48" s="696" t="str">
        <f>IF(AW47="","",VLOOKUP(AW47,'標準様式１（シフト記号表）'!$C$6:$L$47,10,FALSE))</f>
        <v/>
      </c>
      <c r="AX48" s="711" t="str">
        <f>IF(AX47="","",VLOOKUP(AX47,'標準様式１（シフト記号表）'!$C$6:$L$47,10,FALSE))</f>
        <v/>
      </c>
      <c r="AY48" s="694" t="str">
        <f>IF(AY47="","",VLOOKUP(AY47,'標準様式１（シフト記号表）'!$C$6:$L$47,10,FALSE))</f>
        <v/>
      </c>
      <c r="AZ48" s="696" t="str">
        <f>IF(AZ47="","",VLOOKUP(AZ47,'標準様式１（シフト記号表）'!$C$6:$L$47,10,FALSE))</f>
        <v/>
      </c>
      <c r="BA48" s="711" t="str">
        <f>IF(BA47="","",VLOOKUP(BA47,'標準様式１（シフト記号表）'!$C$6:$L$47,10,FALSE))</f>
        <v/>
      </c>
      <c r="BB48" s="1424">
        <f>IF($BE$3="４週",SUM(W48:AX48),IF($BE$3="暦月",SUM(W48:BA48),""))</f>
        <v>0</v>
      </c>
      <c r="BC48" s="1425"/>
      <c r="BD48" s="1426">
        <f>IF($BE$3="４週",BB48/4,IF($BE$3="暦月",(BB48/($BE$6/7)),""))</f>
        <v>0</v>
      </c>
      <c r="BE48" s="1425"/>
      <c r="BF48" s="1421"/>
      <c r="BG48" s="1422"/>
      <c r="BH48" s="1422"/>
      <c r="BI48" s="1422"/>
      <c r="BJ48" s="1423"/>
    </row>
    <row r="49" spans="2:62" ht="20.25" customHeight="1">
      <c r="B49" s="1386">
        <f>B47+1</f>
        <v>18</v>
      </c>
      <c r="C49" s="1388"/>
      <c r="D49" s="1390"/>
      <c r="E49" s="1391"/>
      <c r="F49" s="1392"/>
      <c r="G49" s="1396"/>
      <c r="H49" s="1397"/>
      <c r="I49" s="1400"/>
      <c r="J49" s="1401"/>
      <c r="K49" s="1404"/>
      <c r="L49" s="1405"/>
      <c r="M49" s="1405"/>
      <c r="N49" s="1397"/>
      <c r="O49" s="1367"/>
      <c r="P49" s="1368"/>
      <c r="Q49" s="1368"/>
      <c r="R49" s="1368"/>
      <c r="S49" s="1369"/>
      <c r="T49" s="716" t="s">
        <v>790</v>
      </c>
      <c r="U49" s="717"/>
      <c r="V49" s="718"/>
      <c r="W49" s="703"/>
      <c r="X49" s="704"/>
      <c r="Y49" s="705"/>
      <c r="Z49" s="705"/>
      <c r="AA49" s="706"/>
      <c r="AB49" s="704"/>
      <c r="AC49" s="707"/>
      <c r="AD49" s="703"/>
      <c r="AE49" s="704"/>
      <c r="AF49" s="704"/>
      <c r="AG49" s="704"/>
      <c r="AH49" s="704"/>
      <c r="AI49" s="704"/>
      <c r="AJ49" s="707"/>
      <c r="AK49" s="703"/>
      <c r="AL49" s="705"/>
      <c r="AM49" s="706"/>
      <c r="AN49" s="705"/>
      <c r="AO49" s="706"/>
      <c r="AP49" s="705"/>
      <c r="AQ49" s="708"/>
      <c r="AR49" s="703"/>
      <c r="AS49" s="705"/>
      <c r="AT49" s="706"/>
      <c r="AU49" s="705"/>
      <c r="AV49" s="706"/>
      <c r="AW49" s="705"/>
      <c r="AX49" s="708"/>
      <c r="AY49" s="703"/>
      <c r="AZ49" s="705"/>
      <c r="BA49" s="712"/>
      <c r="BB49" s="1373"/>
      <c r="BC49" s="1374"/>
      <c r="BD49" s="1375"/>
      <c r="BE49" s="1376"/>
      <c r="BF49" s="1377"/>
      <c r="BG49" s="1378"/>
      <c r="BH49" s="1378"/>
      <c r="BI49" s="1378"/>
      <c r="BJ49" s="1379"/>
    </row>
    <row r="50" spans="2:62" ht="20.25" customHeight="1">
      <c r="B50" s="1414"/>
      <c r="C50" s="1388"/>
      <c r="D50" s="1390"/>
      <c r="E50" s="1391"/>
      <c r="F50" s="1392"/>
      <c r="G50" s="1427"/>
      <c r="H50" s="1428"/>
      <c r="I50" s="1429"/>
      <c r="J50" s="1430"/>
      <c r="K50" s="1431"/>
      <c r="L50" s="1432"/>
      <c r="M50" s="1432"/>
      <c r="N50" s="1428"/>
      <c r="O50" s="1367"/>
      <c r="P50" s="1368"/>
      <c r="Q50" s="1368"/>
      <c r="R50" s="1368"/>
      <c r="S50" s="1369"/>
      <c r="T50" s="713" t="s">
        <v>887</v>
      </c>
      <c r="U50" s="714"/>
      <c r="V50" s="715"/>
      <c r="W50" s="694" t="str">
        <f>IF(W49="","",VLOOKUP(W49,'標準様式１（シフト記号表）'!$C$6:$L$47,10,FALSE))</f>
        <v/>
      </c>
      <c r="X50" s="695" t="str">
        <f>IF(X49="","",VLOOKUP(X49,'標準様式１（シフト記号表）'!$C$6:$L$47,10,FALSE))</f>
        <v/>
      </c>
      <c r="Y50" s="696" t="str">
        <f>IF(Y49="","",VLOOKUP(Y49,'標準様式１（シフト記号表）'!$C$6:$L$47,10,FALSE))</f>
        <v/>
      </c>
      <c r="Z50" s="696" t="str">
        <f>IF(Z49="","",VLOOKUP(Z49,'標準様式１（シフト記号表）'!$C$6:$L$47,10,FALSE))</f>
        <v/>
      </c>
      <c r="AA50" s="697" t="str">
        <f>IF(AA49="","",VLOOKUP(AA49,'標準様式１（シフト記号表）'!$C$6:$L$47,10,FALSE))</f>
        <v/>
      </c>
      <c r="AB50" s="695" t="str">
        <f>IF(AB49="","",VLOOKUP(AB49,'標準様式１（シフト記号表）'!$C$6:$L$47,10,FALSE))</f>
        <v/>
      </c>
      <c r="AC50" s="698" t="str">
        <f>IF(AC49="","",VLOOKUP(AC49,'標準様式１（シフト記号表）'!$C$6:$L$47,10,FALSE))</f>
        <v/>
      </c>
      <c r="AD50" s="694" t="str">
        <f>IF(AD49="","",VLOOKUP(AD49,'標準様式１（シフト記号表）'!$C$6:$L$47,10,FALSE))</f>
        <v/>
      </c>
      <c r="AE50" s="695" t="str">
        <f>IF(AE49="","",VLOOKUP(AE49,'標準様式１（シフト記号表）'!$C$6:$L$47,10,FALSE))</f>
        <v/>
      </c>
      <c r="AF50" s="695" t="str">
        <f>IF(AF49="","",VLOOKUP(AF49,'標準様式１（シフト記号表）'!$C$6:$L$47,10,FALSE))</f>
        <v/>
      </c>
      <c r="AG50" s="695" t="str">
        <f>IF(AG49="","",VLOOKUP(AG49,'標準様式１（シフト記号表）'!$C$6:$L$47,10,FALSE))</f>
        <v/>
      </c>
      <c r="AH50" s="695" t="str">
        <f>IF(AH49="","",VLOOKUP(AH49,'標準様式１（シフト記号表）'!$C$6:$L$47,10,FALSE))</f>
        <v/>
      </c>
      <c r="AI50" s="695" t="str">
        <f>IF(AI49="","",VLOOKUP(AI49,'標準様式１（シフト記号表）'!$C$6:$L$47,10,FALSE))</f>
        <v/>
      </c>
      <c r="AJ50" s="698" t="str">
        <f>IF(AJ49="","",VLOOKUP(AJ49,'標準様式１（シフト記号表）'!$C$6:$L$47,10,FALSE))</f>
        <v/>
      </c>
      <c r="AK50" s="694" t="str">
        <f>IF(AK49="","",VLOOKUP(AK49,'標準様式１（シフト記号表）'!$C$6:$L$47,10,FALSE))</f>
        <v/>
      </c>
      <c r="AL50" s="696" t="str">
        <f>IF(AL49="","",VLOOKUP(AL49,'標準様式１（シフト記号表）'!$C$6:$L$47,10,FALSE))</f>
        <v/>
      </c>
      <c r="AM50" s="697" t="str">
        <f>IF(AM49="","",VLOOKUP(AM49,'標準様式１（シフト記号表）'!$C$6:$L$47,10,FALSE))</f>
        <v/>
      </c>
      <c r="AN50" s="696" t="str">
        <f>IF(AN49="","",VLOOKUP(AN49,'標準様式１（シフト記号表）'!$C$6:$L$47,10,FALSE))</f>
        <v/>
      </c>
      <c r="AO50" s="697" t="str">
        <f>IF(AO49="","",VLOOKUP(AO49,'標準様式１（シフト記号表）'!$C$6:$L$47,10,FALSE))</f>
        <v/>
      </c>
      <c r="AP50" s="696" t="str">
        <f>IF(AP49="","",VLOOKUP(AP49,'標準様式１（シフト記号表）'!$C$6:$L$47,10,FALSE))</f>
        <v/>
      </c>
      <c r="AQ50" s="711" t="str">
        <f>IF(AQ49="","",VLOOKUP(AQ49,'標準様式１（シフト記号表）'!$C$6:$L$47,10,FALSE))</f>
        <v/>
      </c>
      <c r="AR50" s="694" t="str">
        <f>IF(AR49="","",VLOOKUP(AR49,'標準様式１（シフト記号表）'!$C$6:$L$47,10,FALSE))</f>
        <v/>
      </c>
      <c r="AS50" s="696" t="str">
        <f>IF(AS49="","",VLOOKUP(AS49,'標準様式１（シフト記号表）'!$C$6:$L$47,10,FALSE))</f>
        <v/>
      </c>
      <c r="AT50" s="697" t="str">
        <f>IF(AT49="","",VLOOKUP(AT49,'標準様式１（シフト記号表）'!$C$6:$L$47,10,FALSE))</f>
        <v/>
      </c>
      <c r="AU50" s="696" t="str">
        <f>IF(AU49="","",VLOOKUP(AU49,'標準様式１（シフト記号表）'!$C$6:$L$47,10,FALSE))</f>
        <v/>
      </c>
      <c r="AV50" s="697" t="str">
        <f>IF(AV49="","",VLOOKUP(AV49,'標準様式１（シフト記号表）'!$C$6:$L$47,10,FALSE))</f>
        <v/>
      </c>
      <c r="AW50" s="696" t="str">
        <f>IF(AW49="","",VLOOKUP(AW49,'標準様式１（シフト記号表）'!$C$6:$L$47,10,FALSE))</f>
        <v/>
      </c>
      <c r="AX50" s="711" t="str">
        <f>IF(AX49="","",VLOOKUP(AX49,'標準様式１（シフト記号表）'!$C$6:$L$47,10,FALSE))</f>
        <v/>
      </c>
      <c r="AY50" s="694" t="str">
        <f>IF(AY49="","",VLOOKUP(AY49,'標準様式１（シフト記号表）'!$C$6:$L$47,10,FALSE))</f>
        <v/>
      </c>
      <c r="AZ50" s="696" t="str">
        <f>IF(AZ49="","",VLOOKUP(AZ49,'標準様式１（シフト記号表）'!$C$6:$L$47,10,FALSE))</f>
        <v/>
      </c>
      <c r="BA50" s="711" t="str">
        <f>IF(BA49="","",VLOOKUP(BA49,'標準様式１（シフト記号表）'!$C$6:$L$47,10,FALSE))</f>
        <v/>
      </c>
      <c r="BB50" s="1424">
        <f>IF($BE$3="４週",SUM(W50:AX50),IF($BE$3="暦月",SUM(W50:BA50),""))</f>
        <v>0</v>
      </c>
      <c r="BC50" s="1425"/>
      <c r="BD50" s="1426">
        <f>IF($BE$3="４週",BB50/4,IF($BE$3="暦月",(BB50/($BE$6/7)),""))</f>
        <v>0</v>
      </c>
      <c r="BE50" s="1425"/>
      <c r="BF50" s="1421"/>
      <c r="BG50" s="1422"/>
      <c r="BH50" s="1422"/>
      <c r="BI50" s="1422"/>
      <c r="BJ50" s="1423"/>
    </row>
    <row r="51" spans="2:62" ht="20.25" customHeight="1">
      <c r="B51" s="1386">
        <f>B49+1</f>
        <v>19</v>
      </c>
      <c r="C51" s="1388"/>
      <c r="D51" s="1390"/>
      <c r="E51" s="1391"/>
      <c r="F51" s="1392"/>
      <c r="G51" s="1396"/>
      <c r="H51" s="1397"/>
      <c r="I51" s="1400"/>
      <c r="J51" s="1401"/>
      <c r="K51" s="1404"/>
      <c r="L51" s="1405"/>
      <c r="M51" s="1405"/>
      <c r="N51" s="1397"/>
      <c r="O51" s="1367"/>
      <c r="P51" s="1368"/>
      <c r="Q51" s="1368"/>
      <c r="R51" s="1368"/>
      <c r="S51" s="1369"/>
      <c r="T51" s="700" t="s">
        <v>790</v>
      </c>
      <c r="U51" s="701"/>
      <c r="V51" s="702"/>
      <c r="W51" s="703"/>
      <c r="X51" s="704"/>
      <c r="Y51" s="705"/>
      <c r="Z51" s="705"/>
      <c r="AA51" s="706"/>
      <c r="AB51" s="704"/>
      <c r="AC51" s="707"/>
      <c r="AD51" s="703"/>
      <c r="AE51" s="704"/>
      <c r="AF51" s="704"/>
      <c r="AG51" s="704"/>
      <c r="AH51" s="704"/>
      <c r="AI51" s="704"/>
      <c r="AJ51" s="707"/>
      <c r="AK51" s="703"/>
      <c r="AL51" s="705"/>
      <c r="AM51" s="706"/>
      <c r="AN51" s="705"/>
      <c r="AO51" s="706"/>
      <c r="AP51" s="705"/>
      <c r="AQ51" s="708"/>
      <c r="AR51" s="703"/>
      <c r="AS51" s="705"/>
      <c r="AT51" s="706"/>
      <c r="AU51" s="705"/>
      <c r="AV51" s="706"/>
      <c r="AW51" s="705"/>
      <c r="AX51" s="708"/>
      <c r="AY51" s="703"/>
      <c r="AZ51" s="705"/>
      <c r="BA51" s="712"/>
      <c r="BB51" s="1373"/>
      <c r="BC51" s="1374"/>
      <c r="BD51" s="1375"/>
      <c r="BE51" s="1376"/>
      <c r="BF51" s="1377"/>
      <c r="BG51" s="1378"/>
      <c r="BH51" s="1378"/>
      <c r="BI51" s="1378"/>
      <c r="BJ51" s="1379"/>
    </row>
    <row r="52" spans="2:62" ht="20.25" customHeight="1">
      <c r="B52" s="1414"/>
      <c r="C52" s="1388"/>
      <c r="D52" s="1390"/>
      <c r="E52" s="1391"/>
      <c r="F52" s="1392"/>
      <c r="G52" s="1427"/>
      <c r="H52" s="1428"/>
      <c r="I52" s="1429"/>
      <c r="J52" s="1430"/>
      <c r="K52" s="1431"/>
      <c r="L52" s="1432"/>
      <c r="M52" s="1432"/>
      <c r="N52" s="1428"/>
      <c r="O52" s="1367"/>
      <c r="P52" s="1368"/>
      <c r="Q52" s="1368"/>
      <c r="R52" s="1368"/>
      <c r="S52" s="1369"/>
      <c r="T52" s="713" t="s">
        <v>887</v>
      </c>
      <c r="U52" s="692"/>
      <c r="V52" s="693"/>
      <c r="W52" s="694" t="str">
        <f>IF(W51="","",VLOOKUP(W51,'標準様式１（シフト記号表）'!$C$6:$L$47,10,FALSE))</f>
        <v/>
      </c>
      <c r="X52" s="695" t="str">
        <f>IF(X51="","",VLOOKUP(X51,'標準様式１（シフト記号表）'!$C$6:$L$47,10,FALSE))</f>
        <v/>
      </c>
      <c r="Y52" s="696" t="str">
        <f>IF(Y51="","",VLOOKUP(Y51,'標準様式１（シフト記号表）'!$C$6:$L$47,10,FALSE))</f>
        <v/>
      </c>
      <c r="Z52" s="696" t="str">
        <f>IF(Z51="","",VLOOKUP(Z51,'標準様式１（シフト記号表）'!$C$6:$L$47,10,FALSE))</f>
        <v/>
      </c>
      <c r="AA52" s="697" t="str">
        <f>IF(AA51="","",VLOOKUP(AA51,'標準様式１（シフト記号表）'!$C$6:$L$47,10,FALSE))</f>
        <v/>
      </c>
      <c r="AB52" s="695" t="str">
        <f>IF(AB51="","",VLOOKUP(AB51,'標準様式１（シフト記号表）'!$C$6:$L$47,10,FALSE))</f>
        <v/>
      </c>
      <c r="AC52" s="698" t="str">
        <f>IF(AC51="","",VLOOKUP(AC51,'標準様式１（シフト記号表）'!$C$6:$L$47,10,FALSE))</f>
        <v/>
      </c>
      <c r="AD52" s="694" t="str">
        <f>IF(AD51="","",VLOOKUP(AD51,'標準様式１（シフト記号表）'!$C$6:$L$47,10,FALSE))</f>
        <v/>
      </c>
      <c r="AE52" s="695" t="str">
        <f>IF(AE51="","",VLOOKUP(AE51,'標準様式１（シフト記号表）'!$C$6:$L$47,10,FALSE))</f>
        <v/>
      </c>
      <c r="AF52" s="695" t="str">
        <f>IF(AF51="","",VLOOKUP(AF51,'標準様式１（シフト記号表）'!$C$6:$L$47,10,FALSE))</f>
        <v/>
      </c>
      <c r="AG52" s="695" t="str">
        <f>IF(AG51="","",VLOOKUP(AG51,'標準様式１（シフト記号表）'!$C$6:$L$47,10,FALSE))</f>
        <v/>
      </c>
      <c r="AH52" s="695" t="str">
        <f>IF(AH51="","",VLOOKUP(AH51,'標準様式１（シフト記号表）'!$C$6:$L$47,10,FALSE))</f>
        <v/>
      </c>
      <c r="AI52" s="695" t="str">
        <f>IF(AI51="","",VLOOKUP(AI51,'標準様式１（シフト記号表）'!$C$6:$L$47,10,FALSE))</f>
        <v/>
      </c>
      <c r="AJ52" s="698" t="str">
        <f>IF(AJ51="","",VLOOKUP(AJ51,'標準様式１（シフト記号表）'!$C$6:$L$47,10,FALSE))</f>
        <v/>
      </c>
      <c r="AK52" s="694" t="str">
        <f>IF(AK51="","",VLOOKUP(AK51,'標準様式１（シフト記号表）'!$C$6:$L$47,10,FALSE))</f>
        <v/>
      </c>
      <c r="AL52" s="696" t="str">
        <f>IF(AL51="","",VLOOKUP(AL51,'標準様式１（シフト記号表）'!$C$6:$L$47,10,FALSE))</f>
        <v/>
      </c>
      <c r="AM52" s="697" t="str">
        <f>IF(AM51="","",VLOOKUP(AM51,'標準様式１（シフト記号表）'!$C$6:$L$47,10,FALSE))</f>
        <v/>
      </c>
      <c r="AN52" s="696" t="str">
        <f>IF(AN51="","",VLOOKUP(AN51,'標準様式１（シフト記号表）'!$C$6:$L$47,10,FALSE))</f>
        <v/>
      </c>
      <c r="AO52" s="697" t="str">
        <f>IF(AO51="","",VLOOKUP(AO51,'標準様式１（シフト記号表）'!$C$6:$L$47,10,FALSE))</f>
        <v/>
      </c>
      <c r="AP52" s="696" t="str">
        <f>IF(AP51="","",VLOOKUP(AP51,'標準様式１（シフト記号表）'!$C$6:$L$47,10,FALSE))</f>
        <v/>
      </c>
      <c r="AQ52" s="711" t="str">
        <f>IF(AQ51="","",VLOOKUP(AQ51,'標準様式１（シフト記号表）'!$C$6:$L$47,10,FALSE))</f>
        <v/>
      </c>
      <c r="AR52" s="694" t="str">
        <f>IF(AR51="","",VLOOKUP(AR51,'標準様式１（シフト記号表）'!$C$6:$L$47,10,FALSE))</f>
        <v/>
      </c>
      <c r="AS52" s="696" t="str">
        <f>IF(AS51="","",VLOOKUP(AS51,'標準様式１（シフト記号表）'!$C$6:$L$47,10,FALSE))</f>
        <v/>
      </c>
      <c r="AT52" s="697" t="str">
        <f>IF(AT51="","",VLOOKUP(AT51,'標準様式１（シフト記号表）'!$C$6:$L$47,10,FALSE))</f>
        <v/>
      </c>
      <c r="AU52" s="696" t="str">
        <f>IF(AU51="","",VLOOKUP(AU51,'標準様式１（シフト記号表）'!$C$6:$L$47,10,FALSE))</f>
        <v/>
      </c>
      <c r="AV52" s="697" t="str">
        <f>IF(AV51="","",VLOOKUP(AV51,'標準様式１（シフト記号表）'!$C$6:$L$47,10,FALSE))</f>
        <v/>
      </c>
      <c r="AW52" s="696" t="str">
        <f>IF(AW51="","",VLOOKUP(AW51,'標準様式１（シフト記号表）'!$C$6:$L$47,10,FALSE))</f>
        <v/>
      </c>
      <c r="AX52" s="711" t="str">
        <f>IF(AX51="","",VLOOKUP(AX51,'標準様式１（シフト記号表）'!$C$6:$L$47,10,FALSE))</f>
        <v/>
      </c>
      <c r="AY52" s="694" t="str">
        <f>IF(AY51="","",VLOOKUP(AY51,'標準様式１（シフト記号表）'!$C$6:$L$47,10,FALSE))</f>
        <v/>
      </c>
      <c r="AZ52" s="696" t="str">
        <f>IF(AZ51="","",VLOOKUP(AZ51,'標準様式１（シフト記号表）'!$C$6:$L$47,10,FALSE))</f>
        <v/>
      </c>
      <c r="BA52" s="711" t="str">
        <f>IF(BA51="","",VLOOKUP(BA51,'標準様式１（シフト記号表）'!$C$6:$L$47,10,FALSE))</f>
        <v/>
      </c>
      <c r="BB52" s="1424">
        <f>IF($BE$3="４週",SUM(W52:AX52),IF($BE$3="暦月",SUM(W52:BA52),""))</f>
        <v>0</v>
      </c>
      <c r="BC52" s="1425"/>
      <c r="BD52" s="1426">
        <f>IF($BE$3="４週",BB52/4,IF($BE$3="暦月",(BB52/($BE$6/7)),""))</f>
        <v>0</v>
      </c>
      <c r="BE52" s="1425"/>
      <c r="BF52" s="1421"/>
      <c r="BG52" s="1422"/>
      <c r="BH52" s="1422"/>
      <c r="BI52" s="1422"/>
      <c r="BJ52" s="1423"/>
    </row>
    <row r="53" spans="2:62" ht="20.25" customHeight="1">
      <c r="B53" s="1386">
        <f>B51+1</f>
        <v>20</v>
      </c>
      <c r="C53" s="1388"/>
      <c r="D53" s="1390"/>
      <c r="E53" s="1391"/>
      <c r="F53" s="1392"/>
      <c r="G53" s="1396"/>
      <c r="H53" s="1397"/>
      <c r="I53" s="1400"/>
      <c r="J53" s="1401"/>
      <c r="K53" s="1404"/>
      <c r="L53" s="1405"/>
      <c r="M53" s="1405"/>
      <c r="N53" s="1397"/>
      <c r="O53" s="1367"/>
      <c r="P53" s="1368"/>
      <c r="Q53" s="1368"/>
      <c r="R53" s="1368"/>
      <c r="S53" s="1369"/>
      <c r="T53" s="700" t="s">
        <v>790</v>
      </c>
      <c r="U53" s="701"/>
      <c r="V53" s="702"/>
      <c r="W53" s="703"/>
      <c r="X53" s="704"/>
      <c r="Y53" s="705"/>
      <c r="Z53" s="705"/>
      <c r="AA53" s="706"/>
      <c r="AB53" s="704"/>
      <c r="AC53" s="707"/>
      <c r="AD53" s="703"/>
      <c r="AE53" s="704"/>
      <c r="AF53" s="704"/>
      <c r="AG53" s="704"/>
      <c r="AH53" s="704"/>
      <c r="AI53" s="704"/>
      <c r="AJ53" s="707"/>
      <c r="AK53" s="703"/>
      <c r="AL53" s="705"/>
      <c r="AM53" s="706"/>
      <c r="AN53" s="705"/>
      <c r="AO53" s="706"/>
      <c r="AP53" s="705"/>
      <c r="AQ53" s="708"/>
      <c r="AR53" s="703"/>
      <c r="AS53" s="705"/>
      <c r="AT53" s="706"/>
      <c r="AU53" s="705"/>
      <c r="AV53" s="706"/>
      <c r="AW53" s="705"/>
      <c r="AX53" s="708"/>
      <c r="AY53" s="703"/>
      <c r="AZ53" s="705"/>
      <c r="BA53" s="712"/>
      <c r="BB53" s="1373"/>
      <c r="BC53" s="1374"/>
      <c r="BD53" s="1375"/>
      <c r="BE53" s="1376"/>
      <c r="BF53" s="1377"/>
      <c r="BG53" s="1378"/>
      <c r="BH53" s="1378"/>
      <c r="BI53" s="1378"/>
      <c r="BJ53" s="1379"/>
    </row>
    <row r="54" spans="2:62" ht="20.25" customHeight="1">
      <c r="B54" s="1414"/>
      <c r="C54" s="1388"/>
      <c r="D54" s="1390"/>
      <c r="E54" s="1391"/>
      <c r="F54" s="1392"/>
      <c r="G54" s="1427"/>
      <c r="H54" s="1428"/>
      <c r="I54" s="1429"/>
      <c r="J54" s="1430"/>
      <c r="K54" s="1431"/>
      <c r="L54" s="1432"/>
      <c r="M54" s="1432"/>
      <c r="N54" s="1428"/>
      <c r="O54" s="1367"/>
      <c r="P54" s="1368"/>
      <c r="Q54" s="1368"/>
      <c r="R54" s="1368"/>
      <c r="S54" s="1369"/>
      <c r="T54" s="713" t="s">
        <v>887</v>
      </c>
      <c r="U54" s="714"/>
      <c r="V54" s="715"/>
      <c r="W54" s="694" t="str">
        <f>IF(W53="","",VLOOKUP(W53,'標準様式１（シフト記号表）'!$C$6:$L$47,10,FALSE))</f>
        <v/>
      </c>
      <c r="X54" s="695" t="str">
        <f>IF(X53="","",VLOOKUP(X53,'標準様式１（シフト記号表）'!$C$6:$L$47,10,FALSE))</f>
        <v/>
      </c>
      <c r="Y54" s="696" t="str">
        <f>IF(Y53="","",VLOOKUP(Y53,'標準様式１（シフト記号表）'!$C$6:$L$47,10,FALSE))</f>
        <v/>
      </c>
      <c r="Z54" s="696" t="str">
        <f>IF(Z53="","",VLOOKUP(Z53,'標準様式１（シフト記号表）'!$C$6:$L$47,10,FALSE))</f>
        <v/>
      </c>
      <c r="AA54" s="697" t="str">
        <f>IF(AA53="","",VLOOKUP(AA53,'標準様式１（シフト記号表）'!$C$6:$L$47,10,FALSE))</f>
        <v/>
      </c>
      <c r="AB54" s="695" t="str">
        <f>IF(AB53="","",VLOOKUP(AB53,'標準様式１（シフト記号表）'!$C$6:$L$47,10,FALSE))</f>
        <v/>
      </c>
      <c r="AC54" s="698" t="str">
        <f>IF(AC53="","",VLOOKUP(AC53,'標準様式１（シフト記号表）'!$C$6:$L$47,10,FALSE))</f>
        <v/>
      </c>
      <c r="AD54" s="694" t="str">
        <f>IF(AD53="","",VLOOKUP(AD53,'標準様式１（シフト記号表）'!$C$6:$L$47,10,FALSE))</f>
        <v/>
      </c>
      <c r="AE54" s="695" t="str">
        <f>IF(AE53="","",VLOOKUP(AE53,'標準様式１（シフト記号表）'!$C$6:$L$47,10,FALSE))</f>
        <v/>
      </c>
      <c r="AF54" s="695" t="str">
        <f>IF(AF53="","",VLOOKUP(AF53,'標準様式１（シフト記号表）'!$C$6:$L$47,10,FALSE))</f>
        <v/>
      </c>
      <c r="AG54" s="695" t="str">
        <f>IF(AG53="","",VLOOKUP(AG53,'標準様式１（シフト記号表）'!$C$6:$L$47,10,FALSE))</f>
        <v/>
      </c>
      <c r="AH54" s="695" t="str">
        <f>IF(AH53="","",VLOOKUP(AH53,'標準様式１（シフト記号表）'!$C$6:$L$47,10,FALSE))</f>
        <v/>
      </c>
      <c r="AI54" s="695" t="str">
        <f>IF(AI53="","",VLOOKUP(AI53,'標準様式１（シフト記号表）'!$C$6:$L$47,10,FALSE))</f>
        <v/>
      </c>
      <c r="AJ54" s="698" t="str">
        <f>IF(AJ53="","",VLOOKUP(AJ53,'標準様式１（シフト記号表）'!$C$6:$L$47,10,FALSE))</f>
        <v/>
      </c>
      <c r="AK54" s="694" t="str">
        <f>IF(AK53="","",VLOOKUP(AK53,'標準様式１（シフト記号表）'!$C$6:$L$47,10,FALSE))</f>
        <v/>
      </c>
      <c r="AL54" s="696" t="str">
        <f>IF(AL53="","",VLOOKUP(AL53,'標準様式１（シフト記号表）'!$C$6:$L$47,10,FALSE))</f>
        <v/>
      </c>
      <c r="AM54" s="697" t="str">
        <f>IF(AM53="","",VLOOKUP(AM53,'標準様式１（シフト記号表）'!$C$6:$L$47,10,FALSE))</f>
        <v/>
      </c>
      <c r="AN54" s="696" t="str">
        <f>IF(AN53="","",VLOOKUP(AN53,'標準様式１（シフト記号表）'!$C$6:$L$47,10,FALSE))</f>
        <v/>
      </c>
      <c r="AO54" s="697" t="str">
        <f>IF(AO53="","",VLOOKUP(AO53,'標準様式１（シフト記号表）'!$C$6:$L$47,10,FALSE))</f>
        <v/>
      </c>
      <c r="AP54" s="696" t="str">
        <f>IF(AP53="","",VLOOKUP(AP53,'標準様式１（シフト記号表）'!$C$6:$L$47,10,FALSE))</f>
        <v/>
      </c>
      <c r="AQ54" s="711" t="str">
        <f>IF(AQ53="","",VLOOKUP(AQ53,'標準様式１（シフト記号表）'!$C$6:$L$47,10,FALSE))</f>
        <v/>
      </c>
      <c r="AR54" s="694" t="str">
        <f>IF(AR53="","",VLOOKUP(AR53,'標準様式１（シフト記号表）'!$C$6:$L$47,10,FALSE))</f>
        <v/>
      </c>
      <c r="AS54" s="696" t="str">
        <f>IF(AS53="","",VLOOKUP(AS53,'標準様式１（シフト記号表）'!$C$6:$L$47,10,FALSE))</f>
        <v/>
      </c>
      <c r="AT54" s="697" t="str">
        <f>IF(AT53="","",VLOOKUP(AT53,'標準様式１（シフト記号表）'!$C$6:$L$47,10,FALSE))</f>
        <v/>
      </c>
      <c r="AU54" s="696" t="str">
        <f>IF(AU53="","",VLOOKUP(AU53,'標準様式１（シフト記号表）'!$C$6:$L$47,10,FALSE))</f>
        <v/>
      </c>
      <c r="AV54" s="697" t="str">
        <f>IF(AV53="","",VLOOKUP(AV53,'標準様式１（シフト記号表）'!$C$6:$L$47,10,FALSE))</f>
        <v/>
      </c>
      <c r="AW54" s="696" t="str">
        <f>IF(AW53="","",VLOOKUP(AW53,'標準様式１（シフト記号表）'!$C$6:$L$47,10,FALSE))</f>
        <v/>
      </c>
      <c r="AX54" s="711" t="str">
        <f>IF(AX53="","",VLOOKUP(AX53,'標準様式１（シフト記号表）'!$C$6:$L$47,10,FALSE))</f>
        <v/>
      </c>
      <c r="AY54" s="694" t="str">
        <f>IF(AY53="","",VLOOKUP(AY53,'標準様式１（シフト記号表）'!$C$6:$L$47,10,FALSE))</f>
        <v/>
      </c>
      <c r="AZ54" s="696" t="str">
        <f>IF(AZ53="","",VLOOKUP(AZ53,'標準様式１（シフト記号表）'!$C$6:$L$47,10,FALSE))</f>
        <v/>
      </c>
      <c r="BA54" s="711" t="str">
        <f>IF(BA53="","",VLOOKUP(BA53,'標準様式１（シフト記号表）'!$C$6:$L$47,10,FALSE))</f>
        <v/>
      </c>
      <c r="BB54" s="1424">
        <f>IF($BE$3="４週",SUM(W54:AX54),IF($BE$3="暦月",SUM(W54:BA54),""))</f>
        <v>0</v>
      </c>
      <c r="BC54" s="1425"/>
      <c r="BD54" s="1426">
        <f>IF($BE$3="４週",BB54/4,IF($BE$3="暦月",(BB54/($BE$6/7)),""))</f>
        <v>0</v>
      </c>
      <c r="BE54" s="1425"/>
      <c r="BF54" s="1421"/>
      <c r="BG54" s="1422"/>
      <c r="BH54" s="1422"/>
      <c r="BI54" s="1422"/>
      <c r="BJ54" s="1423"/>
    </row>
    <row r="55" spans="2:62" ht="20.25" customHeight="1">
      <c r="B55" s="1386">
        <f>B53+1</f>
        <v>21</v>
      </c>
      <c r="C55" s="1388"/>
      <c r="D55" s="1390"/>
      <c r="E55" s="1391"/>
      <c r="F55" s="1392"/>
      <c r="G55" s="1396"/>
      <c r="H55" s="1397"/>
      <c r="I55" s="1400"/>
      <c r="J55" s="1401"/>
      <c r="K55" s="1404"/>
      <c r="L55" s="1405"/>
      <c r="M55" s="1405"/>
      <c r="N55" s="1397"/>
      <c r="O55" s="1367"/>
      <c r="P55" s="1368"/>
      <c r="Q55" s="1368"/>
      <c r="R55" s="1368"/>
      <c r="S55" s="1369"/>
      <c r="T55" s="716" t="s">
        <v>790</v>
      </c>
      <c r="U55" s="717"/>
      <c r="V55" s="718"/>
      <c r="W55" s="703"/>
      <c r="X55" s="704"/>
      <c r="Y55" s="705"/>
      <c r="Z55" s="720"/>
      <c r="AA55" s="704"/>
      <c r="AB55" s="704"/>
      <c r="AC55" s="707"/>
      <c r="AD55" s="703"/>
      <c r="AE55" s="704"/>
      <c r="AF55" s="704"/>
      <c r="AG55" s="704"/>
      <c r="AH55" s="704"/>
      <c r="AI55" s="704"/>
      <c r="AJ55" s="707"/>
      <c r="AK55" s="703"/>
      <c r="AL55" s="705"/>
      <c r="AM55" s="706"/>
      <c r="AN55" s="705"/>
      <c r="AO55" s="706"/>
      <c r="AP55" s="705"/>
      <c r="AQ55" s="708"/>
      <c r="AR55" s="703"/>
      <c r="AS55" s="705"/>
      <c r="AT55" s="706"/>
      <c r="AU55" s="705"/>
      <c r="AV55" s="706"/>
      <c r="AW55" s="705"/>
      <c r="AX55" s="708"/>
      <c r="AY55" s="703"/>
      <c r="AZ55" s="705"/>
      <c r="BA55" s="712"/>
      <c r="BB55" s="1373"/>
      <c r="BC55" s="1374"/>
      <c r="BD55" s="1375"/>
      <c r="BE55" s="1376"/>
      <c r="BF55" s="1377"/>
      <c r="BG55" s="1378"/>
      <c r="BH55" s="1378"/>
      <c r="BI55" s="1378"/>
      <c r="BJ55" s="1379"/>
    </row>
    <row r="56" spans="2:62" ht="20.25" customHeight="1">
      <c r="B56" s="1414"/>
      <c r="C56" s="1388"/>
      <c r="D56" s="1390"/>
      <c r="E56" s="1391"/>
      <c r="F56" s="1392"/>
      <c r="G56" s="1427"/>
      <c r="H56" s="1428"/>
      <c r="I56" s="1429"/>
      <c r="J56" s="1430"/>
      <c r="K56" s="1431"/>
      <c r="L56" s="1432"/>
      <c r="M56" s="1432"/>
      <c r="N56" s="1428"/>
      <c r="O56" s="1367"/>
      <c r="P56" s="1368"/>
      <c r="Q56" s="1368"/>
      <c r="R56" s="1368"/>
      <c r="S56" s="1369"/>
      <c r="T56" s="713" t="s">
        <v>887</v>
      </c>
      <c r="U56" s="714"/>
      <c r="V56" s="715"/>
      <c r="W56" s="694" t="str">
        <f>IF(W55="","",VLOOKUP(W55,'標準様式１（シフト記号表）'!$C$6:$L$47,10,FALSE))</f>
        <v/>
      </c>
      <c r="X56" s="695" t="str">
        <f>IF(X55="","",VLOOKUP(X55,'標準様式１（シフト記号表）'!$C$6:$L$47,10,FALSE))</f>
        <v/>
      </c>
      <c r="Y56" s="696" t="str">
        <f>IF(Y55="","",VLOOKUP(Y55,'標準様式１（シフト記号表）'!$C$6:$L$47,10,FALSE))</f>
        <v/>
      </c>
      <c r="Z56" s="696" t="str">
        <f>IF(Z55="","",VLOOKUP(Z55,'標準様式１（シフト記号表）'!$C$6:$L$47,10,FALSE))</f>
        <v/>
      </c>
      <c r="AA56" s="697" t="str">
        <f>IF(AA55="","",VLOOKUP(AA55,'標準様式１（シフト記号表）'!$C$6:$L$47,10,FALSE))</f>
        <v/>
      </c>
      <c r="AB56" s="695" t="str">
        <f>IF(AB55="","",VLOOKUP(AB55,'標準様式１（シフト記号表）'!$C$6:$L$47,10,FALSE))</f>
        <v/>
      </c>
      <c r="AC56" s="698" t="str">
        <f>IF(AC55="","",VLOOKUP(AC55,'標準様式１（シフト記号表）'!$C$6:$L$47,10,FALSE))</f>
        <v/>
      </c>
      <c r="AD56" s="694" t="str">
        <f>IF(AD55="","",VLOOKUP(AD55,'標準様式１（シフト記号表）'!$C$6:$L$47,10,FALSE))</f>
        <v/>
      </c>
      <c r="AE56" s="695" t="str">
        <f>IF(AE55="","",VLOOKUP(AE55,'標準様式１（シフト記号表）'!$C$6:$L$47,10,FALSE))</f>
        <v/>
      </c>
      <c r="AF56" s="695" t="str">
        <f>IF(AF55="","",VLOOKUP(AF55,'標準様式１（シフト記号表）'!$C$6:$L$47,10,FALSE))</f>
        <v/>
      </c>
      <c r="AG56" s="695" t="str">
        <f>IF(AG55="","",VLOOKUP(AG55,'標準様式１（シフト記号表）'!$C$6:$L$47,10,FALSE))</f>
        <v/>
      </c>
      <c r="AH56" s="695" t="str">
        <f>IF(AH55="","",VLOOKUP(AH55,'標準様式１（シフト記号表）'!$C$6:$L$47,10,FALSE))</f>
        <v/>
      </c>
      <c r="AI56" s="695" t="str">
        <f>IF(AI55="","",VLOOKUP(AI55,'標準様式１（シフト記号表）'!$C$6:$L$47,10,FALSE))</f>
        <v/>
      </c>
      <c r="AJ56" s="698" t="str">
        <f>IF(AJ55="","",VLOOKUP(AJ55,'標準様式１（シフト記号表）'!$C$6:$L$47,10,FALSE))</f>
        <v/>
      </c>
      <c r="AK56" s="694" t="str">
        <f>IF(AK55="","",VLOOKUP(AK55,'標準様式１（シフト記号表）'!$C$6:$L$47,10,FALSE))</f>
        <v/>
      </c>
      <c r="AL56" s="696" t="str">
        <f>IF(AL55="","",VLOOKUP(AL55,'標準様式１（シフト記号表）'!$C$6:$L$47,10,FALSE))</f>
        <v/>
      </c>
      <c r="AM56" s="697" t="str">
        <f>IF(AM55="","",VLOOKUP(AM55,'標準様式１（シフト記号表）'!$C$6:$L$47,10,FALSE))</f>
        <v/>
      </c>
      <c r="AN56" s="696" t="str">
        <f>IF(AN55="","",VLOOKUP(AN55,'標準様式１（シフト記号表）'!$C$6:$L$47,10,FALSE))</f>
        <v/>
      </c>
      <c r="AO56" s="697" t="str">
        <f>IF(AO55="","",VLOOKUP(AO55,'標準様式１（シフト記号表）'!$C$6:$L$47,10,FALSE))</f>
        <v/>
      </c>
      <c r="AP56" s="696" t="str">
        <f>IF(AP55="","",VLOOKUP(AP55,'標準様式１（シフト記号表）'!$C$6:$L$47,10,FALSE))</f>
        <v/>
      </c>
      <c r="AQ56" s="711" t="str">
        <f>IF(AQ55="","",VLOOKUP(AQ55,'標準様式１（シフト記号表）'!$C$6:$L$47,10,FALSE))</f>
        <v/>
      </c>
      <c r="AR56" s="694" t="str">
        <f>IF(AR55="","",VLOOKUP(AR55,'標準様式１（シフト記号表）'!$C$6:$L$47,10,FALSE))</f>
        <v/>
      </c>
      <c r="AS56" s="696" t="str">
        <f>IF(AS55="","",VLOOKUP(AS55,'標準様式１（シフト記号表）'!$C$6:$L$47,10,FALSE))</f>
        <v/>
      </c>
      <c r="AT56" s="697" t="str">
        <f>IF(AT55="","",VLOOKUP(AT55,'標準様式１（シフト記号表）'!$C$6:$L$47,10,FALSE))</f>
        <v/>
      </c>
      <c r="AU56" s="696" t="str">
        <f>IF(AU55="","",VLOOKUP(AU55,'標準様式１（シフト記号表）'!$C$6:$L$47,10,FALSE))</f>
        <v/>
      </c>
      <c r="AV56" s="697" t="str">
        <f>IF(AV55="","",VLOOKUP(AV55,'標準様式１（シフト記号表）'!$C$6:$L$47,10,FALSE))</f>
        <v/>
      </c>
      <c r="AW56" s="696" t="str">
        <f>IF(AW55="","",VLOOKUP(AW55,'標準様式１（シフト記号表）'!$C$6:$L$47,10,FALSE))</f>
        <v/>
      </c>
      <c r="AX56" s="711" t="str">
        <f>IF(AX55="","",VLOOKUP(AX55,'標準様式１（シフト記号表）'!$C$6:$L$47,10,FALSE))</f>
        <v/>
      </c>
      <c r="AY56" s="694" t="str">
        <f>IF(AY55="","",VLOOKUP(AY55,'標準様式１（シフト記号表）'!$C$6:$L$47,10,FALSE))</f>
        <v/>
      </c>
      <c r="AZ56" s="696" t="str">
        <f>IF(AZ55="","",VLOOKUP(AZ55,'標準様式１（シフト記号表）'!$C$6:$L$47,10,FALSE))</f>
        <v/>
      </c>
      <c r="BA56" s="711" t="str">
        <f>IF(BA55="","",VLOOKUP(BA55,'標準様式１（シフト記号表）'!$C$6:$L$47,10,FALSE))</f>
        <v/>
      </c>
      <c r="BB56" s="1424">
        <f>IF($BE$3="４週",SUM(W56:AX56),IF($BE$3="暦月",SUM(W56:BA56),""))</f>
        <v>0</v>
      </c>
      <c r="BC56" s="1425"/>
      <c r="BD56" s="1426">
        <f>IF($BE$3="４週",BB56/4,IF($BE$3="暦月",(BB56/($BE$6/7)),""))</f>
        <v>0</v>
      </c>
      <c r="BE56" s="1425"/>
      <c r="BF56" s="1421"/>
      <c r="BG56" s="1422"/>
      <c r="BH56" s="1422"/>
      <c r="BI56" s="1422"/>
      <c r="BJ56" s="1423"/>
    </row>
    <row r="57" spans="2:62" ht="20.25" customHeight="1">
      <c r="B57" s="1386">
        <f>B55+1</f>
        <v>22</v>
      </c>
      <c r="C57" s="1388"/>
      <c r="D57" s="1390"/>
      <c r="E57" s="1391"/>
      <c r="F57" s="1392"/>
      <c r="G57" s="1396"/>
      <c r="H57" s="1397"/>
      <c r="I57" s="1400"/>
      <c r="J57" s="1401"/>
      <c r="K57" s="1404"/>
      <c r="L57" s="1405"/>
      <c r="M57" s="1405"/>
      <c r="N57" s="1397"/>
      <c r="O57" s="1367"/>
      <c r="P57" s="1368"/>
      <c r="Q57" s="1368"/>
      <c r="R57" s="1368"/>
      <c r="S57" s="1369"/>
      <c r="T57" s="716" t="s">
        <v>790</v>
      </c>
      <c r="U57" s="717"/>
      <c r="V57" s="718"/>
      <c r="W57" s="703"/>
      <c r="X57" s="704"/>
      <c r="Y57" s="705"/>
      <c r="Z57" s="705"/>
      <c r="AA57" s="706"/>
      <c r="AB57" s="704"/>
      <c r="AC57" s="707"/>
      <c r="AD57" s="703"/>
      <c r="AE57" s="704"/>
      <c r="AF57" s="704"/>
      <c r="AG57" s="704"/>
      <c r="AH57" s="704"/>
      <c r="AI57" s="704"/>
      <c r="AJ57" s="707"/>
      <c r="AK57" s="703"/>
      <c r="AL57" s="705"/>
      <c r="AM57" s="706"/>
      <c r="AN57" s="705"/>
      <c r="AO57" s="706"/>
      <c r="AP57" s="705"/>
      <c r="AQ57" s="708"/>
      <c r="AR57" s="703"/>
      <c r="AS57" s="705"/>
      <c r="AT57" s="706"/>
      <c r="AU57" s="705"/>
      <c r="AV57" s="706"/>
      <c r="AW57" s="705"/>
      <c r="AX57" s="708"/>
      <c r="AY57" s="703"/>
      <c r="AZ57" s="705"/>
      <c r="BA57" s="712"/>
      <c r="BB57" s="1373"/>
      <c r="BC57" s="1374"/>
      <c r="BD57" s="1375"/>
      <c r="BE57" s="1376"/>
      <c r="BF57" s="1377"/>
      <c r="BG57" s="1378"/>
      <c r="BH57" s="1378"/>
      <c r="BI57" s="1378"/>
      <c r="BJ57" s="1379"/>
    </row>
    <row r="58" spans="2:62" ht="20.25" customHeight="1">
      <c r="B58" s="1414"/>
      <c r="C58" s="1388"/>
      <c r="D58" s="1390"/>
      <c r="E58" s="1391"/>
      <c r="F58" s="1392"/>
      <c r="G58" s="1427"/>
      <c r="H58" s="1428"/>
      <c r="I58" s="1429"/>
      <c r="J58" s="1430"/>
      <c r="K58" s="1431"/>
      <c r="L58" s="1432"/>
      <c r="M58" s="1432"/>
      <c r="N58" s="1428"/>
      <c r="O58" s="1367"/>
      <c r="P58" s="1368"/>
      <c r="Q58" s="1368"/>
      <c r="R58" s="1368"/>
      <c r="S58" s="1369"/>
      <c r="T58" s="713" t="s">
        <v>887</v>
      </c>
      <c r="U58" s="714"/>
      <c r="V58" s="715"/>
      <c r="W58" s="694" t="str">
        <f>IF(W57="","",VLOOKUP(W57,'標準様式１（シフト記号表）'!$C$6:$L$47,10,FALSE))</f>
        <v/>
      </c>
      <c r="X58" s="695" t="str">
        <f>IF(X57="","",VLOOKUP(X57,'標準様式１（シフト記号表）'!$C$6:$L$47,10,FALSE))</f>
        <v/>
      </c>
      <c r="Y58" s="696" t="str">
        <f>IF(Y57="","",VLOOKUP(Y57,'標準様式１（シフト記号表）'!$C$6:$L$47,10,FALSE))</f>
        <v/>
      </c>
      <c r="Z58" s="696" t="str">
        <f>IF(Z57="","",VLOOKUP(Z57,'標準様式１（シフト記号表）'!$C$6:$L$47,10,FALSE))</f>
        <v/>
      </c>
      <c r="AA58" s="697" t="str">
        <f>IF(AA57="","",VLOOKUP(AA57,'標準様式１（シフト記号表）'!$C$6:$L$47,10,FALSE))</f>
        <v/>
      </c>
      <c r="AB58" s="695" t="str">
        <f>IF(AB57="","",VLOOKUP(AB57,'標準様式１（シフト記号表）'!$C$6:$L$47,10,FALSE))</f>
        <v/>
      </c>
      <c r="AC58" s="698" t="str">
        <f>IF(AC57="","",VLOOKUP(AC57,'標準様式１（シフト記号表）'!$C$6:$L$47,10,FALSE))</f>
        <v/>
      </c>
      <c r="AD58" s="694" t="str">
        <f>IF(AD57="","",VLOOKUP(AD57,'標準様式１（シフト記号表）'!$C$6:$L$47,10,FALSE))</f>
        <v/>
      </c>
      <c r="AE58" s="695" t="str">
        <f>IF(AE57="","",VLOOKUP(AE57,'標準様式１（シフト記号表）'!$C$6:$L$47,10,FALSE))</f>
        <v/>
      </c>
      <c r="AF58" s="695" t="str">
        <f>IF(AF57="","",VLOOKUP(AF57,'標準様式１（シフト記号表）'!$C$6:$L$47,10,FALSE))</f>
        <v/>
      </c>
      <c r="AG58" s="695" t="str">
        <f>IF(AG57="","",VLOOKUP(AG57,'標準様式１（シフト記号表）'!$C$6:$L$47,10,FALSE))</f>
        <v/>
      </c>
      <c r="AH58" s="695" t="str">
        <f>IF(AH57="","",VLOOKUP(AH57,'標準様式１（シフト記号表）'!$C$6:$L$47,10,FALSE))</f>
        <v/>
      </c>
      <c r="AI58" s="695" t="str">
        <f>IF(AI57="","",VLOOKUP(AI57,'標準様式１（シフト記号表）'!$C$6:$L$47,10,FALSE))</f>
        <v/>
      </c>
      <c r="AJ58" s="698" t="str">
        <f>IF(AJ57="","",VLOOKUP(AJ57,'標準様式１（シフト記号表）'!$C$6:$L$47,10,FALSE))</f>
        <v/>
      </c>
      <c r="AK58" s="694" t="str">
        <f>IF(AK57="","",VLOOKUP(AK57,'標準様式１（シフト記号表）'!$C$6:$L$47,10,FALSE))</f>
        <v/>
      </c>
      <c r="AL58" s="696" t="str">
        <f>IF(AL57="","",VLOOKUP(AL57,'標準様式１（シフト記号表）'!$C$6:$L$47,10,FALSE))</f>
        <v/>
      </c>
      <c r="AM58" s="697" t="str">
        <f>IF(AM57="","",VLOOKUP(AM57,'標準様式１（シフト記号表）'!$C$6:$L$47,10,FALSE))</f>
        <v/>
      </c>
      <c r="AN58" s="696" t="str">
        <f>IF(AN57="","",VLOOKUP(AN57,'標準様式１（シフト記号表）'!$C$6:$L$47,10,FALSE))</f>
        <v/>
      </c>
      <c r="AO58" s="697" t="str">
        <f>IF(AO57="","",VLOOKUP(AO57,'標準様式１（シフト記号表）'!$C$6:$L$47,10,FALSE))</f>
        <v/>
      </c>
      <c r="AP58" s="696" t="str">
        <f>IF(AP57="","",VLOOKUP(AP57,'標準様式１（シフト記号表）'!$C$6:$L$47,10,FALSE))</f>
        <v/>
      </c>
      <c r="AQ58" s="711" t="str">
        <f>IF(AQ57="","",VLOOKUP(AQ57,'標準様式１（シフト記号表）'!$C$6:$L$47,10,FALSE))</f>
        <v/>
      </c>
      <c r="AR58" s="694" t="str">
        <f>IF(AR57="","",VLOOKUP(AR57,'標準様式１（シフト記号表）'!$C$6:$L$47,10,FALSE))</f>
        <v/>
      </c>
      <c r="AS58" s="696" t="str">
        <f>IF(AS57="","",VLOOKUP(AS57,'標準様式１（シフト記号表）'!$C$6:$L$47,10,FALSE))</f>
        <v/>
      </c>
      <c r="AT58" s="697" t="str">
        <f>IF(AT57="","",VLOOKUP(AT57,'標準様式１（シフト記号表）'!$C$6:$L$47,10,FALSE))</f>
        <v/>
      </c>
      <c r="AU58" s="696" t="str">
        <f>IF(AU57="","",VLOOKUP(AU57,'標準様式１（シフト記号表）'!$C$6:$L$47,10,FALSE))</f>
        <v/>
      </c>
      <c r="AV58" s="697" t="str">
        <f>IF(AV57="","",VLOOKUP(AV57,'標準様式１（シフト記号表）'!$C$6:$L$47,10,FALSE))</f>
        <v/>
      </c>
      <c r="AW58" s="696" t="str">
        <f>IF(AW57="","",VLOOKUP(AW57,'標準様式１（シフト記号表）'!$C$6:$L$47,10,FALSE))</f>
        <v/>
      </c>
      <c r="AX58" s="711" t="str">
        <f>IF(AX57="","",VLOOKUP(AX57,'標準様式１（シフト記号表）'!$C$6:$L$47,10,FALSE))</f>
        <v/>
      </c>
      <c r="AY58" s="694" t="str">
        <f>IF(AY57="","",VLOOKUP(AY57,'標準様式１（シフト記号表）'!$C$6:$L$47,10,FALSE))</f>
        <v/>
      </c>
      <c r="AZ58" s="696" t="str">
        <f>IF(AZ57="","",VLOOKUP(AZ57,'標準様式１（シフト記号表）'!$C$6:$L$47,10,FALSE))</f>
        <v/>
      </c>
      <c r="BA58" s="711" t="str">
        <f>IF(BA57="","",VLOOKUP(BA57,'標準様式１（シフト記号表）'!$C$6:$L$47,10,FALSE))</f>
        <v/>
      </c>
      <c r="BB58" s="1424">
        <f>IF($BE$3="４週",SUM(W58:AX58),IF($BE$3="暦月",SUM(W58:BA58),""))</f>
        <v>0</v>
      </c>
      <c r="BC58" s="1425"/>
      <c r="BD58" s="1426">
        <f>IF($BE$3="４週",BB58/4,IF($BE$3="暦月",(BB58/($BE$6/7)),""))</f>
        <v>0</v>
      </c>
      <c r="BE58" s="1425"/>
      <c r="BF58" s="1421"/>
      <c r="BG58" s="1422"/>
      <c r="BH58" s="1422"/>
      <c r="BI58" s="1422"/>
      <c r="BJ58" s="1423"/>
    </row>
    <row r="59" spans="2:62" ht="20.25" customHeight="1">
      <c r="B59" s="1386">
        <f>B57+1</f>
        <v>23</v>
      </c>
      <c r="C59" s="1388"/>
      <c r="D59" s="1390"/>
      <c r="E59" s="1391"/>
      <c r="F59" s="1392"/>
      <c r="G59" s="1396"/>
      <c r="H59" s="1397"/>
      <c r="I59" s="1400"/>
      <c r="J59" s="1401"/>
      <c r="K59" s="1404"/>
      <c r="L59" s="1405"/>
      <c r="M59" s="1405"/>
      <c r="N59" s="1397"/>
      <c r="O59" s="1367"/>
      <c r="P59" s="1368"/>
      <c r="Q59" s="1368"/>
      <c r="R59" s="1368"/>
      <c r="S59" s="1369"/>
      <c r="T59" s="716" t="s">
        <v>790</v>
      </c>
      <c r="U59" s="717"/>
      <c r="V59" s="718"/>
      <c r="W59" s="703"/>
      <c r="X59" s="704"/>
      <c r="Y59" s="705"/>
      <c r="Z59" s="705"/>
      <c r="AA59" s="706"/>
      <c r="AB59" s="704"/>
      <c r="AC59" s="707"/>
      <c r="AD59" s="703"/>
      <c r="AE59" s="704"/>
      <c r="AF59" s="704"/>
      <c r="AG59" s="704"/>
      <c r="AH59" s="704"/>
      <c r="AI59" s="704"/>
      <c r="AJ59" s="707"/>
      <c r="AK59" s="703"/>
      <c r="AL59" s="705"/>
      <c r="AM59" s="706"/>
      <c r="AN59" s="705"/>
      <c r="AO59" s="706"/>
      <c r="AP59" s="705"/>
      <c r="AQ59" s="708"/>
      <c r="AR59" s="703"/>
      <c r="AS59" s="705"/>
      <c r="AT59" s="706"/>
      <c r="AU59" s="705"/>
      <c r="AV59" s="706"/>
      <c r="AW59" s="705"/>
      <c r="AX59" s="708"/>
      <c r="AY59" s="703"/>
      <c r="AZ59" s="705"/>
      <c r="BA59" s="712"/>
      <c r="BB59" s="1373"/>
      <c r="BC59" s="1374"/>
      <c r="BD59" s="1375"/>
      <c r="BE59" s="1376"/>
      <c r="BF59" s="1377"/>
      <c r="BG59" s="1378"/>
      <c r="BH59" s="1378"/>
      <c r="BI59" s="1378"/>
      <c r="BJ59" s="1379"/>
    </row>
    <row r="60" spans="2:62" ht="20.25" customHeight="1">
      <c r="B60" s="1414"/>
      <c r="C60" s="1388"/>
      <c r="D60" s="1390"/>
      <c r="E60" s="1391"/>
      <c r="F60" s="1392"/>
      <c r="G60" s="1427"/>
      <c r="H60" s="1428"/>
      <c r="I60" s="1429"/>
      <c r="J60" s="1430"/>
      <c r="K60" s="1431"/>
      <c r="L60" s="1432"/>
      <c r="M60" s="1432"/>
      <c r="N60" s="1428"/>
      <c r="O60" s="1367"/>
      <c r="P60" s="1368"/>
      <c r="Q60" s="1368"/>
      <c r="R60" s="1368"/>
      <c r="S60" s="1369"/>
      <c r="T60" s="713" t="s">
        <v>887</v>
      </c>
      <c r="U60" s="714"/>
      <c r="V60" s="715"/>
      <c r="W60" s="694" t="str">
        <f>IF(W59="","",VLOOKUP(W59,'標準様式１（シフト記号表）'!$C$6:$L$47,10,FALSE))</f>
        <v/>
      </c>
      <c r="X60" s="695" t="str">
        <f>IF(X59="","",VLOOKUP(X59,'標準様式１（シフト記号表）'!$C$6:$L$47,10,FALSE))</f>
        <v/>
      </c>
      <c r="Y60" s="696" t="str">
        <f>IF(Y59="","",VLOOKUP(Y59,'標準様式１（シフト記号表）'!$C$6:$L$47,10,FALSE))</f>
        <v/>
      </c>
      <c r="Z60" s="696" t="str">
        <f>IF(Z59="","",VLOOKUP(Z59,'標準様式１（シフト記号表）'!$C$6:$L$47,10,FALSE))</f>
        <v/>
      </c>
      <c r="AA60" s="697" t="str">
        <f>IF(AA59="","",VLOOKUP(AA59,'標準様式１（シフト記号表）'!$C$6:$L$47,10,FALSE))</f>
        <v/>
      </c>
      <c r="AB60" s="695" t="str">
        <f>IF(AB59="","",VLOOKUP(AB59,'標準様式１（シフト記号表）'!$C$6:$L$47,10,FALSE))</f>
        <v/>
      </c>
      <c r="AC60" s="698" t="str">
        <f>IF(AC59="","",VLOOKUP(AC59,'標準様式１（シフト記号表）'!$C$6:$L$47,10,FALSE))</f>
        <v/>
      </c>
      <c r="AD60" s="694" t="str">
        <f>IF(AD59="","",VLOOKUP(AD59,'標準様式１（シフト記号表）'!$C$6:$L$47,10,FALSE))</f>
        <v/>
      </c>
      <c r="AE60" s="695" t="str">
        <f>IF(AE59="","",VLOOKUP(AE59,'標準様式１（シフト記号表）'!$C$6:$L$47,10,FALSE))</f>
        <v/>
      </c>
      <c r="AF60" s="695" t="str">
        <f>IF(AF59="","",VLOOKUP(AF59,'標準様式１（シフト記号表）'!$C$6:$L$47,10,FALSE))</f>
        <v/>
      </c>
      <c r="AG60" s="695" t="str">
        <f>IF(AG59="","",VLOOKUP(AG59,'標準様式１（シフト記号表）'!$C$6:$L$47,10,FALSE))</f>
        <v/>
      </c>
      <c r="AH60" s="695" t="str">
        <f>IF(AH59="","",VLOOKUP(AH59,'標準様式１（シフト記号表）'!$C$6:$L$47,10,FALSE))</f>
        <v/>
      </c>
      <c r="AI60" s="695" t="str">
        <f>IF(AI59="","",VLOOKUP(AI59,'標準様式１（シフト記号表）'!$C$6:$L$47,10,FALSE))</f>
        <v/>
      </c>
      <c r="AJ60" s="698" t="str">
        <f>IF(AJ59="","",VLOOKUP(AJ59,'標準様式１（シフト記号表）'!$C$6:$L$47,10,FALSE))</f>
        <v/>
      </c>
      <c r="AK60" s="694" t="str">
        <f>IF(AK59="","",VLOOKUP(AK59,'標準様式１（シフト記号表）'!$C$6:$L$47,10,FALSE))</f>
        <v/>
      </c>
      <c r="AL60" s="696" t="str">
        <f>IF(AL59="","",VLOOKUP(AL59,'標準様式１（シフト記号表）'!$C$6:$L$47,10,FALSE))</f>
        <v/>
      </c>
      <c r="AM60" s="697" t="str">
        <f>IF(AM59="","",VLOOKUP(AM59,'標準様式１（シフト記号表）'!$C$6:$L$47,10,FALSE))</f>
        <v/>
      </c>
      <c r="AN60" s="696" t="str">
        <f>IF(AN59="","",VLOOKUP(AN59,'標準様式１（シフト記号表）'!$C$6:$L$47,10,FALSE))</f>
        <v/>
      </c>
      <c r="AO60" s="697" t="str">
        <f>IF(AO59="","",VLOOKUP(AO59,'標準様式１（シフト記号表）'!$C$6:$L$47,10,FALSE))</f>
        <v/>
      </c>
      <c r="AP60" s="696" t="str">
        <f>IF(AP59="","",VLOOKUP(AP59,'標準様式１（シフト記号表）'!$C$6:$L$47,10,FALSE))</f>
        <v/>
      </c>
      <c r="AQ60" s="711" t="str">
        <f>IF(AQ59="","",VLOOKUP(AQ59,'標準様式１（シフト記号表）'!$C$6:$L$47,10,FALSE))</f>
        <v/>
      </c>
      <c r="AR60" s="694" t="str">
        <f>IF(AR59="","",VLOOKUP(AR59,'標準様式１（シフト記号表）'!$C$6:$L$47,10,FALSE))</f>
        <v/>
      </c>
      <c r="AS60" s="696" t="str">
        <f>IF(AS59="","",VLOOKUP(AS59,'標準様式１（シフト記号表）'!$C$6:$L$47,10,FALSE))</f>
        <v/>
      </c>
      <c r="AT60" s="697" t="str">
        <f>IF(AT59="","",VLOOKUP(AT59,'標準様式１（シフト記号表）'!$C$6:$L$47,10,FALSE))</f>
        <v/>
      </c>
      <c r="AU60" s="696" t="str">
        <f>IF(AU59="","",VLOOKUP(AU59,'標準様式１（シフト記号表）'!$C$6:$L$47,10,FALSE))</f>
        <v/>
      </c>
      <c r="AV60" s="697" t="str">
        <f>IF(AV59="","",VLOOKUP(AV59,'標準様式１（シフト記号表）'!$C$6:$L$47,10,FALSE))</f>
        <v/>
      </c>
      <c r="AW60" s="696" t="str">
        <f>IF(AW59="","",VLOOKUP(AW59,'標準様式１（シフト記号表）'!$C$6:$L$47,10,FALSE))</f>
        <v/>
      </c>
      <c r="AX60" s="711" t="str">
        <f>IF(AX59="","",VLOOKUP(AX59,'標準様式１（シフト記号表）'!$C$6:$L$47,10,FALSE))</f>
        <v/>
      </c>
      <c r="AY60" s="694" t="str">
        <f>IF(AY59="","",VLOOKUP(AY59,'標準様式１（シフト記号表）'!$C$6:$L$47,10,FALSE))</f>
        <v/>
      </c>
      <c r="AZ60" s="696" t="str">
        <f>IF(AZ59="","",VLOOKUP(AZ59,'標準様式１（シフト記号表）'!$C$6:$L$47,10,FALSE))</f>
        <v/>
      </c>
      <c r="BA60" s="711" t="str">
        <f>IF(BA59="","",VLOOKUP(BA59,'標準様式１（シフト記号表）'!$C$6:$L$47,10,FALSE))</f>
        <v/>
      </c>
      <c r="BB60" s="1424">
        <f>IF($BE$3="４週",SUM(W60:AX60),IF($BE$3="暦月",SUM(W60:BA60),""))</f>
        <v>0</v>
      </c>
      <c r="BC60" s="1425"/>
      <c r="BD60" s="1426">
        <f>IF($BE$3="４週",BB60/4,IF($BE$3="暦月",(BB60/($BE$6/7)),""))</f>
        <v>0</v>
      </c>
      <c r="BE60" s="1425"/>
      <c r="BF60" s="1421"/>
      <c r="BG60" s="1422"/>
      <c r="BH60" s="1422"/>
      <c r="BI60" s="1422"/>
      <c r="BJ60" s="1423"/>
    </row>
    <row r="61" spans="2:62" ht="20.25" customHeight="1">
      <c r="B61" s="1386">
        <f>B59+1</f>
        <v>24</v>
      </c>
      <c r="C61" s="1388"/>
      <c r="D61" s="1390"/>
      <c r="E61" s="1391"/>
      <c r="F61" s="1392"/>
      <c r="G61" s="1396"/>
      <c r="H61" s="1397"/>
      <c r="I61" s="1400"/>
      <c r="J61" s="1401"/>
      <c r="K61" s="1404"/>
      <c r="L61" s="1405"/>
      <c r="M61" s="1405"/>
      <c r="N61" s="1397"/>
      <c r="O61" s="1367"/>
      <c r="P61" s="1368"/>
      <c r="Q61" s="1368"/>
      <c r="R61" s="1368"/>
      <c r="S61" s="1369"/>
      <c r="T61" s="716" t="s">
        <v>790</v>
      </c>
      <c r="U61" s="717"/>
      <c r="V61" s="718"/>
      <c r="W61" s="703"/>
      <c r="X61" s="704"/>
      <c r="Y61" s="705"/>
      <c r="Z61" s="705"/>
      <c r="AA61" s="706"/>
      <c r="AB61" s="704"/>
      <c r="AC61" s="707"/>
      <c r="AD61" s="703"/>
      <c r="AE61" s="704"/>
      <c r="AF61" s="704"/>
      <c r="AG61" s="704"/>
      <c r="AH61" s="704"/>
      <c r="AI61" s="704"/>
      <c r="AJ61" s="707"/>
      <c r="AK61" s="703"/>
      <c r="AL61" s="705"/>
      <c r="AM61" s="706"/>
      <c r="AN61" s="705"/>
      <c r="AO61" s="706"/>
      <c r="AP61" s="705"/>
      <c r="AQ61" s="708"/>
      <c r="AR61" s="703"/>
      <c r="AS61" s="705"/>
      <c r="AT61" s="706"/>
      <c r="AU61" s="705"/>
      <c r="AV61" s="706"/>
      <c r="AW61" s="705"/>
      <c r="AX61" s="708"/>
      <c r="AY61" s="703"/>
      <c r="AZ61" s="705"/>
      <c r="BA61" s="712"/>
      <c r="BB61" s="1373"/>
      <c r="BC61" s="1374"/>
      <c r="BD61" s="1375"/>
      <c r="BE61" s="1376"/>
      <c r="BF61" s="1377"/>
      <c r="BG61" s="1378"/>
      <c r="BH61" s="1378"/>
      <c r="BI61" s="1378"/>
      <c r="BJ61" s="1379"/>
    </row>
    <row r="62" spans="2:62" ht="20.25" customHeight="1">
      <c r="B62" s="1414"/>
      <c r="C62" s="1388"/>
      <c r="D62" s="1390"/>
      <c r="E62" s="1391"/>
      <c r="F62" s="1392"/>
      <c r="G62" s="1427"/>
      <c r="H62" s="1428"/>
      <c r="I62" s="1429"/>
      <c r="J62" s="1430"/>
      <c r="K62" s="1431"/>
      <c r="L62" s="1432"/>
      <c r="M62" s="1432"/>
      <c r="N62" s="1428"/>
      <c r="O62" s="1367"/>
      <c r="P62" s="1368"/>
      <c r="Q62" s="1368"/>
      <c r="R62" s="1368"/>
      <c r="S62" s="1369"/>
      <c r="T62" s="713" t="s">
        <v>887</v>
      </c>
      <c r="U62" s="714"/>
      <c r="V62" s="715"/>
      <c r="W62" s="694" t="str">
        <f>IF(W61="","",VLOOKUP(W61,'標準様式１（シフト記号表）'!$C$6:$L$47,10,FALSE))</f>
        <v/>
      </c>
      <c r="X62" s="695" t="str">
        <f>IF(X61="","",VLOOKUP(X61,'標準様式１（シフト記号表）'!$C$6:$L$47,10,FALSE))</f>
        <v/>
      </c>
      <c r="Y62" s="696" t="str">
        <f>IF(Y61="","",VLOOKUP(Y61,'標準様式１（シフト記号表）'!$C$6:$L$47,10,FALSE))</f>
        <v/>
      </c>
      <c r="Z62" s="696" t="str">
        <f>IF(Z61="","",VLOOKUP(Z61,'標準様式１（シフト記号表）'!$C$6:$L$47,10,FALSE))</f>
        <v/>
      </c>
      <c r="AA62" s="697" t="str">
        <f>IF(AA61="","",VLOOKUP(AA61,'標準様式１（シフト記号表）'!$C$6:$L$47,10,FALSE))</f>
        <v/>
      </c>
      <c r="AB62" s="695" t="str">
        <f>IF(AB61="","",VLOOKUP(AB61,'標準様式１（シフト記号表）'!$C$6:$L$47,10,FALSE))</f>
        <v/>
      </c>
      <c r="AC62" s="698" t="str">
        <f>IF(AC61="","",VLOOKUP(AC61,'標準様式１（シフト記号表）'!$C$6:$L$47,10,FALSE))</f>
        <v/>
      </c>
      <c r="AD62" s="694" t="str">
        <f>IF(AD61="","",VLOOKUP(AD61,'標準様式１（シフト記号表）'!$C$6:$L$47,10,FALSE))</f>
        <v/>
      </c>
      <c r="AE62" s="695" t="str">
        <f>IF(AE61="","",VLOOKUP(AE61,'標準様式１（シフト記号表）'!$C$6:$L$47,10,FALSE))</f>
        <v/>
      </c>
      <c r="AF62" s="695" t="str">
        <f>IF(AF61="","",VLOOKUP(AF61,'標準様式１（シフト記号表）'!$C$6:$L$47,10,FALSE))</f>
        <v/>
      </c>
      <c r="AG62" s="695" t="str">
        <f>IF(AG61="","",VLOOKUP(AG61,'標準様式１（シフト記号表）'!$C$6:$L$47,10,FALSE))</f>
        <v/>
      </c>
      <c r="AH62" s="695" t="str">
        <f>IF(AH61="","",VLOOKUP(AH61,'標準様式１（シフト記号表）'!$C$6:$L$47,10,FALSE))</f>
        <v/>
      </c>
      <c r="AI62" s="695" t="str">
        <f>IF(AI61="","",VLOOKUP(AI61,'標準様式１（シフト記号表）'!$C$6:$L$47,10,FALSE))</f>
        <v/>
      </c>
      <c r="AJ62" s="698" t="str">
        <f>IF(AJ61="","",VLOOKUP(AJ61,'標準様式１（シフト記号表）'!$C$6:$L$47,10,FALSE))</f>
        <v/>
      </c>
      <c r="AK62" s="694" t="str">
        <f>IF(AK61="","",VLOOKUP(AK61,'標準様式１（シフト記号表）'!$C$6:$L$47,10,FALSE))</f>
        <v/>
      </c>
      <c r="AL62" s="696" t="str">
        <f>IF(AL61="","",VLOOKUP(AL61,'標準様式１（シフト記号表）'!$C$6:$L$47,10,FALSE))</f>
        <v/>
      </c>
      <c r="AM62" s="697" t="str">
        <f>IF(AM61="","",VLOOKUP(AM61,'標準様式１（シフト記号表）'!$C$6:$L$47,10,FALSE))</f>
        <v/>
      </c>
      <c r="AN62" s="696" t="str">
        <f>IF(AN61="","",VLOOKUP(AN61,'標準様式１（シフト記号表）'!$C$6:$L$47,10,FALSE))</f>
        <v/>
      </c>
      <c r="AO62" s="697" t="str">
        <f>IF(AO61="","",VLOOKUP(AO61,'標準様式１（シフト記号表）'!$C$6:$L$47,10,FALSE))</f>
        <v/>
      </c>
      <c r="AP62" s="696" t="str">
        <f>IF(AP61="","",VLOOKUP(AP61,'標準様式１（シフト記号表）'!$C$6:$L$47,10,FALSE))</f>
        <v/>
      </c>
      <c r="AQ62" s="711" t="str">
        <f>IF(AQ61="","",VLOOKUP(AQ61,'標準様式１（シフト記号表）'!$C$6:$L$47,10,FALSE))</f>
        <v/>
      </c>
      <c r="AR62" s="694" t="str">
        <f>IF(AR61="","",VLOOKUP(AR61,'標準様式１（シフト記号表）'!$C$6:$L$47,10,FALSE))</f>
        <v/>
      </c>
      <c r="AS62" s="696" t="str">
        <f>IF(AS61="","",VLOOKUP(AS61,'標準様式１（シフト記号表）'!$C$6:$L$47,10,FALSE))</f>
        <v/>
      </c>
      <c r="AT62" s="697" t="str">
        <f>IF(AT61="","",VLOOKUP(AT61,'標準様式１（シフト記号表）'!$C$6:$L$47,10,FALSE))</f>
        <v/>
      </c>
      <c r="AU62" s="696" t="str">
        <f>IF(AU61="","",VLOOKUP(AU61,'標準様式１（シフト記号表）'!$C$6:$L$47,10,FALSE))</f>
        <v/>
      </c>
      <c r="AV62" s="697" t="str">
        <f>IF(AV61="","",VLOOKUP(AV61,'標準様式１（シフト記号表）'!$C$6:$L$47,10,FALSE))</f>
        <v/>
      </c>
      <c r="AW62" s="696" t="str">
        <f>IF(AW61="","",VLOOKUP(AW61,'標準様式１（シフト記号表）'!$C$6:$L$47,10,FALSE))</f>
        <v/>
      </c>
      <c r="AX62" s="711" t="str">
        <f>IF(AX61="","",VLOOKUP(AX61,'標準様式１（シフト記号表）'!$C$6:$L$47,10,FALSE))</f>
        <v/>
      </c>
      <c r="AY62" s="694" t="str">
        <f>IF(AY61="","",VLOOKUP(AY61,'標準様式１（シフト記号表）'!$C$6:$L$47,10,FALSE))</f>
        <v/>
      </c>
      <c r="AZ62" s="696" t="str">
        <f>IF(AZ61="","",VLOOKUP(AZ61,'標準様式１（シフト記号表）'!$C$6:$L$47,10,FALSE))</f>
        <v/>
      </c>
      <c r="BA62" s="711" t="str">
        <f>IF(BA61="","",VLOOKUP(BA61,'標準様式１（シフト記号表）'!$C$6:$L$47,10,FALSE))</f>
        <v/>
      </c>
      <c r="BB62" s="1424">
        <f>IF($BE$3="４週",SUM(W62:AX62),IF($BE$3="暦月",SUM(W62:BA62),""))</f>
        <v>0</v>
      </c>
      <c r="BC62" s="1425"/>
      <c r="BD62" s="1426">
        <f>IF($BE$3="４週",BB62/4,IF($BE$3="暦月",(BB62/($BE$6/7)),""))</f>
        <v>0</v>
      </c>
      <c r="BE62" s="1425"/>
      <c r="BF62" s="1421"/>
      <c r="BG62" s="1422"/>
      <c r="BH62" s="1422"/>
      <c r="BI62" s="1422"/>
      <c r="BJ62" s="1423"/>
    </row>
    <row r="63" spans="2:62" ht="20.25" customHeight="1">
      <c r="B63" s="1386">
        <f>B61+1</f>
        <v>25</v>
      </c>
      <c r="C63" s="1388"/>
      <c r="D63" s="1390"/>
      <c r="E63" s="1391"/>
      <c r="F63" s="1392"/>
      <c r="G63" s="1396"/>
      <c r="H63" s="1397"/>
      <c r="I63" s="1400"/>
      <c r="J63" s="1401"/>
      <c r="K63" s="1404"/>
      <c r="L63" s="1405"/>
      <c r="M63" s="1405"/>
      <c r="N63" s="1397"/>
      <c r="O63" s="1367"/>
      <c r="P63" s="1368"/>
      <c r="Q63" s="1368"/>
      <c r="R63" s="1368"/>
      <c r="S63" s="1369"/>
      <c r="T63" s="716" t="s">
        <v>790</v>
      </c>
      <c r="U63" s="717"/>
      <c r="V63" s="718"/>
      <c r="W63" s="703"/>
      <c r="X63" s="704"/>
      <c r="Y63" s="705"/>
      <c r="Z63" s="705"/>
      <c r="AA63" s="706"/>
      <c r="AB63" s="704"/>
      <c r="AC63" s="707"/>
      <c r="AD63" s="703"/>
      <c r="AE63" s="704"/>
      <c r="AF63" s="704"/>
      <c r="AG63" s="704"/>
      <c r="AH63" s="704"/>
      <c r="AI63" s="704"/>
      <c r="AJ63" s="707"/>
      <c r="AK63" s="703"/>
      <c r="AL63" s="705"/>
      <c r="AM63" s="706"/>
      <c r="AN63" s="705"/>
      <c r="AO63" s="706"/>
      <c r="AP63" s="705"/>
      <c r="AQ63" s="708"/>
      <c r="AR63" s="703"/>
      <c r="AS63" s="705"/>
      <c r="AT63" s="706"/>
      <c r="AU63" s="705"/>
      <c r="AV63" s="706"/>
      <c r="AW63" s="705"/>
      <c r="AX63" s="708"/>
      <c r="AY63" s="703"/>
      <c r="AZ63" s="705"/>
      <c r="BA63" s="712"/>
      <c r="BB63" s="1373"/>
      <c r="BC63" s="1374"/>
      <c r="BD63" s="1375"/>
      <c r="BE63" s="1376"/>
      <c r="BF63" s="1377"/>
      <c r="BG63" s="1378"/>
      <c r="BH63" s="1378"/>
      <c r="BI63" s="1378"/>
      <c r="BJ63" s="1379"/>
    </row>
    <row r="64" spans="2:62" ht="20.25" customHeight="1">
      <c r="B64" s="1414"/>
      <c r="C64" s="1388"/>
      <c r="D64" s="1390"/>
      <c r="E64" s="1391"/>
      <c r="F64" s="1392"/>
      <c r="G64" s="1427"/>
      <c r="H64" s="1428"/>
      <c r="I64" s="1429"/>
      <c r="J64" s="1430"/>
      <c r="K64" s="1431"/>
      <c r="L64" s="1432"/>
      <c r="M64" s="1432"/>
      <c r="N64" s="1428"/>
      <c r="O64" s="1367"/>
      <c r="P64" s="1368"/>
      <c r="Q64" s="1368"/>
      <c r="R64" s="1368"/>
      <c r="S64" s="1369"/>
      <c r="T64" s="713" t="s">
        <v>887</v>
      </c>
      <c r="U64" s="714"/>
      <c r="V64" s="715"/>
      <c r="W64" s="694" t="str">
        <f>IF(W63="","",VLOOKUP(W63,'標準様式１（シフト記号表）'!$C$6:$L$47,10,FALSE))</f>
        <v/>
      </c>
      <c r="X64" s="695" t="str">
        <f>IF(X63="","",VLOOKUP(X63,'標準様式１（シフト記号表）'!$C$6:$L$47,10,FALSE))</f>
        <v/>
      </c>
      <c r="Y64" s="696" t="str">
        <f>IF(Y63="","",VLOOKUP(Y63,'標準様式１（シフト記号表）'!$C$6:$L$47,10,FALSE))</f>
        <v/>
      </c>
      <c r="Z64" s="696" t="str">
        <f>IF(Z63="","",VLOOKUP(Z63,'標準様式１（シフト記号表）'!$C$6:$L$47,10,FALSE))</f>
        <v/>
      </c>
      <c r="AA64" s="697" t="str">
        <f>IF(AA63="","",VLOOKUP(AA63,'標準様式１（シフト記号表）'!$C$6:$L$47,10,FALSE))</f>
        <v/>
      </c>
      <c r="AB64" s="695" t="str">
        <f>IF(AB63="","",VLOOKUP(AB63,'標準様式１（シフト記号表）'!$C$6:$L$47,10,FALSE))</f>
        <v/>
      </c>
      <c r="AC64" s="698" t="str">
        <f>IF(AC63="","",VLOOKUP(AC63,'標準様式１（シフト記号表）'!$C$6:$L$47,10,FALSE))</f>
        <v/>
      </c>
      <c r="AD64" s="694" t="str">
        <f>IF(AD63="","",VLOOKUP(AD63,'標準様式１（シフト記号表）'!$C$6:$L$47,10,FALSE))</f>
        <v/>
      </c>
      <c r="AE64" s="695" t="str">
        <f>IF(AE63="","",VLOOKUP(AE63,'標準様式１（シフト記号表）'!$C$6:$L$47,10,FALSE))</f>
        <v/>
      </c>
      <c r="AF64" s="695" t="str">
        <f>IF(AF63="","",VLOOKUP(AF63,'標準様式１（シフト記号表）'!$C$6:$L$47,10,FALSE))</f>
        <v/>
      </c>
      <c r="AG64" s="695" t="str">
        <f>IF(AG63="","",VLOOKUP(AG63,'標準様式１（シフト記号表）'!$C$6:$L$47,10,FALSE))</f>
        <v/>
      </c>
      <c r="AH64" s="695" t="str">
        <f>IF(AH63="","",VLOOKUP(AH63,'標準様式１（シフト記号表）'!$C$6:$L$47,10,FALSE))</f>
        <v/>
      </c>
      <c r="AI64" s="695" t="str">
        <f>IF(AI63="","",VLOOKUP(AI63,'標準様式１（シフト記号表）'!$C$6:$L$47,10,FALSE))</f>
        <v/>
      </c>
      <c r="AJ64" s="698" t="str">
        <f>IF(AJ63="","",VLOOKUP(AJ63,'標準様式１（シフト記号表）'!$C$6:$L$47,10,FALSE))</f>
        <v/>
      </c>
      <c r="AK64" s="694" t="str">
        <f>IF(AK63="","",VLOOKUP(AK63,'標準様式１（シフト記号表）'!$C$6:$L$47,10,FALSE))</f>
        <v/>
      </c>
      <c r="AL64" s="696" t="str">
        <f>IF(AL63="","",VLOOKUP(AL63,'標準様式１（シフト記号表）'!$C$6:$L$47,10,FALSE))</f>
        <v/>
      </c>
      <c r="AM64" s="697" t="str">
        <f>IF(AM63="","",VLOOKUP(AM63,'標準様式１（シフト記号表）'!$C$6:$L$47,10,FALSE))</f>
        <v/>
      </c>
      <c r="AN64" s="696" t="str">
        <f>IF(AN63="","",VLOOKUP(AN63,'標準様式１（シフト記号表）'!$C$6:$L$47,10,FALSE))</f>
        <v/>
      </c>
      <c r="AO64" s="697" t="str">
        <f>IF(AO63="","",VLOOKUP(AO63,'標準様式１（シフト記号表）'!$C$6:$L$47,10,FALSE))</f>
        <v/>
      </c>
      <c r="AP64" s="696" t="str">
        <f>IF(AP63="","",VLOOKUP(AP63,'標準様式１（シフト記号表）'!$C$6:$L$47,10,FALSE))</f>
        <v/>
      </c>
      <c r="AQ64" s="711" t="str">
        <f>IF(AQ63="","",VLOOKUP(AQ63,'標準様式１（シフト記号表）'!$C$6:$L$47,10,FALSE))</f>
        <v/>
      </c>
      <c r="AR64" s="694" t="str">
        <f>IF(AR63="","",VLOOKUP(AR63,'標準様式１（シフト記号表）'!$C$6:$L$47,10,FALSE))</f>
        <v/>
      </c>
      <c r="AS64" s="696" t="str">
        <f>IF(AS63="","",VLOOKUP(AS63,'標準様式１（シフト記号表）'!$C$6:$L$47,10,FALSE))</f>
        <v/>
      </c>
      <c r="AT64" s="697" t="str">
        <f>IF(AT63="","",VLOOKUP(AT63,'標準様式１（シフト記号表）'!$C$6:$L$47,10,FALSE))</f>
        <v/>
      </c>
      <c r="AU64" s="696" t="str">
        <f>IF(AU63="","",VLOOKUP(AU63,'標準様式１（シフト記号表）'!$C$6:$L$47,10,FALSE))</f>
        <v/>
      </c>
      <c r="AV64" s="697" t="str">
        <f>IF(AV63="","",VLOOKUP(AV63,'標準様式１（シフト記号表）'!$C$6:$L$47,10,FALSE))</f>
        <v/>
      </c>
      <c r="AW64" s="696" t="str">
        <f>IF(AW63="","",VLOOKUP(AW63,'標準様式１（シフト記号表）'!$C$6:$L$47,10,FALSE))</f>
        <v/>
      </c>
      <c r="AX64" s="711" t="str">
        <f>IF(AX63="","",VLOOKUP(AX63,'標準様式１（シフト記号表）'!$C$6:$L$47,10,FALSE))</f>
        <v/>
      </c>
      <c r="AY64" s="694" t="str">
        <f>IF(AY63="","",VLOOKUP(AY63,'標準様式１（シフト記号表）'!$C$6:$L$47,10,FALSE))</f>
        <v/>
      </c>
      <c r="AZ64" s="696" t="str">
        <f>IF(AZ63="","",VLOOKUP(AZ63,'標準様式１（シフト記号表）'!$C$6:$L$47,10,FALSE))</f>
        <v/>
      </c>
      <c r="BA64" s="711" t="str">
        <f>IF(BA63="","",VLOOKUP(BA63,'標準様式１（シフト記号表）'!$C$6:$L$47,10,FALSE))</f>
        <v/>
      </c>
      <c r="BB64" s="1424">
        <f>IF($BE$3="４週",SUM(W64:AX64),IF($BE$3="暦月",SUM(W64:BA64),""))</f>
        <v>0</v>
      </c>
      <c r="BC64" s="1425"/>
      <c r="BD64" s="1426">
        <f>IF($BE$3="４週",BB64/4,IF($BE$3="暦月",(BB64/($BE$6/7)),""))</f>
        <v>0</v>
      </c>
      <c r="BE64" s="1425"/>
      <c r="BF64" s="1421"/>
      <c r="BG64" s="1422"/>
      <c r="BH64" s="1422"/>
      <c r="BI64" s="1422"/>
      <c r="BJ64" s="1423"/>
    </row>
    <row r="65" spans="2:62" ht="20.25" customHeight="1">
      <c r="B65" s="1386">
        <f>B63+1</f>
        <v>26</v>
      </c>
      <c r="C65" s="1388"/>
      <c r="D65" s="1390"/>
      <c r="E65" s="1391"/>
      <c r="F65" s="1392"/>
      <c r="G65" s="1396"/>
      <c r="H65" s="1397"/>
      <c r="I65" s="1400"/>
      <c r="J65" s="1401"/>
      <c r="K65" s="1404"/>
      <c r="L65" s="1405"/>
      <c r="M65" s="1405"/>
      <c r="N65" s="1397"/>
      <c r="O65" s="1367"/>
      <c r="P65" s="1368"/>
      <c r="Q65" s="1368"/>
      <c r="R65" s="1368"/>
      <c r="S65" s="1369"/>
      <c r="T65" s="716" t="s">
        <v>790</v>
      </c>
      <c r="U65" s="717"/>
      <c r="V65" s="718"/>
      <c r="W65" s="703"/>
      <c r="X65" s="704"/>
      <c r="Y65" s="705"/>
      <c r="Z65" s="705"/>
      <c r="AA65" s="706"/>
      <c r="AB65" s="704"/>
      <c r="AC65" s="707"/>
      <c r="AD65" s="703"/>
      <c r="AE65" s="704"/>
      <c r="AF65" s="704"/>
      <c r="AG65" s="704"/>
      <c r="AH65" s="704"/>
      <c r="AI65" s="704"/>
      <c r="AJ65" s="707"/>
      <c r="AK65" s="703"/>
      <c r="AL65" s="705"/>
      <c r="AM65" s="706"/>
      <c r="AN65" s="705"/>
      <c r="AO65" s="706"/>
      <c r="AP65" s="705"/>
      <c r="AQ65" s="708"/>
      <c r="AR65" s="703"/>
      <c r="AS65" s="705"/>
      <c r="AT65" s="706"/>
      <c r="AU65" s="705"/>
      <c r="AV65" s="706"/>
      <c r="AW65" s="705"/>
      <c r="AX65" s="708"/>
      <c r="AY65" s="703"/>
      <c r="AZ65" s="705"/>
      <c r="BA65" s="712"/>
      <c r="BB65" s="1373"/>
      <c r="BC65" s="1374"/>
      <c r="BD65" s="1375"/>
      <c r="BE65" s="1376"/>
      <c r="BF65" s="1377"/>
      <c r="BG65" s="1378"/>
      <c r="BH65" s="1378"/>
      <c r="BI65" s="1378"/>
      <c r="BJ65" s="1379"/>
    </row>
    <row r="66" spans="2:62" ht="20.25" customHeight="1">
      <c r="B66" s="1414"/>
      <c r="C66" s="1388"/>
      <c r="D66" s="1390"/>
      <c r="E66" s="1391"/>
      <c r="F66" s="1392"/>
      <c r="G66" s="1427"/>
      <c r="H66" s="1428"/>
      <c r="I66" s="1429"/>
      <c r="J66" s="1430"/>
      <c r="K66" s="1431"/>
      <c r="L66" s="1432"/>
      <c r="M66" s="1432"/>
      <c r="N66" s="1428"/>
      <c r="O66" s="1367"/>
      <c r="P66" s="1368"/>
      <c r="Q66" s="1368"/>
      <c r="R66" s="1368"/>
      <c r="S66" s="1369"/>
      <c r="T66" s="713" t="s">
        <v>887</v>
      </c>
      <c r="U66" s="714"/>
      <c r="V66" s="715"/>
      <c r="W66" s="694" t="str">
        <f>IF(W65="","",VLOOKUP(W65,'標準様式１（シフト記号表）'!$C$6:$L$47,10,FALSE))</f>
        <v/>
      </c>
      <c r="X66" s="695" t="str">
        <f>IF(X65="","",VLOOKUP(X65,'標準様式１（シフト記号表）'!$C$6:$L$47,10,FALSE))</f>
        <v/>
      </c>
      <c r="Y66" s="696" t="str">
        <f>IF(Y65="","",VLOOKUP(Y65,'標準様式１（シフト記号表）'!$C$6:$L$47,10,FALSE))</f>
        <v/>
      </c>
      <c r="Z66" s="696" t="str">
        <f>IF(Z65="","",VLOOKUP(Z65,'標準様式１（シフト記号表）'!$C$6:$L$47,10,FALSE))</f>
        <v/>
      </c>
      <c r="AA66" s="697" t="str">
        <f>IF(AA65="","",VLOOKUP(AA65,'標準様式１（シフト記号表）'!$C$6:$L$47,10,FALSE))</f>
        <v/>
      </c>
      <c r="AB66" s="695" t="str">
        <f>IF(AB65="","",VLOOKUP(AB65,'標準様式１（シフト記号表）'!$C$6:$L$47,10,FALSE))</f>
        <v/>
      </c>
      <c r="AC66" s="698" t="str">
        <f>IF(AC65="","",VLOOKUP(AC65,'標準様式１（シフト記号表）'!$C$6:$L$47,10,FALSE))</f>
        <v/>
      </c>
      <c r="AD66" s="694" t="str">
        <f>IF(AD65="","",VLOOKUP(AD65,'標準様式１（シフト記号表）'!$C$6:$L$47,10,FALSE))</f>
        <v/>
      </c>
      <c r="AE66" s="695" t="str">
        <f>IF(AE65="","",VLOOKUP(AE65,'標準様式１（シフト記号表）'!$C$6:$L$47,10,FALSE))</f>
        <v/>
      </c>
      <c r="AF66" s="695" t="str">
        <f>IF(AF65="","",VLOOKUP(AF65,'標準様式１（シフト記号表）'!$C$6:$L$47,10,FALSE))</f>
        <v/>
      </c>
      <c r="AG66" s="695" t="str">
        <f>IF(AG65="","",VLOOKUP(AG65,'標準様式１（シフト記号表）'!$C$6:$L$47,10,FALSE))</f>
        <v/>
      </c>
      <c r="AH66" s="695" t="str">
        <f>IF(AH65="","",VLOOKUP(AH65,'標準様式１（シフト記号表）'!$C$6:$L$47,10,FALSE))</f>
        <v/>
      </c>
      <c r="AI66" s="695" t="str">
        <f>IF(AI65="","",VLOOKUP(AI65,'標準様式１（シフト記号表）'!$C$6:$L$47,10,FALSE))</f>
        <v/>
      </c>
      <c r="AJ66" s="698" t="str">
        <f>IF(AJ65="","",VLOOKUP(AJ65,'標準様式１（シフト記号表）'!$C$6:$L$47,10,FALSE))</f>
        <v/>
      </c>
      <c r="AK66" s="694" t="str">
        <f>IF(AK65="","",VLOOKUP(AK65,'標準様式１（シフト記号表）'!$C$6:$L$47,10,FALSE))</f>
        <v/>
      </c>
      <c r="AL66" s="696" t="str">
        <f>IF(AL65="","",VLOOKUP(AL65,'標準様式１（シフト記号表）'!$C$6:$L$47,10,FALSE))</f>
        <v/>
      </c>
      <c r="AM66" s="697" t="str">
        <f>IF(AM65="","",VLOOKUP(AM65,'標準様式１（シフト記号表）'!$C$6:$L$47,10,FALSE))</f>
        <v/>
      </c>
      <c r="AN66" s="696" t="str">
        <f>IF(AN65="","",VLOOKUP(AN65,'標準様式１（シフト記号表）'!$C$6:$L$47,10,FALSE))</f>
        <v/>
      </c>
      <c r="AO66" s="697" t="str">
        <f>IF(AO65="","",VLOOKUP(AO65,'標準様式１（シフト記号表）'!$C$6:$L$47,10,FALSE))</f>
        <v/>
      </c>
      <c r="AP66" s="696" t="str">
        <f>IF(AP65="","",VLOOKUP(AP65,'標準様式１（シフト記号表）'!$C$6:$L$47,10,FALSE))</f>
        <v/>
      </c>
      <c r="AQ66" s="711" t="str">
        <f>IF(AQ65="","",VLOOKUP(AQ65,'標準様式１（シフト記号表）'!$C$6:$L$47,10,FALSE))</f>
        <v/>
      </c>
      <c r="AR66" s="694" t="str">
        <f>IF(AR65="","",VLOOKUP(AR65,'標準様式１（シフト記号表）'!$C$6:$L$47,10,FALSE))</f>
        <v/>
      </c>
      <c r="AS66" s="696" t="str">
        <f>IF(AS65="","",VLOOKUP(AS65,'標準様式１（シフト記号表）'!$C$6:$L$47,10,FALSE))</f>
        <v/>
      </c>
      <c r="AT66" s="697" t="str">
        <f>IF(AT65="","",VLOOKUP(AT65,'標準様式１（シフト記号表）'!$C$6:$L$47,10,FALSE))</f>
        <v/>
      </c>
      <c r="AU66" s="696" t="str">
        <f>IF(AU65="","",VLOOKUP(AU65,'標準様式１（シフト記号表）'!$C$6:$L$47,10,FALSE))</f>
        <v/>
      </c>
      <c r="AV66" s="697" t="str">
        <f>IF(AV65="","",VLOOKUP(AV65,'標準様式１（シフト記号表）'!$C$6:$L$47,10,FALSE))</f>
        <v/>
      </c>
      <c r="AW66" s="696" t="str">
        <f>IF(AW65="","",VLOOKUP(AW65,'標準様式１（シフト記号表）'!$C$6:$L$47,10,FALSE))</f>
        <v/>
      </c>
      <c r="AX66" s="711" t="str">
        <f>IF(AX65="","",VLOOKUP(AX65,'標準様式１（シフト記号表）'!$C$6:$L$47,10,FALSE))</f>
        <v/>
      </c>
      <c r="AY66" s="694" t="str">
        <f>IF(AY65="","",VLOOKUP(AY65,'標準様式１（シフト記号表）'!$C$6:$L$47,10,FALSE))</f>
        <v/>
      </c>
      <c r="AZ66" s="696" t="str">
        <f>IF(AZ65="","",VLOOKUP(AZ65,'標準様式１（シフト記号表）'!$C$6:$L$47,10,FALSE))</f>
        <v/>
      </c>
      <c r="BA66" s="711" t="str">
        <f>IF(BA65="","",VLOOKUP(BA65,'標準様式１（シフト記号表）'!$C$6:$L$47,10,FALSE))</f>
        <v/>
      </c>
      <c r="BB66" s="1424">
        <f>IF($BE$3="４週",SUM(W66:AX66),IF($BE$3="暦月",SUM(W66:BA66),""))</f>
        <v>0</v>
      </c>
      <c r="BC66" s="1425"/>
      <c r="BD66" s="1426">
        <f>IF($BE$3="４週",BB66/4,IF($BE$3="暦月",(BB66/($BE$6/7)),""))</f>
        <v>0</v>
      </c>
      <c r="BE66" s="1425"/>
      <c r="BF66" s="1421"/>
      <c r="BG66" s="1422"/>
      <c r="BH66" s="1422"/>
      <c r="BI66" s="1422"/>
      <c r="BJ66" s="1423"/>
    </row>
    <row r="67" spans="2:62" ht="20.25" customHeight="1">
      <c r="B67" s="1386">
        <f>B65+1</f>
        <v>27</v>
      </c>
      <c r="C67" s="1388"/>
      <c r="D67" s="1390"/>
      <c r="E67" s="1391"/>
      <c r="F67" s="1392"/>
      <c r="G67" s="1396"/>
      <c r="H67" s="1397"/>
      <c r="I67" s="1400"/>
      <c r="J67" s="1401"/>
      <c r="K67" s="1404"/>
      <c r="L67" s="1405"/>
      <c r="M67" s="1405"/>
      <c r="N67" s="1397"/>
      <c r="O67" s="1367"/>
      <c r="P67" s="1368"/>
      <c r="Q67" s="1368"/>
      <c r="R67" s="1368"/>
      <c r="S67" s="1369"/>
      <c r="T67" s="716" t="s">
        <v>790</v>
      </c>
      <c r="U67" s="717"/>
      <c r="V67" s="718"/>
      <c r="W67" s="703"/>
      <c r="X67" s="704"/>
      <c r="Y67" s="705"/>
      <c r="Z67" s="705"/>
      <c r="AA67" s="706"/>
      <c r="AB67" s="704"/>
      <c r="AC67" s="707"/>
      <c r="AD67" s="703"/>
      <c r="AE67" s="704"/>
      <c r="AF67" s="704"/>
      <c r="AG67" s="704"/>
      <c r="AH67" s="704"/>
      <c r="AI67" s="704"/>
      <c r="AJ67" s="707"/>
      <c r="AK67" s="703"/>
      <c r="AL67" s="705"/>
      <c r="AM67" s="706"/>
      <c r="AN67" s="705"/>
      <c r="AO67" s="706"/>
      <c r="AP67" s="705"/>
      <c r="AQ67" s="708"/>
      <c r="AR67" s="703"/>
      <c r="AS67" s="705"/>
      <c r="AT67" s="706"/>
      <c r="AU67" s="705"/>
      <c r="AV67" s="706"/>
      <c r="AW67" s="705"/>
      <c r="AX67" s="708"/>
      <c r="AY67" s="703"/>
      <c r="AZ67" s="705"/>
      <c r="BA67" s="712"/>
      <c r="BB67" s="1373"/>
      <c r="BC67" s="1374"/>
      <c r="BD67" s="1375"/>
      <c r="BE67" s="1376"/>
      <c r="BF67" s="1377"/>
      <c r="BG67" s="1378"/>
      <c r="BH67" s="1378"/>
      <c r="BI67" s="1378"/>
      <c r="BJ67" s="1379"/>
    </row>
    <row r="68" spans="2:62" ht="20.25" customHeight="1">
      <c r="B68" s="1414"/>
      <c r="C68" s="1388"/>
      <c r="D68" s="1390"/>
      <c r="E68" s="1391"/>
      <c r="F68" s="1392"/>
      <c r="G68" s="1427"/>
      <c r="H68" s="1428"/>
      <c r="I68" s="1429"/>
      <c r="J68" s="1430"/>
      <c r="K68" s="1431"/>
      <c r="L68" s="1432"/>
      <c r="M68" s="1432"/>
      <c r="N68" s="1428"/>
      <c r="O68" s="1367"/>
      <c r="P68" s="1368"/>
      <c r="Q68" s="1368"/>
      <c r="R68" s="1368"/>
      <c r="S68" s="1369"/>
      <c r="T68" s="713" t="s">
        <v>887</v>
      </c>
      <c r="U68" s="714"/>
      <c r="V68" s="715"/>
      <c r="W68" s="694" t="str">
        <f>IF(W67="","",VLOOKUP(W67,'標準様式１（シフト記号表）'!$C$6:$L$47,10,FALSE))</f>
        <v/>
      </c>
      <c r="X68" s="695" t="str">
        <f>IF(X67="","",VLOOKUP(X67,'標準様式１（シフト記号表）'!$C$6:$L$47,10,FALSE))</f>
        <v/>
      </c>
      <c r="Y68" s="696" t="str">
        <f>IF(Y67="","",VLOOKUP(Y67,'標準様式１（シフト記号表）'!$C$6:$L$47,10,FALSE))</f>
        <v/>
      </c>
      <c r="Z68" s="696" t="str">
        <f>IF(Z67="","",VLOOKUP(Z67,'標準様式１（シフト記号表）'!$C$6:$L$47,10,FALSE))</f>
        <v/>
      </c>
      <c r="AA68" s="697" t="str">
        <f>IF(AA67="","",VLOOKUP(AA67,'標準様式１（シフト記号表）'!$C$6:$L$47,10,FALSE))</f>
        <v/>
      </c>
      <c r="AB68" s="695" t="str">
        <f>IF(AB67="","",VLOOKUP(AB67,'標準様式１（シフト記号表）'!$C$6:$L$47,10,FALSE))</f>
        <v/>
      </c>
      <c r="AC68" s="698" t="str">
        <f>IF(AC67="","",VLOOKUP(AC67,'標準様式１（シフト記号表）'!$C$6:$L$47,10,FALSE))</f>
        <v/>
      </c>
      <c r="AD68" s="694" t="str">
        <f>IF(AD67="","",VLOOKUP(AD67,'標準様式１（シフト記号表）'!$C$6:$L$47,10,FALSE))</f>
        <v/>
      </c>
      <c r="AE68" s="695" t="str">
        <f>IF(AE67="","",VLOOKUP(AE67,'標準様式１（シフト記号表）'!$C$6:$L$47,10,FALSE))</f>
        <v/>
      </c>
      <c r="AF68" s="695" t="str">
        <f>IF(AF67="","",VLOOKUP(AF67,'標準様式１（シフト記号表）'!$C$6:$L$47,10,FALSE))</f>
        <v/>
      </c>
      <c r="AG68" s="695" t="str">
        <f>IF(AG67="","",VLOOKUP(AG67,'標準様式１（シフト記号表）'!$C$6:$L$47,10,FALSE))</f>
        <v/>
      </c>
      <c r="AH68" s="695" t="str">
        <f>IF(AH67="","",VLOOKUP(AH67,'標準様式１（シフト記号表）'!$C$6:$L$47,10,FALSE))</f>
        <v/>
      </c>
      <c r="AI68" s="695" t="str">
        <f>IF(AI67="","",VLOOKUP(AI67,'標準様式１（シフト記号表）'!$C$6:$L$47,10,FALSE))</f>
        <v/>
      </c>
      <c r="AJ68" s="698" t="str">
        <f>IF(AJ67="","",VLOOKUP(AJ67,'標準様式１（シフト記号表）'!$C$6:$L$47,10,FALSE))</f>
        <v/>
      </c>
      <c r="AK68" s="694" t="str">
        <f>IF(AK67="","",VLOOKUP(AK67,'標準様式１（シフト記号表）'!$C$6:$L$47,10,FALSE))</f>
        <v/>
      </c>
      <c r="AL68" s="696" t="str">
        <f>IF(AL67="","",VLOOKUP(AL67,'標準様式１（シフト記号表）'!$C$6:$L$47,10,FALSE))</f>
        <v/>
      </c>
      <c r="AM68" s="697" t="str">
        <f>IF(AM67="","",VLOOKUP(AM67,'標準様式１（シフト記号表）'!$C$6:$L$47,10,FALSE))</f>
        <v/>
      </c>
      <c r="AN68" s="696" t="str">
        <f>IF(AN67="","",VLOOKUP(AN67,'標準様式１（シフト記号表）'!$C$6:$L$47,10,FALSE))</f>
        <v/>
      </c>
      <c r="AO68" s="697" t="str">
        <f>IF(AO67="","",VLOOKUP(AO67,'標準様式１（シフト記号表）'!$C$6:$L$47,10,FALSE))</f>
        <v/>
      </c>
      <c r="AP68" s="696" t="str">
        <f>IF(AP67="","",VLOOKUP(AP67,'標準様式１（シフト記号表）'!$C$6:$L$47,10,FALSE))</f>
        <v/>
      </c>
      <c r="AQ68" s="711" t="str">
        <f>IF(AQ67="","",VLOOKUP(AQ67,'標準様式１（シフト記号表）'!$C$6:$L$47,10,FALSE))</f>
        <v/>
      </c>
      <c r="AR68" s="694" t="str">
        <f>IF(AR67="","",VLOOKUP(AR67,'標準様式１（シフト記号表）'!$C$6:$L$47,10,FALSE))</f>
        <v/>
      </c>
      <c r="AS68" s="696" t="str">
        <f>IF(AS67="","",VLOOKUP(AS67,'標準様式１（シフト記号表）'!$C$6:$L$47,10,FALSE))</f>
        <v/>
      </c>
      <c r="AT68" s="697" t="str">
        <f>IF(AT67="","",VLOOKUP(AT67,'標準様式１（シフト記号表）'!$C$6:$L$47,10,FALSE))</f>
        <v/>
      </c>
      <c r="AU68" s="696" t="str">
        <f>IF(AU67="","",VLOOKUP(AU67,'標準様式１（シフト記号表）'!$C$6:$L$47,10,FALSE))</f>
        <v/>
      </c>
      <c r="AV68" s="697" t="str">
        <f>IF(AV67="","",VLOOKUP(AV67,'標準様式１（シフト記号表）'!$C$6:$L$47,10,FALSE))</f>
        <v/>
      </c>
      <c r="AW68" s="696" t="str">
        <f>IF(AW67="","",VLOOKUP(AW67,'標準様式１（シフト記号表）'!$C$6:$L$47,10,FALSE))</f>
        <v/>
      </c>
      <c r="AX68" s="711" t="str">
        <f>IF(AX67="","",VLOOKUP(AX67,'標準様式１（シフト記号表）'!$C$6:$L$47,10,FALSE))</f>
        <v/>
      </c>
      <c r="AY68" s="694" t="str">
        <f>IF(AY67="","",VLOOKUP(AY67,'標準様式１（シフト記号表）'!$C$6:$L$47,10,FALSE))</f>
        <v/>
      </c>
      <c r="AZ68" s="696" t="str">
        <f>IF(AZ67="","",VLOOKUP(AZ67,'標準様式１（シフト記号表）'!$C$6:$L$47,10,FALSE))</f>
        <v/>
      </c>
      <c r="BA68" s="711" t="str">
        <f>IF(BA67="","",VLOOKUP(BA67,'標準様式１（シフト記号表）'!$C$6:$L$47,10,FALSE))</f>
        <v/>
      </c>
      <c r="BB68" s="1424">
        <f>IF($BE$3="４週",SUM(W68:AX68),IF($BE$3="暦月",SUM(W68:BA68),""))</f>
        <v>0</v>
      </c>
      <c r="BC68" s="1425"/>
      <c r="BD68" s="1426">
        <f>IF($BE$3="４週",BB68/4,IF($BE$3="暦月",(BB68/($BE$6/7)),""))</f>
        <v>0</v>
      </c>
      <c r="BE68" s="1425"/>
      <c r="BF68" s="1421"/>
      <c r="BG68" s="1422"/>
      <c r="BH68" s="1422"/>
      <c r="BI68" s="1422"/>
      <c r="BJ68" s="1423"/>
    </row>
    <row r="69" spans="2:62" ht="20.25" customHeight="1">
      <c r="B69" s="1386">
        <f>B67+1</f>
        <v>28</v>
      </c>
      <c r="C69" s="1388"/>
      <c r="D69" s="1390"/>
      <c r="E69" s="1391"/>
      <c r="F69" s="1392"/>
      <c r="G69" s="1396"/>
      <c r="H69" s="1397"/>
      <c r="I69" s="1400"/>
      <c r="J69" s="1401"/>
      <c r="K69" s="1404"/>
      <c r="L69" s="1405"/>
      <c r="M69" s="1405"/>
      <c r="N69" s="1397"/>
      <c r="O69" s="1367"/>
      <c r="P69" s="1368"/>
      <c r="Q69" s="1368"/>
      <c r="R69" s="1368"/>
      <c r="S69" s="1369"/>
      <c r="T69" s="716" t="s">
        <v>790</v>
      </c>
      <c r="U69" s="717"/>
      <c r="V69" s="718"/>
      <c r="W69" s="703"/>
      <c r="X69" s="704"/>
      <c r="Y69" s="705"/>
      <c r="Z69" s="705"/>
      <c r="AA69" s="706"/>
      <c r="AB69" s="704"/>
      <c r="AC69" s="707"/>
      <c r="AD69" s="703"/>
      <c r="AE69" s="704"/>
      <c r="AF69" s="704"/>
      <c r="AG69" s="704"/>
      <c r="AH69" s="704"/>
      <c r="AI69" s="704"/>
      <c r="AJ69" s="707"/>
      <c r="AK69" s="703"/>
      <c r="AL69" s="705"/>
      <c r="AM69" s="706"/>
      <c r="AN69" s="705"/>
      <c r="AO69" s="706"/>
      <c r="AP69" s="705"/>
      <c r="AQ69" s="708"/>
      <c r="AR69" s="703"/>
      <c r="AS69" s="705"/>
      <c r="AT69" s="706"/>
      <c r="AU69" s="705"/>
      <c r="AV69" s="706"/>
      <c r="AW69" s="705"/>
      <c r="AX69" s="708"/>
      <c r="AY69" s="703"/>
      <c r="AZ69" s="705"/>
      <c r="BA69" s="712"/>
      <c r="BB69" s="1373"/>
      <c r="BC69" s="1374"/>
      <c r="BD69" s="1375"/>
      <c r="BE69" s="1376"/>
      <c r="BF69" s="1377"/>
      <c r="BG69" s="1378"/>
      <c r="BH69" s="1378"/>
      <c r="BI69" s="1378"/>
      <c r="BJ69" s="1379"/>
    </row>
    <row r="70" spans="2:62" ht="20.25" customHeight="1">
      <c r="B70" s="1414"/>
      <c r="C70" s="1388"/>
      <c r="D70" s="1390"/>
      <c r="E70" s="1391"/>
      <c r="F70" s="1392"/>
      <c r="G70" s="1427"/>
      <c r="H70" s="1428"/>
      <c r="I70" s="1429"/>
      <c r="J70" s="1430"/>
      <c r="K70" s="1431"/>
      <c r="L70" s="1432"/>
      <c r="M70" s="1432"/>
      <c r="N70" s="1428"/>
      <c r="O70" s="1367"/>
      <c r="P70" s="1368"/>
      <c r="Q70" s="1368"/>
      <c r="R70" s="1368"/>
      <c r="S70" s="1369"/>
      <c r="T70" s="713" t="s">
        <v>887</v>
      </c>
      <c r="U70" s="714"/>
      <c r="V70" s="715"/>
      <c r="W70" s="694" t="str">
        <f>IF(W69="","",VLOOKUP(W69,'標準様式１（シフト記号表）'!$C$6:$L$47,10,FALSE))</f>
        <v/>
      </c>
      <c r="X70" s="695" t="str">
        <f>IF(X69="","",VLOOKUP(X69,'標準様式１（シフト記号表）'!$C$6:$L$47,10,FALSE))</f>
        <v/>
      </c>
      <c r="Y70" s="696" t="str">
        <f>IF(Y69="","",VLOOKUP(Y69,'標準様式１（シフト記号表）'!$C$6:$L$47,10,FALSE))</f>
        <v/>
      </c>
      <c r="Z70" s="696" t="str">
        <f>IF(Z69="","",VLOOKUP(Z69,'標準様式１（シフト記号表）'!$C$6:$L$47,10,FALSE))</f>
        <v/>
      </c>
      <c r="AA70" s="697" t="str">
        <f>IF(AA69="","",VLOOKUP(AA69,'標準様式１（シフト記号表）'!$C$6:$L$47,10,FALSE))</f>
        <v/>
      </c>
      <c r="AB70" s="695" t="str">
        <f>IF(AB69="","",VLOOKUP(AB69,'標準様式１（シフト記号表）'!$C$6:$L$47,10,FALSE))</f>
        <v/>
      </c>
      <c r="AC70" s="698" t="str">
        <f>IF(AC69="","",VLOOKUP(AC69,'標準様式１（シフト記号表）'!$C$6:$L$47,10,FALSE))</f>
        <v/>
      </c>
      <c r="AD70" s="694" t="str">
        <f>IF(AD69="","",VLOOKUP(AD69,'標準様式１（シフト記号表）'!$C$6:$L$47,10,FALSE))</f>
        <v/>
      </c>
      <c r="AE70" s="695" t="str">
        <f>IF(AE69="","",VLOOKUP(AE69,'標準様式１（シフト記号表）'!$C$6:$L$47,10,FALSE))</f>
        <v/>
      </c>
      <c r="AF70" s="695" t="str">
        <f>IF(AF69="","",VLOOKUP(AF69,'標準様式１（シフト記号表）'!$C$6:$L$47,10,FALSE))</f>
        <v/>
      </c>
      <c r="AG70" s="695" t="str">
        <f>IF(AG69="","",VLOOKUP(AG69,'標準様式１（シフト記号表）'!$C$6:$L$47,10,FALSE))</f>
        <v/>
      </c>
      <c r="AH70" s="695" t="str">
        <f>IF(AH69="","",VLOOKUP(AH69,'標準様式１（シフト記号表）'!$C$6:$L$47,10,FALSE))</f>
        <v/>
      </c>
      <c r="AI70" s="695" t="str">
        <f>IF(AI69="","",VLOOKUP(AI69,'標準様式１（シフト記号表）'!$C$6:$L$47,10,FALSE))</f>
        <v/>
      </c>
      <c r="AJ70" s="698" t="str">
        <f>IF(AJ69="","",VLOOKUP(AJ69,'標準様式１（シフト記号表）'!$C$6:$L$47,10,FALSE))</f>
        <v/>
      </c>
      <c r="AK70" s="694" t="str">
        <f>IF(AK69="","",VLOOKUP(AK69,'標準様式１（シフト記号表）'!$C$6:$L$47,10,FALSE))</f>
        <v/>
      </c>
      <c r="AL70" s="696" t="str">
        <f>IF(AL69="","",VLOOKUP(AL69,'標準様式１（シフト記号表）'!$C$6:$L$47,10,FALSE))</f>
        <v/>
      </c>
      <c r="AM70" s="697" t="str">
        <f>IF(AM69="","",VLOOKUP(AM69,'標準様式１（シフト記号表）'!$C$6:$L$47,10,FALSE))</f>
        <v/>
      </c>
      <c r="AN70" s="696" t="str">
        <f>IF(AN69="","",VLOOKUP(AN69,'標準様式１（シフト記号表）'!$C$6:$L$47,10,FALSE))</f>
        <v/>
      </c>
      <c r="AO70" s="697" t="str">
        <f>IF(AO69="","",VLOOKUP(AO69,'標準様式１（シフト記号表）'!$C$6:$L$47,10,FALSE))</f>
        <v/>
      </c>
      <c r="AP70" s="696" t="str">
        <f>IF(AP69="","",VLOOKUP(AP69,'標準様式１（シフト記号表）'!$C$6:$L$47,10,FALSE))</f>
        <v/>
      </c>
      <c r="AQ70" s="711" t="str">
        <f>IF(AQ69="","",VLOOKUP(AQ69,'標準様式１（シフト記号表）'!$C$6:$L$47,10,FALSE))</f>
        <v/>
      </c>
      <c r="AR70" s="694" t="str">
        <f>IF(AR69="","",VLOOKUP(AR69,'標準様式１（シフト記号表）'!$C$6:$L$47,10,FALSE))</f>
        <v/>
      </c>
      <c r="AS70" s="696" t="str">
        <f>IF(AS69="","",VLOOKUP(AS69,'標準様式１（シフト記号表）'!$C$6:$L$47,10,FALSE))</f>
        <v/>
      </c>
      <c r="AT70" s="697" t="str">
        <f>IF(AT69="","",VLOOKUP(AT69,'標準様式１（シフト記号表）'!$C$6:$L$47,10,FALSE))</f>
        <v/>
      </c>
      <c r="AU70" s="696" t="str">
        <f>IF(AU69="","",VLOOKUP(AU69,'標準様式１（シフト記号表）'!$C$6:$L$47,10,FALSE))</f>
        <v/>
      </c>
      <c r="AV70" s="697" t="str">
        <f>IF(AV69="","",VLOOKUP(AV69,'標準様式１（シフト記号表）'!$C$6:$L$47,10,FALSE))</f>
        <v/>
      </c>
      <c r="AW70" s="696" t="str">
        <f>IF(AW69="","",VLOOKUP(AW69,'標準様式１（シフト記号表）'!$C$6:$L$47,10,FALSE))</f>
        <v/>
      </c>
      <c r="AX70" s="711" t="str">
        <f>IF(AX69="","",VLOOKUP(AX69,'標準様式１（シフト記号表）'!$C$6:$L$47,10,FALSE))</f>
        <v/>
      </c>
      <c r="AY70" s="694" t="str">
        <f>IF(AY69="","",VLOOKUP(AY69,'標準様式１（シフト記号表）'!$C$6:$L$47,10,FALSE))</f>
        <v/>
      </c>
      <c r="AZ70" s="696" t="str">
        <f>IF(AZ69="","",VLOOKUP(AZ69,'標準様式１（シフト記号表）'!$C$6:$L$47,10,FALSE))</f>
        <v/>
      </c>
      <c r="BA70" s="711" t="str">
        <f>IF(BA69="","",VLOOKUP(BA69,'標準様式１（シフト記号表）'!$C$6:$L$47,10,FALSE))</f>
        <v/>
      </c>
      <c r="BB70" s="1424">
        <f>IF($BE$3="４週",SUM(W70:AX70),IF($BE$3="暦月",SUM(W70:BA70),""))</f>
        <v>0</v>
      </c>
      <c r="BC70" s="1425"/>
      <c r="BD70" s="1426">
        <f>IF($BE$3="４週",BB70/4,IF($BE$3="暦月",(BB70/($BE$6/7)),""))</f>
        <v>0</v>
      </c>
      <c r="BE70" s="1425"/>
      <c r="BF70" s="1421"/>
      <c r="BG70" s="1422"/>
      <c r="BH70" s="1422"/>
      <c r="BI70" s="1422"/>
      <c r="BJ70" s="1423"/>
    </row>
    <row r="71" spans="2:62" ht="20.25" customHeight="1">
      <c r="B71" s="1386">
        <f>B69+1</f>
        <v>29</v>
      </c>
      <c r="C71" s="1388"/>
      <c r="D71" s="1390"/>
      <c r="E71" s="1391"/>
      <c r="F71" s="1392"/>
      <c r="G71" s="1396"/>
      <c r="H71" s="1397"/>
      <c r="I71" s="1400"/>
      <c r="J71" s="1401"/>
      <c r="K71" s="1404"/>
      <c r="L71" s="1405"/>
      <c r="M71" s="1405"/>
      <c r="N71" s="1397"/>
      <c r="O71" s="1367"/>
      <c r="P71" s="1368"/>
      <c r="Q71" s="1368"/>
      <c r="R71" s="1368"/>
      <c r="S71" s="1369"/>
      <c r="T71" s="716" t="s">
        <v>790</v>
      </c>
      <c r="U71" s="717"/>
      <c r="V71" s="718"/>
      <c r="W71" s="703"/>
      <c r="X71" s="704"/>
      <c r="Y71" s="705"/>
      <c r="Z71" s="705"/>
      <c r="AA71" s="706"/>
      <c r="AB71" s="704"/>
      <c r="AC71" s="707"/>
      <c r="AD71" s="703"/>
      <c r="AE71" s="704"/>
      <c r="AF71" s="704"/>
      <c r="AG71" s="704"/>
      <c r="AH71" s="704"/>
      <c r="AI71" s="704"/>
      <c r="AJ71" s="707"/>
      <c r="AK71" s="703"/>
      <c r="AL71" s="705"/>
      <c r="AM71" s="706"/>
      <c r="AN71" s="705"/>
      <c r="AO71" s="706"/>
      <c r="AP71" s="705"/>
      <c r="AQ71" s="708"/>
      <c r="AR71" s="703"/>
      <c r="AS71" s="705"/>
      <c r="AT71" s="706"/>
      <c r="AU71" s="705"/>
      <c r="AV71" s="706"/>
      <c r="AW71" s="705"/>
      <c r="AX71" s="708"/>
      <c r="AY71" s="703"/>
      <c r="AZ71" s="705"/>
      <c r="BA71" s="712"/>
      <c r="BB71" s="1373"/>
      <c r="BC71" s="1374"/>
      <c r="BD71" s="1375"/>
      <c r="BE71" s="1376"/>
      <c r="BF71" s="1377"/>
      <c r="BG71" s="1378"/>
      <c r="BH71" s="1378"/>
      <c r="BI71" s="1378"/>
      <c r="BJ71" s="1379"/>
    </row>
    <row r="72" spans="2:62" ht="20.25" customHeight="1">
      <c r="B72" s="1414"/>
      <c r="C72" s="1388"/>
      <c r="D72" s="1390"/>
      <c r="E72" s="1391"/>
      <c r="F72" s="1392"/>
      <c r="G72" s="1415"/>
      <c r="H72" s="1416"/>
      <c r="I72" s="1417"/>
      <c r="J72" s="1418"/>
      <c r="K72" s="1419"/>
      <c r="L72" s="1420"/>
      <c r="M72" s="1420"/>
      <c r="N72" s="1416"/>
      <c r="O72" s="1367"/>
      <c r="P72" s="1368"/>
      <c r="Q72" s="1368"/>
      <c r="R72" s="1368"/>
      <c r="S72" s="1369"/>
      <c r="T72" s="713" t="s">
        <v>887</v>
      </c>
      <c r="U72" s="714"/>
      <c r="V72" s="715"/>
      <c r="W72" s="694" t="str">
        <f>IF(W71="","",VLOOKUP(W71,'標準様式１（シフト記号表）'!$C$6:$L$47,10,FALSE))</f>
        <v/>
      </c>
      <c r="X72" s="695" t="str">
        <f>IF(X71="","",VLOOKUP(X71,'標準様式１（シフト記号表）'!$C$6:$L$47,10,FALSE))</f>
        <v/>
      </c>
      <c r="Y72" s="696" t="str">
        <f>IF(Y71="","",VLOOKUP(Y71,'標準様式１（シフト記号表）'!$C$6:$L$47,10,FALSE))</f>
        <v/>
      </c>
      <c r="Z72" s="696" t="str">
        <f>IF(Z71="","",VLOOKUP(Z71,'標準様式１（シフト記号表）'!$C$6:$L$47,10,FALSE))</f>
        <v/>
      </c>
      <c r="AA72" s="697" t="str">
        <f>IF(AA71="","",VLOOKUP(AA71,'標準様式１（シフト記号表）'!$C$6:$L$47,10,FALSE))</f>
        <v/>
      </c>
      <c r="AB72" s="695" t="str">
        <f>IF(AB71="","",VLOOKUP(AB71,'標準様式１（シフト記号表）'!$C$6:$L$47,10,FALSE))</f>
        <v/>
      </c>
      <c r="AC72" s="698" t="str">
        <f>IF(AC71="","",VLOOKUP(AC71,'標準様式１（シフト記号表）'!$C$6:$L$47,10,FALSE))</f>
        <v/>
      </c>
      <c r="AD72" s="694" t="str">
        <f>IF(AD71="","",VLOOKUP(AD71,'標準様式１（シフト記号表）'!$C$6:$L$47,10,FALSE))</f>
        <v/>
      </c>
      <c r="AE72" s="695" t="str">
        <f>IF(AE71="","",VLOOKUP(AE71,'標準様式１（シフト記号表）'!$C$6:$L$47,10,FALSE))</f>
        <v/>
      </c>
      <c r="AF72" s="695" t="str">
        <f>IF(AF71="","",VLOOKUP(AF71,'標準様式１（シフト記号表）'!$C$6:$L$47,10,FALSE))</f>
        <v/>
      </c>
      <c r="AG72" s="695" t="str">
        <f>IF(AG71="","",VLOOKUP(AG71,'標準様式１（シフト記号表）'!$C$6:$L$47,10,FALSE))</f>
        <v/>
      </c>
      <c r="AH72" s="695" t="str">
        <f>IF(AH71="","",VLOOKUP(AH71,'標準様式１（シフト記号表）'!$C$6:$L$47,10,FALSE))</f>
        <v/>
      </c>
      <c r="AI72" s="695" t="str">
        <f>IF(AI71="","",VLOOKUP(AI71,'標準様式１（シフト記号表）'!$C$6:$L$47,10,FALSE))</f>
        <v/>
      </c>
      <c r="AJ72" s="698" t="str">
        <f>IF(AJ71="","",VLOOKUP(AJ71,'標準様式１（シフト記号表）'!$C$6:$L$47,10,FALSE))</f>
        <v/>
      </c>
      <c r="AK72" s="694" t="str">
        <f>IF(AK71="","",VLOOKUP(AK71,'標準様式１（シフト記号表）'!$C$6:$L$47,10,FALSE))</f>
        <v/>
      </c>
      <c r="AL72" s="696" t="str">
        <f>IF(AL71="","",VLOOKUP(AL71,'標準様式１（シフト記号表）'!$C$6:$L$47,10,FALSE))</f>
        <v/>
      </c>
      <c r="AM72" s="697" t="str">
        <f>IF(AM71="","",VLOOKUP(AM71,'標準様式１（シフト記号表）'!$C$6:$L$47,10,FALSE))</f>
        <v/>
      </c>
      <c r="AN72" s="696" t="str">
        <f>IF(AN71="","",VLOOKUP(AN71,'標準様式１（シフト記号表）'!$C$6:$L$47,10,FALSE))</f>
        <v/>
      </c>
      <c r="AO72" s="697" t="str">
        <f>IF(AO71="","",VLOOKUP(AO71,'標準様式１（シフト記号表）'!$C$6:$L$47,10,FALSE))</f>
        <v/>
      </c>
      <c r="AP72" s="696" t="str">
        <f>IF(AP71="","",VLOOKUP(AP71,'標準様式１（シフト記号表）'!$C$6:$L$47,10,FALSE))</f>
        <v/>
      </c>
      <c r="AQ72" s="711" t="str">
        <f>IF(AQ71="","",VLOOKUP(AQ71,'標準様式１（シフト記号表）'!$C$6:$L$47,10,FALSE))</f>
        <v/>
      </c>
      <c r="AR72" s="694" t="str">
        <f>IF(AR71="","",VLOOKUP(AR71,'標準様式１（シフト記号表）'!$C$6:$L$47,10,FALSE))</f>
        <v/>
      </c>
      <c r="AS72" s="696" t="str">
        <f>IF(AS71="","",VLOOKUP(AS71,'標準様式１（シフト記号表）'!$C$6:$L$47,10,FALSE))</f>
        <v/>
      </c>
      <c r="AT72" s="697" t="str">
        <f>IF(AT71="","",VLOOKUP(AT71,'標準様式１（シフト記号表）'!$C$6:$L$47,10,FALSE))</f>
        <v/>
      </c>
      <c r="AU72" s="696" t="str">
        <f>IF(AU71="","",VLOOKUP(AU71,'標準様式１（シフト記号表）'!$C$6:$L$47,10,FALSE))</f>
        <v/>
      </c>
      <c r="AV72" s="697" t="str">
        <f>IF(AV71="","",VLOOKUP(AV71,'標準様式１（シフト記号表）'!$C$6:$L$47,10,FALSE))</f>
        <v/>
      </c>
      <c r="AW72" s="696" t="str">
        <f>IF(AW71="","",VLOOKUP(AW71,'標準様式１（シフト記号表）'!$C$6:$L$47,10,FALSE))</f>
        <v/>
      </c>
      <c r="AX72" s="711" t="str">
        <f>IF(AX71="","",VLOOKUP(AX71,'標準様式１（シフト記号表）'!$C$6:$L$47,10,FALSE))</f>
        <v/>
      </c>
      <c r="AY72" s="694" t="str">
        <f>IF(AY71="","",VLOOKUP(AY71,'標準様式１（シフト記号表）'!$C$6:$L$47,10,FALSE))</f>
        <v/>
      </c>
      <c r="AZ72" s="696" t="str">
        <f>IF(AZ71="","",VLOOKUP(AZ71,'標準様式１（シフト記号表）'!$C$6:$L$47,10,FALSE))</f>
        <v/>
      </c>
      <c r="BA72" s="711" t="str">
        <f>IF(BA71="","",VLOOKUP(BA71,'標準様式１（シフト記号表）'!$C$6:$L$47,10,FALSE))</f>
        <v/>
      </c>
      <c r="BB72" s="1411">
        <f>IF($BE$3="４週",SUM(W72:AX72),IF($BE$3="暦月",SUM(W72:BA72),""))</f>
        <v>0</v>
      </c>
      <c r="BC72" s="1412"/>
      <c r="BD72" s="1413">
        <f>IF($BE$3="４週",BB72/4,IF($BE$3="暦月",(BB72/($BE$6/7)),""))</f>
        <v>0</v>
      </c>
      <c r="BE72" s="1412"/>
      <c r="BF72" s="1408"/>
      <c r="BG72" s="1409"/>
      <c r="BH72" s="1409"/>
      <c r="BI72" s="1409"/>
      <c r="BJ72" s="1410"/>
    </row>
    <row r="73" spans="2:62" ht="20.25" customHeight="1">
      <c r="B73" s="1386">
        <f>B71+1</f>
        <v>30</v>
      </c>
      <c r="C73" s="1388"/>
      <c r="D73" s="1390"/>
      <c r="E73" s="1391"/>
      <c r="F73" s="1392"/>
      <c r="G73" s="1396"/>
      <c r="H73" s="1397"/>
      <c r="I73" s="1400"/>
      <c r="J73" s="1401"/>
      <c r="K73" s="1404"/>
      <c r="L73" s="1405"/>
      <c r="M73" s="1405"/>
      <c r="N73" s="1397"/>
      <c r="O73" s="1367"/>
      <c r="P73" s="1368"/>
      <c r="Q73" s="1368"/>
      <c r="R73" s="1368"/>
      <c r="S73" s="1369"/>
      <c r="T73" s="700" t="s">
        <v>790</v>
      </c>
      <c r="U73" s="701"/>
      <c r="V73" s="702"/>
      <c r="W73" s="703"/>
      <c r="X73" s="704"/>
      <c r="Y73" s="705"/>
      <c r="Z73" s="705"/>
      <c r="AA73" s="706"/>
      <c r="AB73" s="704"/>
      <c r="AC73" s="707"/>
      <c r="AD73" s="703"/>
      <c r="AE73" s="704"/>
      <c r="AF73" s="704"/>
      <c r="AG73" s="704"/>
      <c r="AH73" s="704"/>
      <c r="AI73" s="704"/>
      <c r="AJ73" s="707"/>
      <c r="AK73" s="703"/>
      <c r="AL73" s="705"/>
      <c r="AM73" s="706"/>
      <c r="AN73" s="705"/>
      <c r="AO73" s="706"/>
      <c r="AP73" s="705"/>
      <c r="AQ73" s="708"/>
      <c r="AR73" s="703"/>
      <c r="AS73" s="705"/>
      <c r="AT73" s="706"/>
      <c r="AU73" s="705"/>
      <c r="AV73" s="706"/>
      <c r="AW73" s="705"/>
      <c r="AX73" s="708"/>
      <c r="AY73" s="703"/>
      <c r="AZ73" s="705"/>
      <c r="BA73" s="712"/>
      <c r="BB73" s="1373"/>
      <c r="BC73" s="1374"/>
      <c r="BD73" s="1375"/>
      <c r="BE73" s="1376"/>
      <c r="BF73" s="1377"/>
      <c r="BG73" s="1378"/>
      <c r="BH73" s="1378"/>
      <c r="BI73" s="1378"/>
      <c r="BJ73" s="1379"/>
    </row>
    <row r="74" spans="2:62" ht="20.25" customHeight="1" thickBot="1">
      <c r="B74" s="1387"/>
      <c r="C74" s="1389"/>
      <c r="D74" s="1393"/>
      <c r="E74" s="1394"/>
      <c r="F74" s="1395"/>
      <c r="G74" s="1398"/>
      <c r="H74" s="1399"/>
      <c r="I74" s="1402"/>
      <c r="J74" s="1403"/>
      <c r="K74" s="1406"/>
      <c r="L74" s="1407"/>
      <c r="M74" s="1407"/>
      <c r="N74" s="1399"/>
      <c r="O74" s="1370"/>
      <c r="P74" s="1371"/>
      <c r="Q74" s="1371"/>
      <c r="R74" s="1371"/>
      <c r="S74" s="1372"/>
      <c r="T74" s="721" t="s">
        <v>887</v>
      </c>
      <c r="U74" s="722"/>
      <c r="V74" s="723"/>
      <c r="W74" s="724" t="str">
        <f>IF(W73="","",VLOOKUP(W73,'標準様式１（シフト記号表）'!$C$6:$L$47,10,FALSE))</f>
        <v/>
      </c>
      <c r="X74" s="725" t="str">
        <f>IF(X73="","",VLOOKUP(X73,'標準様式１（シフト記号表）'!$C$6:$L$47,10,FALSE))</f>
        <v/>
      </c>
      <c r="Y74" s="726" t="str">
        <f>IF(Y73="","",VLOOKUP(Y73,'標準様式１（シフト記号表）'!$C$6:$L$47,10,FALSE))</f>
        <v/>
      </c>
      <c r="Z74" s="726" t="str">
        <f>IF(Z73="","",VLOOKUP(Z73,'標準様式１（シフト記号表）'!$C$6:$L$47,10,FALSE))</f>
        <v/>
      </c>
      <c r="AA74" s="727" t="str">
        <f>IF(AA73="","",VLOOKUP(AA73,'標準様式１（シフト記号表）'!$C$6:$L$47,10,FALSE))</f>
        <v/>
      </c>
      <c r="AB74" s="725" t="str">
        <f>IF(AB73="","",VLOOKUP(AB73,'標準様式１（シフト記号表）'!$C$6:$L$47,10,FALSE))</f>
        <v/>
      </c>
      <c r="AC74" s="728" t="str">
        <f>IF(AC73="","",VLOOKUP(AC73,'標準様式１（シフト記号表）'!$C$6:$L$47,10,FALSE))</f>
        <v/>
      </c>
      <c r="AD74" s="724" t="str">
        <f>IF(AD73="","",VLOOKUP(AD73,'標準様式１（シフト記号表）'!$C$6:$L$47,10,FALSE))</f>
        <v/>
      </c>
      <c r="AE74" s="725" t="str">
        <f>IF(AE73="","",VLOOKUP(AE73,'標準様式１（シフト記号表）'!$C$6:$L$47,10,FALSE))</f>
        <v/>
      </c>
      <c r="AF74" s="725" t="str">
        <f>IF(AF73="","",VLOOKUP(AF73,'標準様式１（シフト記号表）'!$C$6:$L$47,10,FALSE))</f>
        <v/>
      </c>
      <c r="AG74" s="725" t="str">
        <f>IF(AG73="","",VLOOKUP(AG73,'標準様式１（シフト記号表）'!$C$6:$L$47,10,FALSE))</f>
        <v/>
      </c>
      <c r="AH74" s="725" t="str">
        <f>IF(AH73="","",VLOOKUP(AH73,'標準様式１（シフト記号表）'!$C$6:$L$47,10,FALSE))</f>
        <v/>
      </c>
      <c r="AI74" s="725" t="str">
        <f>IF(AI73="","",VLOOKUP(AI73,'標準様式１（シフト記号表）'!$C$6:$L$47,10,FALSE))</f>
        <v/>
      </c>
      <c r="AJ74" s="728" t="str">
        <f>IF(AJ73="","",VLOOKUP(AJ73,'標準様式１（シフト記号表）'!$C$6:$L$47,10,FALSE))</f>
        <v/>
      </c>
      <c r="AK74" s="724" t="str">
        <f>IF(AK73="","",VLOOKUP(AK73,'標準様式１（シフト記号表）'!$C$6:$L$47,10,FALSE))</f>
        <v/>
      </c>
      <c r="AL74" s="726" t="str">
        <f>IF(AL73="","",VLOOKUP(AL73,'標準様式１（シフト記号表）'!$C$6:$L$47,10,FALSE))</f>
        <v/>
      </c>
      <c r="AM74" s="727" t="str">
        <f>IF(AM73="","",VLOOKUP(AM73,'標準様式１（シフト記号表）'!$C$6:$L$47,10,FALSE))</f>
        <v/>
      </c>
      <c r="AN74" s="726" t="str">
        <f>IF(AN73="","",VLOOKUP(AN73,'標準様式１（シフト記号表）'!$C$6:$L$47,10,FALSE))</f>
        <v/>
      </c>
      <c r="AO74" s="727" t="str">
        <f>IF(AO73="","",VLOOKUP(AO73,'標準様式１（シフト記号表）'!$C$6:$L$47,10,FALSE))</f>
        <v/>
      </c>
      <c r="AP74" s="726" t="str">
        <f>IF(AP73="","",VLOOKUP(AP73,'標準様式１（シフト記号表）'!$C$6:$L$47,10,FALSE))</f>
        <v/>
      </c>
      <c r="AQ74" s="729" t="str">
        <f>IF(AQ73="","",VLOOKUP(AQ73,'標準様式１（シフト記号表）'!$C$6:$L$47,10,FALSE))</f>
        <v/>
      </c>
      <c r="AR74" s="724" t="str">
        <f>IF(AR73="","",VLOOKUP(AR73,'標準様式１（シフト記号表）'!$C$6:$L$47,10,FALSE))</f>
        <v/>
      </c>
      <c r="AS74" s="726" t="str">
        <f>IF(AS73="","",VLOOKUP(AS73,'標準様式１（シフト記号表）'!$C$6:$L$47,10,FALSE))</f>
        <v/>
      </c>
      <c r="AT74" s="727" t="str">
        <f>IF(AT73="","",VLOOKUP(AT73,'標準様式１（シフト記号表）'!$C$6:$L$47,10,FALSE))</f>
        <v/>
      </c>
      <c r="AU74" s="726" t="str">
        <f>IF(AU73="","",VLOOKUP(AU73,'標準様式１（シフト記号表）'!$C$6:$L$47,10,FALSE))</f>
        <v/>
      </c>
      <c r="AV74" s="727" t="str">
        <f>IF(AV73="","",VLOOKUP(AV73,'標準様式１（シフト記号表）'!$C$6:$L$47,10,FALSE))</f>
        <v/>
      </c>
      <c r="AW74" s="726" t="str">
        <f>IF(AW73="","",VLOOKUP(AW73,'標準様式１（シフト記号表）'!$C$6:$L$47,10,FALSE))</f>
        <v/>
      </c>
      <c r="AX74" s="729" t="str">
        <f>IF(AX73="","",VLOOKUP(AX73,'標準様式１（シフト記号表）'!$C$6:$L$47,10,FALSE))</f>
        <v/>
      </c>
      <c r="AY74" s="724" t="str">
        <f>IF(AY73="","",VLOOKUP(AY73,'標準様式１（シフト記号表）'!$C$6:$L$47,10,FALSE))</f>
        <v/>
      </c>
      <c r="AZ74" s="726" t="str">
        <f>IF(AZ73="","",VLOOKUP(AZ73,'標準様式１（シフト記号表）'!$C$6:$L$47,10,FALSE))</f>
        <v/>
      </c>
      <c r="BA74" s="729" t="str">
        <f>IF(BA73="","",VLOOKUP(BA73,'標準様式１（シフト記号表）'!$C$6:$L$47,10,FALSE))</f>
        <v/>
      </c>
      <c r="BB74" s="1383">
        <f>IF($BE$3="４週",SUM(W74:AX74),IF($BE$3="暦月",SUM(W74:BA74),""))</f>
        <v>0</v>
      </c>
      <c r="BC74" s="1384"/>
      <c r="BD74" s="1385">
        <f>IF($BE$3="４週",BB74/4,IF($BE$3="暦月",(BB74/($BE$6/7)),""))</f>
        <v>0</v>
      </c>
      <c r="BE74" s="1384"/>
      <c r="BF74" s="1380"/>
      <c r="BG74" s="1381"/>
      <c r="BH74" s="1381"/>
      <c r="BI74" s="1381"/>
      <c r="BJ74" s="1382"/>
    </row>
    <row r="75" spans="2:62" ht="20.25" customHeight="1">
      <c r="B75" s="730"/>
      <c r="C75" s="730"/>
      <c r="D75" s="730"/>
      <c r="E75" s="730"/>
      <c r="F75" s="730"/>
      <c r="G75" s="731"/>
      <c r="H75" s="731"/>
      <c r="I75" s="732"/>
      <c r="J75" s="732"/>
      <c r="K75" s="731"/>
      <c r="L75" s="731"/>
      <c r="M75" s="731"/>
      <c r="N75" s="731"/>
      <c r="O75" s="733"/>
      <c r="P75" s="733"/>
      <c r="Q75" s="733"/>
      <c r="R75" s="734"/>
      <c r="S75" s="734"/>
      <c r="T75" s="734"/>
      <c r="U75" s="735"/>
      <c r="V75" s="736"/>
      <c r="W75" s="737"/>
      <c r="X75" s="737"/>
      <c r="Y75" s="737"/>
      <c r="Z75" s="737"/>
      <c r="AA75" s="737"/>
      <c r="AB75" s="737"/>
      <c r="AC75" s="737"/>
      <c r="AD75" s="737"/>
      <c r="AE75" s="737"/>
      <c r="AF75" s="737"/>
      <c r="AG75" s="737"/>
      <c r="AH75" s="737"/>
      <c r="AI75" s="737"/>
      <c r="AJ75" s="737"/>
      <c r="AK75" s="737"/>
      <c r="AL75" s="737"/>
      <c r="AM75" s="737"/>
      <c r="AN75" s="737"/>
      <c r="AO75" s="737"/>
      <c r="AP75" s="737"/>
      <c r="AQ75" s="737"/>
      <c r="AR75" s="737"/>
      <c r="AS75" s="737"/>
      <c r="AT75" s="737"/>
      <c r="AU75" s="737"/>
      <c r="AV75" s="737"/>
      <c r="AW75" s="737"/>
      <c r="AX75" s="737"/>
      <c r="AY75" s="737"/>
      <c r="AZ75" s="737"/>
      <c r="BA75" s="737"/>
      <c r="BB75" s="737"/>
      <c r="BC75" s="737"/>
      <c r="BD75" s="738"/>
      <c r="BE75" s="738"/>
      <c r="BF75" s="733"/>
      <c r="BG75" s="733"/>
      <c r="BH75" s="733"/>
      <c r="BI75" s="733"/>
      <c r="BJ75" s="733"/>
    </row>
    <row r="76" spans="2:62" ht="24.9" customHeight="1"/>
    <row r="77" spans="2:62" ht="24.9" customHeight="1">
      <c r="B77" s="645" t="s">
        <v>956</v>
      </c>
      <c r="C77" s="645"/>
      <c r="D77" s="645"/>
      <c r="E77" s="645"/>
      <c r="F77" s="645"/>
      <c r="G77" s="645"/>
      <c r="H77" s="645"/>
      <c r="I77" s="645"/>
      <c r="J77" s="645"/>
    </row>
    <row r="78" spans="2:62" ht="24.9" customHeight="1">
      <c r="B78" s="645" t="s">
        <v>957</v>
      </c>
      <c r="C78" s="645"/>
      <c r="D78" s="645"/>
      <c r="E78" s="645"/>
      <c r="F78" s="645"/>
      <c r="G78" s="645"/>
      <c r="H78" s="645"/>
      <c r="I78" s="645"/>
      <c r="J78" s="645"/>
    </row>
    <row r="79" spans="2:62" ht="24.9" customHeight="1">
      <c r="B79" s="645" t="s">
        <v>958</v>
      </c>
      <c r="C79" s="645"/>
      <c r="D79" s="645"/>
      <c r="E79" s="645"/>
      <c r="F79" s="645"/>
      <c r="G79" s="645"/>
      <c r="H79" s="645"/>
      <c r="I79" s="645"/>
      <c r="J79" s="645"/>
    </row>
    <row r="80" spans="2:62" ht="24.9" customHeight="1">
      <c r="B80" s="645" t="s">
        <v>959</v>
      </c>
      <c r="C80" s="645"/>
      <c r="D80" s="645"/>
      <c r="E80" s="645"/>
      <c r="F80" s="645"/>
      <c r="G80" s="645"/>
      <c r="H80" s="645"/>
      <c r="I80" s="645"/>
      <c r="J80" s="645"/>
    </row>
    <row r="81" spans="2:10" ht="24.9" customHeight="1">
      <c r="B81" s="645" t="s">
        <v>960</v>
      </c>
      <c r="C81" s="645"/>
      <c r="D81" s="645"/>
      <c r="E81" s="645"/>
      <c r="F81" s="645"/>
      <c r="G81" s="645"/>
      <c r="H81" s="645"/>
      <c r="I81" s="645"/>
      <c r="J81" s="645"/>
    </row>
    <row r="82" spans="2:10" ht="24.9" customHeight="1">
      <c r="B82" s="645" t="s">
        <v>961</v>
      </c>
      <c r="C82" s="645"/>
      <c r="D82" s="645"/>
      <c r="E82" s="645"/>
      <c r="F82" s="645"/>
      <c r="G82" s="645"/>
      <c r="H82" s="645"/>
      <c r="I82" s="645"/>
      <c r="J82" s="645"/>
    </row>
    <row r="83" spans="2:10" ht="24.9" customHeight="1">
      <c r="B83" s="645" t="s">
        <v>962</v>
      </c>
      <c r="C83" s="645"/>
      <c r="D83" s="645"/>
      <c r="E83" s="645"/>
      <c r="F83" s="645"/>
      <c r="G83" s="645"/>
      <c r="H83" s="645"/>
      <c r="I83" s="645"/>
      <c r="J83" s="645"/>
    </row>
    <row r="84" spans="2:10" ht="24.9" customHeight="1">
      <c r="B84" s="645" t="s">
        <v>963</v>
      </c>
      <c r="C84" s="645"/>
      <c r="D84" s="645"/>
      <c r="E84" s="645"/>
      <c r="F84" s="645"/>
      <c r="G84" s="645"/>
      <c r="H84" s="645"/>
      <c r="I84" s="645"/>
      <c r="J84" s="645"/>
    </row>
    <row r="85" spans="2:10" ht="24.9" customHeight="1">
      <c r="B85" s="645" t="s">
        <v>964</v>
      </c>
      <c r="C85" s="645"/>
      <c r="D85" s="645"/>
      <c r="E85" s="645"/>
      <c r="F85" s="645"/>
      <c r="G85" s="645"/>
      <c r="H85" s="645"/>
      <c r="I85" s="645"/>
      <c r="J85" s="645"/>
    </row>
    <row r="86" spans="2:10" ht="24.9" customHeight="1">
      <c r="B86" s="645" t="s">
        <v>965</v>
      </c>
      <c r="C86" s="645"/>
      <c r="D86" s="645"/>
      <c r="E86" s="645"/>
      <c r="F86" s="645"/>
      <c r="G86" s="645"/>
      <c r="H86" s="645"/>
      <c r="I86" s="645"/>
      <c r="J86" s="645"/>
    </row>
    <row r="87" spans="2:10" ht="24.9" customHeight="1">
      <c r="B87" s="645" t="s">
        <v>966</v>
      </c>
      <c r="C87" s="645"/>
      <c r="D87" s="645"/>
      <c r="E87" s="645"/>
      <c r="F87" s="645"/>
      <c r="G87" s="645"/>
      <c r="H87" s="645"/>
      <c r="I87" s="645"/>
      <c r="J87" s="645"/>
    </row>
    <row r="88" spans="2:10" ht="24.9" customHeight="1">
      <c r="B88" s="645" t="s">
        <v>967</v>
      </c>
      <c r="C88" s="645"/>
      <c r="D88" s="645"/>
      <c r="E88" s="645"/>
      <c r="F88" s="645"/>
      <c r="G88" s="645"/>
      <c r="H88" s="645"/>
      <c r="I88" s="645"/>
      <c r="J88" s="645"/>
    </row>
    <row r="89" spans="2:10" ht="24.9" customHeight="1">
      <c r="B89" s="645" t="s">
        <v>968</v>
      </c>
      <c r="C89" s="645"/>
      <c r="D89" s="645"/>
      <c r="E89" s="645"/>
      <c r="F89" s="645"/>
      <c r="G89" s="645"/>
      <c r="H89" s="645"/>
      <c r="I89" s="645"/>
      <c r="J89" s="645"/>
    </row>
    <row r="90" spans="2:10" ht="24.9" customHeight="1">
      <c r="B90" s="645" t="s">
        <v>969</v>
      </c>
      <c r="C90" s="645"/>
      <c r="D90" s="645"/>
      <c r="E90" s="645"/>
      <c r="F90" s="645"/>
      <c r="G90" s="645"/>
      <c r="H90" s="645"/>
      <c r="I90" s="645"/>
      <c r="J90" s="645"/>
    </row>
    <row r="91" spans="2:10" ht="24.9" customHeight="1">
      <c r="B91" s="645" t="s">
        <v>970</v>
      </c>
      <c r="C91" s="645"/>
      <c r="D91" s="645"/>
      <c r="E91" s="645"/>
      <c r="F91" s="645"/>
      <c r="G91" s="645"/>
      <c r="H91" s="645"/>
      <c r="I91" s="645"/>
      <c r="J91" s="645"/>
    </row>
    <row r="92" spans="2:10" ht="24.9" customHeight="1">
      <c r="B92" s="645" t="s">
        <v>971</v>
      </c>
      <c r="C92" s="645"/>
      <c r="D92" s="645"/>
      <c r="E92" s="645"/>
      <c r="F92" s="645"/>
      <c r="G92" s="645"/>
      <c r="H92" s="645"/>
      <c r="I92" s="645"/>
      <c r="J92" s="645"/>
    </row>
    <row r="93" spans="2:10" ht="24.9" customHeight="1">
      <c r="B93" s="645"/>
      <c r="C93" s="645"/>
      <c r="D93" s="645"/>
      <c r="E93" s="645"/>
      <c r="F93" s="645"/>
      <c r="G93" s="645"/>
      <c r="H93" s="645"/>
      <c r="I93" s="645"/>
      <c r="J93" s="645"/>
    </row>
    <row r="94" spans="2:10" ht="24.9" customHeight="1">
      <c r="B94" s="645"/>
      <c r="C94" s="739" t="s">
        <v>893</v>
      </c>
      <c r="D94" s="1366" t="s">
        <v>894</v>
      </c>
      <c r="E94" s="1366"/>
      <c r="F94" s="1366"/>
      <c r="G94" s="1366"/>
      <c r="H94" s="1366"/>
      <c r="I94" s="645"/>
      <c r="J94" s="645"/>
    </row>
    <row r="95" spans="2:10" ht="24.9" customHeight="1">
      <c r="B95" s="645"/>
      <c r="C95" s="740" t="s">
        <v>888</v>
      </c>
      <c r="D95" s="1366" t="s">
        <v>895</v>
      </c>
      <c r="E95" s="1366"/>
      <c r="F95" s="1366"/>
      <c r="G95" s="1366"/>
      <c r="H95" s="1366"/>
      <c r="I95" s="645"/>
      <c r="J95" s="645"/>
    </row>
    <row r="96" spans="2:10" ht="24.9" customHeight="1">
      <c r="B96" s="645"/>
      <c r="C96" s="740" t="s">
        <v>889</v>
      </c>
      <c r="D96" s="1366" t="s">
        <v>896</v>
      </c>
      <c r="E96" s="1366"/>
      <c r="F96" s="1366"/>
      <c r="G96" s="1366"/>
      <c r="H96" s="1366"/>
      <c r="I96" s="645"/>
      <c r="J96" s="645"/>
    </row>
    <row r="97" spans="2:59" ht="24.9" customHeight="1">
      <c r="B97" s="645"/>
      <c r="C97" s="740" t="s">
        <v>890</v>
      </c>
      <c r="D97" s="1366" t="s">
        <v>897</v>
      </c>
      <c r="E97" s="1366"/>
      <c r="F97" s="1366"/>
      <c r="G97" s="1366"/>
      <c r="H97" s="1366"/>
      <c r="I97" s="645"/>
      <c r="J97" s="645"/>
    </row>
    <row r="98" spans="2:59" ht="24.9" customHeight="1">
      <c r="B98" s="645"/>
      <c r="C98" s="740" t="s">
        <v>892</v>
      </c>
      <c r="D98" s="1366" t="s">
        <v>898</v>
      </c>
      <c r="E98" s="1366"/>
      <c r="F98" s="1366"/>
      <c r="G98" s="1366"/>
      <c r="H98" s="1366"/>
      <c r="I98" s="645"/>
      <c r="J98" s="645"/>
    </row>
    <row r="99" spans="2:59" ht="24.9" customHeight="1">
      <c r="B99" s="645"/>
      <c r="C99" s="645"/>
      <c r="D99" s="645"/>
      <c r="E99" s="645"/>
      <c r="F99" s="645"/>
      <c r="G99" s="645"/>
      <c r="H99" s="645"/>
      <c r="I99" s="645"/>
      <c r="J99" s="645"/>
    </row>
    <row r="100" spans="2:59" ht="24.9" customHeight="1">
      <c r="B100" s="645"/>
      <c r="C100" s="645" t="s">
        <v>972</v>
      </c>
      <c r="D100" s="645"/>
      <c r="E100" s="645"/>
      <c r="F100" s="645"/>
      <c r="G100" s="645"/>
      <c r="H100" s="645"/>
      <c r="I100" s="645"/>
      <c r="J100" s="645"/>
    </row>
    <row r="101" spans="2:59" ht="24.9" customHeight="1">
      <c r="B101" s="645"/>
      <c r="C101" s="645" t="s">
        <v>973</v>
      </c>
      <c r="D101" s="645"/>
      <c r="E101" s="645"/>
      <c r="F101" s="645"/>
      <c r="G101" s="645"/>
      <c r="H101" s="645"/>
      <c r="I101" s="645"/>
      <c r="J101" s="645"/>
    </row>
    <row r="102" spans="2:59" ht="24.9" customHeight="1">
      <c r="B102" s="645"/>
      <c r="C102" s="645" t="s">
        <v>974</v>
      </c>
      <c r="D102" s="645"/>
      <c r="E102" s="645"/>
      <c r="F102" s="645"/>
      <c r="G102" s="646"/>
      <c r="H102" s="646"/>
      <c r="I102" s="646"/>
      <c r="J102" s="646"/>
      <c r="K102" s="741"/>
      <c r="L102" s="741"/>
      <c r="M102" s="741"/>
      <c r="N102" s="741"/>
      <c r="O102" s="741"/>
      <c r="P102" s="741"/>
      <c r="Q102" s="741"/>
      <c r="R102" s="741"/>
      <c r="S102" s="741"/>
      <c r="T102" s="741"/>
      <c r="U102" s="741"/>
      <c r="V102" s="741"/>
      <c r="W102" s="741"/>
      <c r="X102" s="741"/>
      <c r="Y102" s="741"/>
      <c r="Z102" s="741"/>
      <c r="AA102" s="741"/>
      <c r="AB102" s="741"/>
      <c r="AC102" s="741"/>
      <c r="AD102" s="741"/>
      <c r="AE102" s="741"/>
      <c r="AF102" s="741"/>
      <c r="AG102" s="741"/>
      <c r="AH102" s="741"/>
      <c r="AI102" s="741"/>
      <c r="AJ102" s="741"/>
      <c r="AK102" s="741"/>
      <c r="AL102" s="741"/>
      <c r="AM102" s="741"/>
      <c r="AN102" s="741"/>
      <c r="AO102" s="741"/>
      <c r="AP102" s="741"/>
      <c r="AQ102" s="741"/>
      <c r="AR102" s="741"/>
      <c r="AS102" s="741"/>
      <c r="AT102" s="741"/>
      <c r="AU102" s="741"/>
      <c r="AV102" s="741"/>
      <c r="AW102" s="741"/>
      <c r="AX102" s="741"/>
      <c r="AY102" s="741"/>
      <c r="AZ102" s="741"/>
      <c r="BA102" s="741"/>
      <c r="BB102" s="741"/>
      <c r="BC102" s="741"/>
      <c r="BD102" s="741"/>
      <c r="BE102" s="741"/>
      <c r="BF102" s="741"/>
      <c r="BG102" s="741"/>
    </row>
    <row r="103" spans="2:59" ht="24.9" customHeight="1">
      <c r="B103" s="645"/>
      <c r="C103" s="645"/>
      <c r="D103" s="645"/>
      <c r="E103" s="645"/>
      <c r="F103" s="645"/>
      <c r="G103" s="646"/>
      <c r="H103" s="646"/>
      <c r="I103" s="646"/>
      <c r="J103" s="646"/>
      <c r="K103" s="741"/>
      <c r="L103" s="741"/>
      <c r="M103" s="741"/>
      <c r="N103" s="741"/>
      <c r="O103" s="741"/>
      <c r="P103" s="741"/>
      <c r="Q103" s="741"/>
      <c r="R103" s="741"/>
      <c r="S103" s="741"/>
      <c r="T103" s="741"/>
      <c r="U103" s="741"/>
      <c r="V103" s="741"/>
      <c r="W103" s="741"/>
      <c r="X103" s="741"/>
      <c r="Y103" s="741"/>
      <c r="Z103" s="741"/>
      <c r="AA103" s="741"/>
      <c r="AB103" s="741"/>
      <c r="AC103" s="741"/>
      <c r="AD103" s="741"/>
      <c r="AE103" s="741"/>
      <c r="AF103" s="741"/>
      <c r="AG103" s="741"/>
      <c r="AH103" s="741"/>
      <c r="AI103" s="741"/>
      <c r="AJ103" s="741"/>
      <c r="AK103" s="741"/>
      <c r="AL103" s="741"/>
      <c r="AM103" s="741"/>
      <c r="AN103" s="741"/>
      <c r="AO103" s="741"/>
      <c r="AP103" s="741"/>
      <c r="AQ103" s="741"/>
      <c r="AR103" s="741"/>
      <c r="AS103" s="741"/>
      <c r="AT103" s="741"/>
      <c r="AU103" s="741"/>
      <c r="AV103" s="741"/>
      <c r="AW103" s="741"/>
      <c r="AX103" s="741"/>
      <c r="AY103" s="741"/>
      <c r="AZ103" s="741"/>
      <c r="BA103" s="741"/>
      <c r="BB103" s="741"/>
      <c r="BC103" s="741"/>
      <c r="BD103" s="741"/>
      <c r="BE103" s="741"/>
      <c r="BF103" s="741"/>
      <c r="BG103" s="741"/>
    </row>
    <row r="104" spans="2:59" ht="24.9" customHeight="1">
      <c r="B104" s="645" t="s">
        <v>975</v>
      </c>
      <c r="C104" s="645"/>
      <c r="D104" s="645"/>
      <c r="E104" s="645"/>
      <c r="F104" s="645"/>
      <c r="G104" s="742"/>
      <c r="H104" s="742"/>
      <c r="I104" s="742"/>
      <c r="J104" s="742"/>
      <c r="K104" s="666"/>
      <c r="L104" s="666"/>
    </row>
    <row r="105" spans="2:59" ht="24.9" customHeight="1">
      <c r="B105" s="645" t="s">
        <v>976</v>
      </c>
      <c r="C105" s="645"/>
      <c r="D105" s="645"/>
      <c r="E105" s="645"/>
      <c r="F105" s="645"/>
      <c r="G105" s="742"/>
      <c r="H105" s="742"/>
      <c r="I105" s="742"/>
      <c r="J105" s="742"/>
      <c r="K105" s="666"/>
      <c r="L105" s="666"/>
    </row>
    <row r="106" spans="2:59" ht="24.9" customHeight="1">
      <c r="B106" s="645" t="s">
        <v>977</v>
      </c>
      <c r="C106" s="645"/>
      <c r="D106" s="645"/>
      <c r="E106" s="645"/>
      <c r="F106" s="645"/>
      <c r="G106" s="646"/>
      <c r="H106" s="646"/>
      <c r="I106" s="646"/>
      <c r="J106" s="646"/>
    </row>
    <row r="107" spans="2:59" ht="24.9" customHeight="1">
      <c r="B107" s="645" t="s">
        <v>978</v>
      </c>
      <c r="C107" s="645"/>
      <c r="D107" s="645"/>
      <c r="E107" s="645"/>
      <c r="F107" s="645"/>
      <c r="G107" s="646"/>
      <c r="H107" s="646"/>
      <c r="I107" s="646"/>
      <c r="J107" s="646"/>
    </row>
    <row r="108" spans="2:59" ht="24.9" customHeight="1">
      <c r="B108" s="645" t="s">
        <v>979</v>
      </c>
      <c r="C108" s="645"/>
      <c r="D108" s="645"/>
      <c r="E108" s="645"/>
      <c r="F108" s="645"/>
      <c r="G108" s="646"/>
      <c r="H108" s="646"/>
      <c r="I108" s="646"/>
      <c r="J108" s="646"/>
    </row>
    <row r="109" spans="2:59" ht="24.9" customHeight="1">
      <c r="B109" s="645" t="s">
        <v>980</v>
      </c>
      <c r="C109" s="645"/>
      <c r="D109" s="645"/>
      <c r="E109" s="645"/>
      <c r="F109" s="645"/>
      <c r="G109" s="645"/>
      <c r="H109" s="645"/>
      <c r="I109" s="645"/>
      <c r="J109" s="645"/>
    </row>
    <row r="110" spans="2:59" ht="24.9" customHeight="1">
      <c r="B110" s="645" t="s">
        <v>981</v>
      </c>
      <c r="C110" s="645"/>
      <c r="D110" s="645"/>
      <c r="E110" s="645"/>
      <c r="F110" s="645"/>
      <c r="G110" s="645"/>
      <c r="H110" s="645"/>
      <c r="I110" s="645"/>
      <c r="J110" s="645"/>
    </row>
    <row r="111" spans="2:59" ht="24.9" customHeight="1">
      <c r="B111" s="645" t="s">
        <v>982</v>
      </c>
      <c r="C111" s="645"/>
      <c r="D111" s="645"/>
      <c r="E111" s="645"/>
      <c r="F111" s="645"/>
      <c r="G111" s="645"/>
      <c r="H111" s="645"/>
      <c r="I111" s="645"/>
      <c r="J111" s="645"/>
    </row>
    <row r="112" spans="2:59" ht="24.9" customHeight="1">
      <c r="B112" s="645" t="s">
        <v>983</v>
      </c>
      <c r="C112" s="645"/>
      <c r="D112" s="645"/>
      <c r="E112" s="645"/>
      <c r="F112" s="645"/>
      <c r="G112" s="645"/>
      <c r="H112" s="645"/>
      <c r="I112" s="645"/>
      <c r="J112" s="645"/>
    </row>
    <row r="113" spans="2:10" ht="24.9" customHeight="1">
      <c r="B113" s="645" t="s">
        <v>984</v>
      </c>
      <c r="C113" s="645"/>
      <c r="D113" s="645"/>
      <c r="E113" s="645"/>
      <c r="F113" s="645"/>
      <c r="G113" s="645"/>
      <c r="H113" s="645"/>
      <c r="I113" s="645"/>
      <c r="J113" s="645"/>
    </row>
    <row r="114" spans="2:10" ht="24.9" customHeight="1">
      <c r="B114" s="645" t="s">
        <v>985</v>
      </c>
      <c r="C114" s="645"/>
      <c r="D114" s="645"/>
      <c r="E114" s="645"/>
      <c r="F114" s="645"/>
      <c r="G114" s="645"/>
      <c r="H114" s="645"/>
      <c r="I114" s="645"/>
      <c r="J114" s="645"/>
    </row>
    <row r="115" spans="2:10" ht="24.9" customHeight="1">
      <c r="B115" s="645" t="s">
        <v>986</v>
      </c>
      <c r="C115" s="645"/>
      <c r="D115" s="645"/>
      <c r="E115" s="645"/>
      <c r="F115" s="645"/>
      <c r="G115" s="645"/>
      <c r="H115" s="645"/>
      <c r="I115" s="645"/>
      <c r="J115" s="645"/>
    </row>
    <row r="116" spans="2:10" ht="24.9" customHeight="1">
      <c r="B116" s="645" t="s">
        <v>987</v>
      </c>
      <c r="C116" s="645"/>
      <c r="D116" s="645"/>
      <c r="E116" s="645"/>
      <c r="F116" s="645"/>
      <c r="G116" s="645"/>
      <c r="H116" s="645"/>
      <c r="I116" s="645"/>
      <c r="J116" s="645"/>
    </row>
    <row r="117" spans="2:10" ht="24.9" customHeight="1">
      <c r="B117" s="743" t="s">
        <v>988</v>
      </c>
      <c r="C117" s="645"/>
      <c r="D117" s="645"/>
      <c r="E117" s="645"/>
      <c r="F117" s="645"/>
      <c r="G117" s="645"/>
      <c r="H117" s="645"/>
      <c r="I117" s="645"/>
      <c r="J117" s="645"/>
    </row>
    <row r="118" spans="2:10" ht="24.9" customHeight="1">
      <c r="B118" s="743" t="s">
        <v>989</v>
      </c>
      <c r="C118" s="645"/>
      <c r="D118" s="645"/>
      <c r="E118" s="645"/>
      <c r="F118" s="645"/>
      <c r="G118" s="645"/>
      <c r="H118" s="645"/>
      <c r="I118" s="645"/>
      <c r="J118" s="645"/>
    </row>
    <row r="119" spans="2:10" ht="24.9" customHeight="1">
      <c r="B119" s="645" t="s">
        <v>990</v>
      </c>
    </row>
  </sheetData>
  <sheetProtection insertRows="0" deleteRows="0"/>
  <mergeCells count="391">
    <mergeCell ref="AT1:BI1"/>
    <mergeCell ref="AC2:AD2"/>
    <mergeCell ref="AF2:AG2"/>
    <mergeCell ref="AJ2:AK2"/>
    <mergeCell ref="AT2:BI2"/>
    <mergeCell ref="BE3:BH3"/>
    <mergeCell ref="BE4:BH4"/>
    <mergeCell ref="BA6:BB6"/>
    <mergeCell ref="BE6:BF6"/>
    <mergeCell ref="BE8:BF8"/>
    <mergeCell ref="B10:B14"/>
    <mergeCell ref="C10:C14"/>
    <mergeCell ref="D10:F14"/>
    <mergeCell ref="G10:H14"/>
    <mergeCell ref="I10:J14"/>
    <mergeCell ref="K10:N14"/>
    <mergeCell ref="O10:S14"/>
    <mergeCell ref="W10:BA10"/>
    <mergeCell ref="BB10:BC14"/>
    <mergeCell ref="BD10:BE14"/>
    <mergeCell ref="BF10:BJ14"/>
    <mergeCell ref="W11:AC11"/>
    <mergeCell ref="AD11:AJ11"/>
    <mergeCell ref="AK11:AQ11"/>
    <mergeCell ref="AR11:AX11"/>
    <mergeCell ref="AY11:BA11"/>
    <mergeCell ref="O15:S16"/>
    <mergeCell ref="BB15:BC15"/>
    <mergeCell ref="BD15:BE15"/>
    <mergeCell ref="BF15:BJ16"/>
    <mergeCell ref="BB16:BC16"/>
    <mergeCell ref="BD16:BE16"/>
    <mergeCell ref="B15:B16"/>
    <mergeCell ref="C15:C16"/>
    <mergeCell ref="D15:F16"/>
    <mergeCell ref="G15:H16"/>
    <mergeCell ref="I15:J16"/>
    <mergeCell ref="K15:N16"/>
    <mergeCell ref="O17:S18"/>
    <mergeCell ref="BB17:BC17"/>
    <mergeCell ref="BD17:BE17"/>
    <mergeCell ref="BF17:BJ18"/>
    <mergeCell ref="BB18:BC18"/>
    <mergeCell ref="BD18:BE18"/>
    <mergeCell ref="B17:B18"/>
    <mergeCell ref="C17:C18"/>
    <mergeCell ref="D17:F18"/>
    <mergeCell ref="G17:H18"/>
    <mergeCell ref="I17:J18"/>
    <mergeCell ref="K17:N18"/>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4:H94"/>
    <mergeCell ref="D95:H95"/>
    <mergeCell ref="D96:H96"/>
    <mergeCell ref="D97:H97"/>
    <mergeCell ref="D98:H98"/>
    <mergeCell ref="O73:S74"/>
    <mergeCell ref="BB73:BC73"/>
    <mergeCell ref="BD73:BE73"/>
    <mergeCell ref="BF73:BJ74"/>
    <mergeCell ref="BB74:BC74"/>
    <mergeCell ref="BD74:BE74"/>
  </mergeCells>
  <phoneticPr fontId="7"/>
  <conditionalFormatting sqref="BB16:BE16">
    <cfRule type="expression" dxfId="59" priority="60">
      <formula>INDIRECT(ADDRESS(ROW(),COLUMN()))=TRUNC(INDIRECT(ADDRESS(ROW(),COLUMN())))</formula>
    </cfRule>
  </conditionalFormatting>
  <conditionalFormatting sqref="BB18:BE18">
    <cfRule type="expression" dxfId="58" priority="59">
      <formula>INDIRECT(ADDRESS(ROW(),COLUMN()))=TRUNC(INDIRECT(ADDRESS(ROW(),COLUMN())))</formula>
    </cfRule>
  </conditionalFormatting>
  <conditionalFormatting sqref="BB20:BE20">
    <cfRule type="expression" dxfId="57" priority="58">
      <formula>INDIRECT(ADDRESS(ROW(),COLUMN()))=TRUNC(INDIRECT(ADDRESS(ROW(),COLUMN())))</formula>
    </cfRule>
  </conditionalFormatting>
  <conditionalFormatting sqref="BB22:BE22">
    <cfRule type="expression" dxfId="56" priority="57">
      <formula>INDIRECT(ADDRESS(ROW(),COLUMN()))=TRUNC(INDIRECT(ADDRESS(ROW(),COLUMN())))</formula>
    </cfRule>
  </conditionalFormatting>
  <conditionalFormatting sqref="BB24:BE24">
    <cfRule type="expression" dxfId="55" priority="56">
      <formula>INDIRECT(ADDRESS(ROW(),COLUMN()))=TRUNC(INDIRECT(ADDRESS(ROW(),COLUMN())))</formula>
    </cfRule>
  </conditionalFormatting>
  <conditionalFormatting sqref="BB26:BE26">
    <cfRule type="expression" dxfId="54" priority="55">
      <formula>INDIRECT(ADDRESS(ROW(),COLUMN()))=TRUNC(INDIRECT(ADDRESS(ROW(),COLUMN())))</formula>
    </cfRule>
  </conditionalFormatting>
  <conditionalFormatting sqref="BB28:BE28">
    <cfRule type="expression" dxfId="53" priority="54">
      <formula>INDIRECT(ADDRESS(ROW(),COLUMN()))=TRUNC(INDIRECT(ADDRESS(ROW(),COLUMN())))</formula>
    </cfRule>
  </conditionalFormatting>
  <conditionalFormatting sqref="BB30:BE30">
    <cfRule type="expression" dxfId="52" priority="53">
      <formula>INDIRECT(ADDRESS(ROW(),COLUMN()))=TRUNC(INDIRECT(ADDRESS(ROW(),COLUMN())))</formula>
    </cfRule>
  </conditionalFormatting>
  <conditionalFormatting sqref="BB32:BE32">
    <cfRule type="expression" dxfId="51" priority="52">
      <formula>INDIRECT(ADDRESS(ROW(),COLUMN()))=TRUNC(INDIRECT(ADDRESS(ROW(),COLUMN())))</formula>
    </cfRule>
  </conditionalFormatting>
  <conditionalFormatting sqref="BB34:BE34">
    <cfRule type="expression" dxfId="50" priority="51">
      <formula>INDIRECT(ADDRESS(ROW(),COLUMN()))=TRUNC(INDIRECT(ADDRESS(ROW(),COLUMN())))</formula>
    </cfRule>
  </conditionalFormatting>
  <conditionalFormatting sqref="BB36:BE36">
    <cfRule type="expression" dxfId="49" priority="50">
      <formula>INDIRECT(ADDRESS(ROW(),COLUMN()))=TRUNC(INDIRECT(ADDRESS(ROW(),COLUMN())))</formula>
    </cfRule>
  </conditionalFormatting>
  <conditionalFormatting sqref="BB38:BE38">
    <cfRule type="expression" dxfId="48" priority="49">
      <formula>INDIRECT(ADDRESS(ROW(),COLUMN()))=TRUNC(INDIRECT(ADDRESS(ROW(),COLUMN())))</formula>
    </cfRule>
  </conditionalFormatting>
  <conditionalFormatting sqref="BB40:BE40">
    <cfRule type="expression" dxfId="47" priority="48">
      <formula>INDIRECT(ADDRESS(ROW(),COLUMN()))=TRUNC(INDIRECT(ADDRESS(ROW(),COLUMN())))</formula>
    </cfRule>
  </conditionalFormatting>
  <conditionalFormatting sqref="BB42:BE42">
    <cfRule type="expression" dxfId="46" priority="47">
      <formula>INDIRECT(ADDRESS(ROW(),COLUMN()))=TRUNC(INDIRECT(ADDRESS(ROW(),COLUMN())))</formula>
    </cfRule>
  </conditionalFormatting>
  <conditionalFormatting sqref="BB44:BE44">
    <cfRule type="expression" dxfId="45" priority="46">
      <formula>INDIRECT(ADDRESS(ROW(),COLUMN()))=TRUNC(INDIRECT(ADDRESS(ROW(),COLUMN())))</formula>
    </cfRule>
  </conditionalFormatting>
  <conditionalFormatting sqref="BB46:BE46">
    <cfRule type="expression" dxfId="44" priority="45">
      <formula>INDIRECT(ADDRESS(ROW(),COLUMN()))=TRUNC(INDIRECT(ADDRESS(ROW(),COLUMN())))</formula>
    </cfRule>
  </conditionalFormatting>
  <conditionalFormatting sqref="BB48:BE48">
    <cfRule type="expression" dxfId="43" priority="44">
      <formula>INDIRECT(ADDRESS(ROW(),COLUMN()))=TRUNC(INDIRECT(ADDRESS(ROW(),COLUMN())))</formula>
    </cfRule>
  </conditionalFormatting>
  <conditionalFormatting sqref="BB50:BE50">
    <cfRule type="expression" dxfId="42" priority="43">
      <formula>INDIRECT(ADDRESS(ROW(),COLUMN()))=TRUNC(INDIRECT(ADDRESS(ROW(),COLUMN())))</formula>
    </cfRule>
  </conditionalFormatting>
  <conditionalFormatting sqref="BB52:BE52">
    <cfRule type="expression" dxfId="41" priority="42">
      <formula>INDIRECT(ADDRESS(ROW(),COLUMN()))=TRUNC(INDIRECT(ADDRESS(ROW(),COLUMN())))</formula>
    </cfRule>
  </conditionalFormatting>
  <conditionalFormatting sqref="BB54:BE54">
    <cfRule type="expression" dxfId="40" priority="41">
      <formula>INDIRECT(ADDRESS(ROW(),COLUMN()))=TRUNC(INDIRECT(ADDRESS(ROW(),COLUMN())))</formula>
    </cfRule>
  </conditionalFormatting>
  <conditionalFormatting sqref="BB56:BE56">
    <cfRule type="expression" dxfId="39" priority="40">
      <formula>INDIRECT(ADDRESS(ROW(),COLUMN()))=TRUNC(INDIRECT(ADDRESS(ROW(),COLUMN())))</formula>
    </cfRule>
  </conditionalFormatting>
  <conditionalFormatting sqref="BB58:BE58">
    <cfRule type="expression" dxfId="38" priority="39">
      <formula>INDIRECT(ADDRESS(ROW(),COLUMN()))=TRUNC(INDIRECT(ADDRESS(ROW(),COLUMN())))</formula>
    </cfRule>
  </conditionalFormatting>
  <conditionalFormatting sqref="BB60:BE60">
    <cfRule type="expression" dxfId="37" priority="38">
      <formula>INDIRECT(ADDRESS(ROW(),COLUMN()))=TRUNC(INDIRECT(ADDRESS(ROW(),COLUMN())))</formula>
    </cfRule>
  </conditionalFormatting>
  <conditionalFormatting sqref="BB62:BE62">
    <cfRule type="expression" dxfId="36" priority="37">
      <formula>INDIRECT(ADDRESS(ROW(),COLUMN()))=TRUNC(INDIRECT(ADDRESS(ROW(),COLUMN())))</formula>
    </cfRule>
  </conditionalFormatting>
  <conditionalFormatting sqref="BB64:BE64">
    <cfRule type="expression" dxfId="35" priority="36">
      <formula>INDIRECT(ADDRESS(ROW(),COLUMN()))=TRUNC(INDIRECT(ADDRESS(ROW(),COLUMN())))</formula>
    </cfRule>
  </conditionalFormatting>
  <conditionalFormatting sqref="BB66:BE66">
    <cfRule type="expression" dxfId="34" priority="35">
      <formula>INDIRECT(ADDRESS(ROW(),COLUMN()))=TRUNC(INDIRECT(ADDRESS(ROW(),COLUMN())))</formula>
    </cfRule>
  </conditionalFormatting>
  <conditionalFormatting sqref="BB68:BE68">
    <cfRule type="expression" dxfId="33" priority="34">
      <formula>INDIRECT(ADDRESS(ROW(),COLUMN()))=TRUNC(INDIRECT(ADDRESS(ROW(),COLUMN())))</formula>
    </cfRule>
  </conditionalFormatting>
  <conditionalFormatting sqref="BB70:BE70">
    <cfRule type="expression" dxfId="32" priority="33">
      <formula>INDIRECT(ADDRESS(ROW(),COLUMN()))=TRUNC(INDIRECT(ADDRESS(ROW(),COLUMN())))</formula>
    </cfRule>
  </conditionalFormatting>
  <conditionalFormatting sqref="BB72:BE72">
    <cfRule type="expression" dxfId="31" priority="32">
      <formula>INDIRECT(ADDRESS(ROW(),COLUMN()))=TRUNC(INDIRECT(ADDRESS(ROW(),COLUMN())))</formula>
    </cfRule>
  </conditionalFormatting>
  <conditionalFormatting sqref="W16:BA16">
    <cfRule type="expression" dxfId="30" priority="30">
      <formula>INDIRECT(ADDRESS(ROW(),COLUMN()))=TRUNC(INDIRECT(ADDRESS(ROW(),COLUMN())))</formula>
    </cfRule>
  </conditionalFormatting>
  <conditionalFormatting sqref="W18:BA18">
    <cfRule type="expression" dxfId="29" priority="31">
      <formula>INDIRECT(ADDRESS(ROW(),COLUMN()))=TRUNC(INDIRECT(ADDRESS(ROW(),COLUMN())))</formula>
    </cfRule>
  </conditionalFormatting>
  <conditionalFormatting sqref="W20:BA20">
    <cfRule type="expression" dxfId="28" priority="29">
      <formula>INDIRECT(ADDRESS(ROW(),COLUMN()))=TRUNC(INDIRECT(ADDRESS(ROW(),COLUMN())))</formula>
    </cfRule>
  </conditionalFormatting>
  <conditionalFormatting sqref="W22:BA22">
    <cfRule type="expression" dxfId="27" priority="28">
      <formula>INDIRECT(ADDRESS(ROW(),COLUMN()))=TRUNC(INDIRECT(ADDRESS(ROW(),COLUMN())))</formula>
    </cfRule>
  </conditionalFormatting>
  <conditionalFormatting sqref="W24:BA24">
    <cfRule type="expression" dxfId="26" priority="27">
      <formula>INDIRECT(ADDRESS(ROW(),COLUMN()))=TRUNC(INDIRECT(ADDRESS(ROW(),COLUMN())))</formula>
    </cfRule>
  </conditionalFormatting>
  <conditionalFormatting sqref="W26:BA26">
    <cfRule type="expression" dxfId="25" priority="26">
      <formula>INDIRECT(ADDRESS(ROW(),COLUMN()))=TRUNC(INDIRECT(ADDRESS(ROW(),COLUMN())))</formula>
    </cfRule>
  </conditionalFormatting>
  <conditionalFormatting sqref="W28:BA28">
    <cfRule type="expression" dxfId="24" priority="25">
      <formula>INDIRECT(ADDRESS(ROW(),COLUMN()))=TRUNC(INDIRECT(ADDRESS(ROW(),COLUMN())))</formula>
    </cfRule>
  </conditionalFormatting>
  <conditionalFormatting sqref="W30:BA30">
    <cfRule type="expression" dxfId="23" priority="24">
      <formula>INDIRECT(ADDRESS(ROW(),COLUMN()))=TRUNC(INDIRECT(ADDRESS(ROW(),COLUMN())))</formula>
    </cfRule>
  </conditionalFormatting>
  <conditionalFormatting sqref="W32:BA32">
    <cfRule type="expression" dxfId="22" priority="23">
      <formula>INDIRECT(ADDRESS(ROW(),COLUMN()))=TRUNC(INDIRECT(ADDRESS(ROW(),COLUMN())))</formula>
    </cfRule>
  </conditionalFormatting>
  <conditionalFormatting sqref="W34:BA34">
    <cfRule type="expression" dxfId="21" priority="22">
      <formula>INDIRECT(ADDRESS(ROW(),COLUMN()))=TRUNC(INDIRECT(ADDRESS(ROW(),COLUMN())))</formula>
    </cfRule>
  </conditionalFormatting>
  <conditionalFormatting sqref="W36:BA36">
    <cfRule type="expression" dxfId="20" priority="21">
      <formula>INDIRECT(ADDRESS(ROW(),COLUMN()))=TRUNC(INDIRECT(ADDRESS(ROW(),COLUMN())))</formula>
    </cfRule>
  </conditionalFormatting>
  <conditionalFormatting sqref="W38:BA38">
    <cfRule type="expression" dxfId="19" priority="20">
      <formula>INDIRECT(ADDRESS(ROW(),COLUMN()))=TRUNC(INDIRECT(ADDRESS(ROW(),COLUMN())))</formula>
    </cfRule>
  </conditionalFormatting>
  <conditionalFormatting sqref="W40:BA40">
    <cfRule type="expression" dxfId="18" priority="19">
      <formula>INDIRECT(ADDRESS(ROW(),COLUMN()))=TRUNC(INDIRECT(ADDRESS(ROW(),COLUMN())))</formula>
    </cfRule>
  </conditionalFormatting>
  <conditionalFormatting sqref="W42:BA42">
    <cfRule type="expression" dxfId="17" priority="18">
      <formula>INDIRECT(ADDRESS(ROW(),COLUMN()))=TRUNC(INDIRECT(ADDRESS(ROW(),COLUMN())))</formula>
    </cfRule>
  </conditionalFormatting>
  <conditionalFormatting sqref="W44:BA44">
    <cfRule type="expression" dxfId="16" priority="17">
      <formula>INDIRECT(ADDRESS(ROW(),COLUMN()))=TRUNC(INDIRECT(ADDRESS(ROW(),COLUMN())))</formula>
    </cfRule>
  </conditionalFormatting>
  <conditionalFormatting sqref="W46:BA46">
    <cfRule type="expression" dxfId="15" priority="16">
      <formula>INDIRECT(ADDRESS(ROW(),COLUMN()))=TRUNC(INDIRECT(ADDRESS(ROW(),COLUMN())))</formula>
    </cfRule>
  </conditionalFormatting>
  <conditionalFormatting sqref="W48:BA48">
    <cfRule type="expression" dxfId="14" priority="15">
      <formula>INDIRECT(ADDRESS(ROW(),COLUMN()))=TRUNC(INDIRECT(ADDRESS(ROW(),COLUMN())))</formula>
    </cfRule>
  </conditionalFormatting>
  <conditionalFormatting sqref="W50:BA50">
    <cfRule type="expression" dxfId="13" priority="14">
      <formula>INDIRECT(ADDRESS(ROW(),COLUMN()))=TRUNC(INDIRECT(ADDRESS(ROW(),COLUMN())))</formula>
    </cfRule>
  </conditionalFormatting>
  <conditionalFormatting sqref="W52:BA52">
    <cfRule type="expression" dxfId="12" priority="13">
      <formula>INDIRECT(ADDRESS(ROW(),COLUMN()))=TRUNC(INDIRECT(ADDRESS(ROW(),COLUMN())))</formula>
    </cfRule>
  </conditionalFormatting>
  <conditionalFormatting sqref="W54:BA54">
    <cfRule type="expression" dxfId="11" priority="12">
      <formula>INDIRECT(ADDRESS(ROW(),COLUMN()))=TRUNC(INDIRECT(ADDRESS(ROW(),COLUMN())))</formula>
    </cfRule>
  </conditionalFormatting>
  <conditionalFormatting sqref="W56:BA56">
    <cfRule type="expression" dxfId="10" priority="11">
      <formula>INDIRECT(ADDRESS(ROW(),COLUMN()))=TRUNC(INDIRECT(ADDRESS(ROW(),COLUMN())))</formula>
    </cfRule>
  </conditionalFormatting>
  <conditionalFormatting sqref="W58:BA58">
    <cfRule type="expression" dxfId="9" priority="10">
      <formula>INDIRECT(ADDRESS(ROW(),COLUMN()))=TRUNC(INDIRECT(ADDRESS(ROW(),COLUMN())))</formula>
    </cfRule>
  </conditionalFormatting>
  <conditionalFormatting sqref="W60:BA60">
    <cfRule type="expression" dxfId="8" priority="9">
      <formula>INDIRECT(ADDRESS(ROW(),COLUMN()))=TRUNC(INDIRECT(ADDRESS(ROW(),COLUMN())))</formula>
    </cfRule>
  </conditionalFormatting>
  <conditionalFormatting sqref="W62:BA62">
    <cfRule type="expression" dxfId="7" priority="8">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1">
      <formula>INDIRECT(ADDRESS(ROW(),COLUMN()))=TRUNC(INDIRECT(ADDRESS(ROW(),COLUMN())))</formula>
    </cfRule>
  </conditionalFormatting>
  <conditionalFormatting sqref="BB74:BE74">
    <cfRule type="expression" dxfId="0" priority="2">
      <formula>INDIRECT(ADDRESS(ROW(),COLUMN()))=TRUNC(INDIRECT(ADDRESS(ROW(),COLUMN())))</formula>
    </cfRule>
  </conditionalFormatting>
  <dataValidations count="7">
    <dataValidation type="list" allowBlank="1" showInputMessage="1" sqref="C75" xr:uid="{FF12994A-991E-4970-8EBE-42F883619774}">
      <formula1>"◎,○"</formula1>
    </dataValidation>
    <dataValidation type="list" allowBlank="1" showInputMessage="1" showErrorMessage="1" sqref="BE3:BH3" xr:uid="{693A691E-3C01-4E22-BF65-C7C38FEB1139}">
      <formula1>"４週,暦月"</formula1>
    </dataValidation>
    <dataValidation type="list" allowBlank="1" showInputMessage="1" showErrorMessage="1" sqref="AF3:AF4" xr:uid="{A5FC3D21-4788-4981-B79A-CC0DE0F1F83D}">
      <formula1>#REF!</formula1>
    </dataValidation>
    <dataValidation type="decimal" allowBlank="1" showInputMessage="1" showErrorMessage="1" error="入力可能範囲　32～40" sqref="BA6:BB6" xr:uid="{817B91CE-11D3-4EC8-B574-6F31FFED8145}">
      <formula1>32</formula1>
      <formula2>40</formula2>
    </dataValidation>
    <dataValidation type="list" allowBlank="1" showInputMessage="1" showErrorMessage="1" sqref="BE4:BH4" xr:uid="{5C704FC3-17F7-4E4F-B202-8D5636E19C77}">
      <formula1>"予定,実績,予定・実績"</formula1>
    </dataValidation>
    <dataValidation allowBlank="1" showInputMessage="1" showErrorMessage="1" error="入力可能範囲　32～40" sqref="BE8" xr:uid="{E9E3F0EE-8CEB-4606-9B7E-CAA02590BFBC}"/>
    <dataValidation errorStyle="information" allowBlank="1" showInputMessage="1" error="プルダウンにないケースは直接入力してください。" sqref="AT1:BI1" xr:uid="{8C3970B0-86CE-4C75-8C7A-35199B4DEF56}"/>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8E8746D8-4C87-4491-9A8B-1A32D2B8C611}">
          <x14:formula1>
            <xm:f>'標準様式１（シフト記号表）'!$C$6:$C$47</xm:f>
          </x14:formula1>
          <xm:sqref>W39:BA39 W19:BA19 W21:BA21 W23:BA23 W25:BA25 W27:BA27 W29:BA29 W31:BA31 W33:BA33 W35:BA35 W37:BA37 W15:BA15 W61:BA61 W59:BA59 W57:BA57 W55:BA55 W53:BA53 W51:BA51 W49:BA49 W47:BA47 W45:BA45 W43:BA43 W41:BA41 W73:BA73 W71:BA71 W69:BA69 W67:BA67 W65:BA65 W63:BA63 W17:BA17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22125-C062-4E04-A9AE-738D1B9FB14E}">
  <sheetPr>
    <pageSetUpPr fitToPage="1"/>
  </sheetPr>
  <dimension ref="A1:N54"/>
  <sheetViews>
    <sheetView zoomScaleNormal="100" workbookViewId="0">
      <selection activeCell="H14" sqref="H14"/>
    </sheetView>
  </sheetViews>
  <sheetFormatPr defaultColWidth="10" defaultRowHeight="19.2"/>
  <cols>
    <col min="1" max="1" width="1.77734375" style="745" customWidth="1"/>
    <col min="2" max="2" width="6.21875" style="744" customWidth="1"/>
    <col min="3" max="3" width="11.77734375" style="744" customWidth="1"/>
    <col min="4" max="4" width="11.77734375" style="744" hidden="1" customWidth="1"/>
    <col min="5" max="5" width="3.77734375" style="744" bestFit="1" customWidth="1"/>
    <col min="6" max="6" width="17.33203125" style="745" customWidth="1"/>
    <col min="7" max="7" width="3.77734375" style="745" bestFit="1" customWidth="1"/>
    <col min="8" max="8" width="17.33203125" style="745" customWidth="1"/>
    <col min="9" max="9" width="3.77734375" style="745" bestFit="1" customWidth="1"/>
    <col min="10" max="10" width="17.33203125" style="744" customWidth="1"/>
    <col min="11" max="11" width="3.77734375" style="745" bestFit="1" customWidth="1"/>
    <col min="12" max="12" width="17.33203125" style="745" customWidth="1"/>
    <col min="13" max="13" width="3.77734375" style="745" customWidth="1"/>
    <col min="14" max="14" width="56.21875" style="745" customWidth="1"/>
    <col min="15" max="16384" width="10" style="745"/>
  </cols>
  <sheetData>
    <row r="1" spans="1:14">
      <c r="A1" s="791"/>
      <c r="B1" s="792" t="s">
        <v>1031</v>
      </c>
      <c r="C1" s="793"/>
      <c r="D1" s="793"/>
      <c r="E1" s="793"/>
      <c r="F1" s="791"/>
      <c r="G1" s="791"/>
      <c r="H1" s="791"/>
      <c r="I1" s="791"/>
      <c r="J1" s="793"/>
    </row>
    <row r="2" spans="1:14">
      <c r="B2" s="746" t="s">
        <v>903</v>
      </c>
      <c r="F2" s="747"/>
      <c r="J2" s="748"/>
    </row>
    <row r="3" spans="1:14">
      <c r="B3" s="747" t="s">
        <v>904</v>
      </c>
      <c r="F3" s="748" t="s">
        <v>905</v>
      </c>
      <c r="J3" s="748"/>
    </row>
    <row r="4" spans="1:14">
      <c r="B4" s="746"/>
      <c r="F4" s="1510" t="s">
        <v>906</v>
      </c>
      <c r="G4" s="1510"/>
      <c r="H4" s="1510"/>
      <c r="I4" s="1510"/>
      <c r="J4" s="1510"/>
      <c r="K4" s="1510"/>
      <c r="L4" s="1510"/>
      <c r="N4" s="1510" t="s">
        <v>907</v>
      </c>
    </row>
    <row r="5" spans="1:14">
      <c r="B5" s="744" t="s">
        <v>881</v>
      </c>
      <c r="C5" s="744" t="s">
        <v>893</v>
      </c>
      <c r="F5" s="744" t="s">
        <v>908</v>
      </c>
      <c r="G5" s="744"/>
      <c r="H5" s="744" t="s">
        <v>909</v>
      </c>
      <c r="J5" s="744" t="s">
        <v>910</v>
      </c>
      <c r="L5" s="744" t="s">
        <v>906</v>
      </c>
      <c r="N5" s="1510"/>
    </row>
    <row r="6" spans="1:14">
      <c r="B6" s="749">
        <v>1</v>
      </c>
      <c r="C6" s="750" t="s">
        <v>911</v>
      </c>
      <c r="D6" s="751" t="str">
        <f>C6</f>
        <v>a</v>
      </c>
      <c r="E6" s="749" t="s">
        <v>912</v>
      </c>
      <c r="F6" s="752">
        <v>0.375</v>
      </c>
      <c r="G6" s="749" t="s">
        <v>913</v>
      </c>
      <c r="H6" s="752">
        <v>0.72916666666666663</v>
      </c>
      <c r="I6" s="753" t="s">
        <v>914</v>
      </c>
      <c r="J6" s="752">
        <v>3.125E-2</v>
      </c>
      <c r="K6" s="754" t="s">
        <v>866</v>
      </c>
      <c r="L6" s="755">
        <f>IF(OR(F6="",H6=""),"",(H6+IF(F6&gt;H6,1,0)-F6-J6)*24)</f>
        <v>7.7499999999999991</v>
      </c>
      <c r="N6" s="756"/>
    </row>
    <row r="7" spans="1:14">
      <c r="B7" s="749">
        <v>2</v>
      </c>
      <c r="C7" s="750" t="s">
        <v>915</v>
      </c>
      <c r="D7" s="751" t="str">
        <f t="shared" ref="D7:D38" si="0">C7</f>
        <v>b</v>
      </c>
      <c r="E7" s="749" t="s">
        <v>912</v>
      </c>
      <c r="F7" s="752"/>
      <c r="G7" s="749" t="s">
        <v>913</v>
      </c>
      <c r="H7" s="752"/>
      <c r="I7" s="753" t="s">
        <v>914</v>
      </c>
      <c r="J7" s="752">
        <v>0</v>
      </c>
      <c r="K7" s="754" t="s">
        <v>866</v>
      </c>
      <c r="L7" s="755" t="str">
        <f>IF(OR(F7="",H7=""),"",(H7+IF(F7&gt;H7,1,0)-F7-J7)*24)</f>
        <v/>
      </c>
      <c r="N7" s="756"/>
    </row>
    <row r="8" spans="1:14">
      <c r="B8" s="749">
        <v>3</v>
      </c>
      <c r="C8" s="750" t="s">
        <v>916</v>
      </c>
      <c r="D8" s="751" t="str">
        <f t="shared" si="0"/>
        <v>c</v>
      </c>
      <c r="E8" s="749" t="s">
        <v>912</v>
      </c>
      <c r="F8" s="752"/>
      <c r="G8" s="749" t="s">
        <v>913</v>
      </c>
      <c r="H8" s="752"/>
      <c r="I8" s="753" t="s">
        <v>914</v>
      </c>
      <c r="J8" s="752">
        <v>0</v>
      </c>
      <c r="K8" s="754" t="s">
        <v>866</v>
      </c>
      <c r="L8" s="755" t="str">
        <f>IF(OR(F8="",H8=""),"",(H8+IF(F8&gt;H8,1,0)-F8-J8)*24)</f>
        <v/>
      </c>
      <c r="N8" s="756"/>
    </row>
    <row r="9" spans="1:14">
      <c r="B9" s="749">
        <v>4</v>
      </c>
      <c r="C9" s="750" t="s">
        <v>917</v>
      </c>
      <c r="D9" s="751" t="str">
        <f t="shared" si="0"/>
        <v>d</v>
      </c>
      <c r="E9" s="749" t="s">
        <v>912</v>
      </c>
      <c r="F9" s="752"/>
      <c r="G9" s="749" t="s">
        <v>913</v>
      </c>
      <c r="H9" s="752"/>
      <c r="I9" s="753" t="s">
        <v>914</v>
      </c>
      <c r="J9" s="752">
        <v>0</v>
      </c>
      <c r="K9" s="754" t="s">
        <v>866</v>
      </c>
      <c r="L9" s="755" t="str">
        <f>IF(OR(F9="",H9=""),"",(H9+IF(F9&gt;H9,1,0)-F9-J9)*24)</f>
        <v/>
      </c>
      <c r="N9" s="756"/>
    </row>
    <row r="10" spans="1:14">
      <c r="B10" s="749">
        <v>5</v>
      </c>
      <c r="C10" s="750" t="s">
        <v>918</v>
      </c>
      <c r="D10" s="751" t="str">
        <f t="shared" si="0"/>
        <v>e</v>
      </c>
      <c r="E10" s="749" t="s">
        <v>912</v>
      </c>
      <c r="F10" s="752"/>
      <c r="G10" s="749" t="s">
        <v>913</v>
      </c>
      <c r="H10" s="752"/>
      <c r="I10" s="753" t="s">
        <v>914</v>
      </c>
      <c r="J10" s="752">
        <v>0</v>
      </c>
      <c r="K10" s="754" t="s">
        <v>866</v>
      </c>
      <c r="L10" s="755" t="str">
        <f t="shared" ref="L10:L22" si="1">IF(OR(F10="",H10=""),"",(H10+IF(F10&gt;H10,1,0)-F10-J10)*24)</f>
        <v/>
      </c>
      <c r="N10" s="756"/>
    </row>
    <row r="11" spans="1:14">
      <c r="B11" s="749">
        <v>6</v>
      </c>
      <c r="C11" s="750" t="s">
        <v>919</v>
      </c>
      <c r="D11" s="751" t="str">
        <f t="shared" si="0"/>
        <v>f</v>
      </c>
      <c r="E11" s="749" t="s">
        <v>912</v>
      </c>
      <c r="F11" s="752"/>
      <c r="G11" s="749" t="s">
        <v>913</v>
      </c>
      <c r="H11" s="752"/>
      <c r="I11" s="753" t="s">
        <v>914</v>
      </c>
      <c r="J11" s="752">
        <v>0</v>
      </c>
      <c r="K11" s="754" t="s">
        <v>866</v>
      </c>
      <c r="L11" s="755" t="str">
        <f>IF(OR(F11="",H11=""),"",(H11+IF(F11&gt;H11,1,0)-F11-J11)*24)</f>
        <v/>
      </c>
      <c r="N11" s="756"/>
    </row>
    <row r="12" spans="1:14">
      <c r="B12" s="749">
        <v>7</v>
      </c>
      <c r="C12" s="750" t="s">
        <v>920</v>
      </c>
      <c r="D12" s="751" t="str">
        <f t="shared" si="0"/>
        <v>g</v>
      </c>
      <c r="E12" s="749" t="s">
        <v>912</v>
      </c>
      <c r="F12" s="752"/>
      <c r="G12" s="749" t="s">
        <v>913</v>
      </c>
      <c r="H12" s="752"/>
      <c r="I12" s="753" t="s">
        <v>914</v>
      </c>
      <c r="J12" s="752">
        <v>0</v>
      </c>
      <c r="K12" s="754" t="s">
        <v>866</v>
      </c>
      <c r="L12" s="755" t="str">
        <f t="shared" si="1"/>
        <v/>
      </c>
      <c r="N12" s="756"/>
    </row>
    <row r="13" spans="1:14">
      <c r="B13" s="749">
        <v>8</v>
      </c>
      <c r="C13" s="750" t="s">
        <v>921</v>
      </c>
      <c r="D13" s="751" t="str">
        <f t="shared" si="0"/>
        <v>h</v>
      </c>
      <c r="E13" s="749" t="s">
        <v>912</v>
      </c>
      <c r="F13" s="752"/>
      <c r="G13" s="749" t="s">
        <v>913</v>
      </c>
      <c r="H13" s="752"/>
      <c r="I13" s="753" t="s">
        <v>914</v>
      </c>
      <c r="J13" s="752">
        <v>0</v>
      </c>
      <c r="K13" s="754" t="s">
        <v>866</v>
      </c>
      <c r="L13" s="755" t="str">
        <f t="shared" si="1"/>
        <v/>
      </c>
      <c r="N13" s="756"/>
    </row>
    <row r="14" spans="1:14">
      <c r="B14" s="749">
        <v>9</v>
      </c>
      <c r="C14" s="750" t="s">
        <v>922</v>
      </c>
      <c r="D14" s="751" t="str">
        <f t="shared" si="0"/>
        <v>i</v>
      </c>
      <c r="E14" s="749" t="s">
        <v>912</v>
      </c>
      <c r="F14" s="752"/>
      <c r="G14" s="749" t="s">
        <v>913</v>
      </c>
      <c r="H14" s="752"/>
      <c r="I14" s="753" t="s">
        <v>914</v>
      </c>
      <c r="J14" s="752">
        <v>0</v>
      </c>
      <c r="K14" s="754" t="s">
        <v>866</v>
      </c>
      <c r="L14" s="755" t="str">
        <f t="shared" si="1"/>
        <v/>
      </c>
      <c r="N14" s="756"/>
    </row>
    <row r="15" spans="1:14">
      <c r="B15" s="749">
        <v>10</v>
      </c>
      <c r="C15" s="750" t="s">
        <v>923</v>
      </c>
      <c r="D15" s="751" t="str">
        <f t="shared" si="0"/>
        <v>j</v>
      </c>
      <c r="E15" s="749" t="s">
        <v>912</v>
      </c>
      <c r="F15" s="752"/>
      <c r="G15" s="749" t="s">
        <v>913</v>
      </c>
      <c r="H15" s="752"/>
      <c r="I15" s="753" t="s">
        <v>914</v>
      </c>
      <c r="J15" s="752">
        <v>0</v>
      </c>
      <c r="K15" s="754" t="s">
        <v>866</v>
      </c>
      <c r="L15" s="755" t="str">
        <f t="shared" si="1"/>
        <v/>
      </c>
      <c r="N15" s="756"/>
    </row>
    <row r="16" spans="1:14">
      <c r="B16" s="749">
        <v>11</v>
      </c>
      <c r="C16" s="750" t="s">
        <v>924</v>
      </c>
      <c r="D16" s="751" t="str">
        <f t="shared" si="0"/>
        <v>k</v>
      </c>
      <c r="E16" s="749" t="s">
        <v>912</v>
      </c>
      <c r="F16" s="752"/>
      <c r="G16" s="749" t="s">
        <v>913</v>
      </c>
      <c r="H16" s="752"/>
      <c r="I16" s="753" t="s">
        <v>914</v>
      </c>
      <c r="J16" s="752">
        <v>0</v>
      </c>
      <c r="K16" s="754" t="s">
        <v>866</v>
      </c>
      <c r="L16" s="755" t="str">
        <f t="shared" si="1"/>
        <v/>
      </c>
      <c r="N16" s="756"/>
    </row>
    <row r="17" spans="2:14">
      <c r="B17" s="749">
        <v>12</v>
      </c>
      <c r="C17" s="750" t="s">
        <v>925</v>
      </c>
      <c r="D17" s="751" t="str">
        <f t="shared" si="0"/>
        <v>l</v>
      </c>
      <c r="E17" s="749" t="s">
        <v>912</v>
      </c>
      <c r="F17" s="752"/>
      <c r="G17" s="749" t="s">
        <v>913</v>
      </c>
      <c r="H17" s="752"/>
      <c r="I17" s="753" t="s">
        <v>914</v>
      </c>
      <c r="J17" s="752">
        <v>0</v>
      </c>
      <c r="K17" s="754" t="s">
        <v>866</v>
      </c>
      <c r="L17" s="755" t="str">
        <f t="shared" si="1"/>
        <v/>
      </c>
      <c r="N17" s="756"/>
    </row>
    <row r="18" spans="2:14">
      <c r="B18" s="749">
        <v>13</v>
      </c>
      <c r="C18" s="750" t="s">
        <v>926</v>
      </c>
      <c r="D18" s="751" t="str">
        <f t="shared" si="0"/>
        <v>m</v>
      </c>
      <c r="E18" s="749" t="s">
        <v>912</v>
      </c>
      <c r="F18" s="752"/>
      <c r="G18" s="749" t="s">
        <v>913</v>
      </c>
      <c r="H18" s="752"/>
      <c r="I18" s="753" t="s">
        <v>914</v>
      </c>
      <c r="J18" s="752">
        <v>0</v>
      </c>
      <c r="K18" s="754" t="s">
        <v>866</v>
      </c>
      <c r="L18" s="755" t="str">
        <f t="shared" si="1"/>
        <v/>
      </c>
      <c r="N18" s="756"/>
    </row>
    <row r="19" spans="2:14">
      <c r="B19" s="749">
        <v>14</v>
      </c>
      <c r="C19" s="750" t="s">
        <v>927</v>
      </c>
      <c r="D19" s="751" t="str">
        <f t="shared" si="0"/>
        <v>n</v>
      </c>
      <c r="E19" s="749" t="s">
        <v>912</v>
      </c>
      <c r="F19" s="752"/>
      <c r="G19" s="749" t="s">
        <v>913</v>
      </c>
      <c r="H19" s="752"/>
      <c r="I19" s="753" t="s">
        <v>914</v>
      </c>
      <c r="J19" s="752">
        <v>0</v>
      </c>
      <c r="K19" s="754" t="s">
        <v>866</v>
      </c>
      <c r="L19" s="755" t="str">
        <f t="shared" si="1"/>
        <v/>
      </c>
      <c r="N19" s="756"/>
    </row>
    <row r="20" spans="2:14">
      <c r="B20" s="749">
        <v>15</v>
      </c>
      <c r="C20" s="750" t="s">
        <v>928</v>
      </c>
      <c r="D20" s="751" t="str">
        <f t="shared" si="0"/>
        <v>o</v>
      </c>
      <c r="E20" s="749" t="s">
        <v>912</v>
      </c>
      <c r="F20" s="752"/>
      <c r="G20" s="749" t="s">
        <v>913</v>
      </c>
      <c r="H20" s="752"/>
      <c r="I20" s="753" t="s">
        <v>914</v>
      </c>
      <c r="J20" s="752">
        <v>0</v>
      </c>
      <c r="K20" s="754" t="s">
        <v>866</v>
      </c>
      <c r="L20" s="755" t="str">
        <f t="shared" si="1"/>
        <v/>
      </c>
      <c r="N20" s="756"/>
    </row>
    <row r="21" spans="2:14">
      <c r="B21" s="749">
        <v>16</v>
      </c>
      <c r="C21" s="750" t="s">
        <v>929</v>
      </c>
      <c r="D21" s="751" t="str">
        <f t="shared" si="0"/>
        <v>p</v>
      </c>
      <c r="E21" s="749" t="s">
        <v>912</v>
      </c>
      <c r="F21" s="752"/>
      <c r="G21" s="749" t="s">
        <v>913</v>
      </c>
      <c r="H21" s="752"/>
      <c r="I21" s="753" t="s">
        <v>914</v>
      </c>
      <c r="J21" s="752">
        <v>0</v>
      </c>
      <c r="K21" s="754" t="s">
        <v>866</v>
      </c>
      <c r="L21" s="755" t="str">
        <f t="shared" si="1"/>
        <v/>
      </c>
      <c r="N21" s="756"/>
    </row>
    <row r="22" spans="2:14">
      <c r="B22" s="749">
        <v>17</v>
      </c>
      <c r="C22" s="750" t="s">
        <v>930</v>
      </c>
      <c r="D22" s="751" t="str">
        <f t="shared" si="0"/>
        <v>q</v>
      </c>
      <c r="E22" s="749" t="s">
        <v>912</v>
      </c>
      <c r="F22" s="752"/>
      <c r="G22" s="749" t="s">
        <v>913</v>
      </c>
      <c r="H22" s="752"/>
      <c r="I22" s="753" t="s">
        <v>914</v>
      </c>
      <c r="J22" s="752">
        <v>0</v>
      </c>
      <c r="K22" s="754" t="s">
        <v>866</v>
      </c>
      <c r="L22" s="755" t="str">
        <f t="shared" si="1"/>
        <v/>
      </c>
      <c r="N22" s="756"/>
    </row>
    <row r="23" spans="2:14">
      <c r="B23" s="749">
        <v>18</v>
      </c>
      <c r="C23" s="750" t="s">
        <v>931</v>
      </c>
      <c r="D23" s="751" t="str">
        <f t="shared" si="0"/>
        <v>r</v>
      </c>
      <c r="E23" s="749" t="s">
        <v>912</v>
      </c>
      <c r="F23" s="757"/>
      <c r="G23" s="749" t="s">
        <v>913</v>
      </c>
      <c r="H23" s="757"/>
      <c r="I23" s="753" t="s">
        <v>914</v>
      </c>
      <c r="J23" s="757"/>
      <c r="K23" s="754" t="s">
        <v>866</v>
      </c>
      <c r="L23" s="750">
        <v>1</v>
      </c>
      <c r="N23" s="756"/>
    </row>
    <row r="24" spans="2:14">
      <c r="B24" s="749">
        <v>19</v>
      </c>
      <c r="C24" s="750" t="s">
        <v>932</v>
      </c>
      <c r="D24" s="751" t="str">
        <f t="shared" si="0"/>
        <v>s</v>
      </c>
      <c r="E24" s="749" t="s">
        <v>912</v>
      </c>
      <c r="F24" s="757"/>
      <c r="G24" s="749" t="s">
        <v>913</v>
      </c>
      <c r="H24" s="757"/>
      <c r="I24" s="753" t="s">
        <v>914</v>
      </c>
      <c r="J24" s="757"/>
      <c r="K24" s="754" t="s">
        <v>866</v>
      </c>
      <c r="L24" s="750">
        <v>2</v>
      </c>
      <c r="N24" s="756"/>
    </row>
    <row r="25" spans="2:14">
      <c r="B25" s="749">
        <v>20</v>
      </c>
      <c r="C25" s="750" t="s">
        <v>933</v>
      </c>
      <c r="D25" s="751" t="str">
        <f t="shared" si="0"/>
        <v>t</v>
      </c>
      <c r="E25" s="749" t="s">
        <v>912</v>
      </c>
      <c r="F25" s="757"/>
      <c r="G25" s="749" t="s">
        <v>913</v>
      </c>
      <c r="H25" s="757"/>
      <c r="I25" s="753" t="s">
        <v>914</v>
      </c>
      <c r="J25" s="757"/>
      <c r="K25" s="754" t="s">
        <v>866</v>
      </c>
      <c r="L25" s="750">
        <v>3</v>
      </c>
      <c r="N25" s="756"/>
    </row>
    <row r="26" spans="2:14">
      <c r="B26" s="749">
        <v>21</v>
      </c>
      <c r="C26" s="750" t="s">
        <v>934</v>
      </c>
      <c r="D26" s="751" t="str">
        <f t="shared" si="0"/>
        <v>u</v>
      </c>
      <c r="E26" s="749" t="s">
        <v>912</v>
      </c>
      <c r="F26" s="757"/>
      <c r="G26" s="749" t="s">
        <v>913</v>
      </c>
      <c r="H26" s="757"/>
      <c r="I26" s="753" t="s">
        <v>914</v>
      </c>
      <c r="J26" s="757"/>
      <c r="K26" s="754" t="s">
        <v>866</v>
      </c>
      <c r="L26" s="750">
        <v>4</v>
      </c>
      <c r="N26" s="756"/>
    </row>
    <row r="27" spans="2:14">
      <c r="B27" s="749">
        <v>22</v>
      </c>
      <c r="C27" s="750" t="s">
        <v>935</v>
      </c>
      <c r="D27" s="751" t="str">
        <f t="shared" si="0"/>
        <v>v</v>
      </c>
      <c r="E27" s="749" t="s">
        <v>912</v>
      </c>
      <c r="F27" s="757"/>
      <c r="G27" s="749" t="s">
        <v>913</v>
      </c>
      <c r="H27" s="757"/>
      <c r="I27" s="753" t="s">
        <v>914</v>
      </c>
      <c r="J27" s="757"/>
      <c r="K27" s="754" t="s">
        <v>866</v>
      </c>
      <c r="L27" s="750">
        <v>5</v>
      </c>
      <c r="N27" s="756"/>
    </row>
    <row r="28" spans="2:14">
      <c r="B28" s="749">
        <v>23</v>
      </c>
      <c r="C28" s="750" t="s">
        <v>936</v>
      </c>
      <c r="D28" s="751" t="str">
        <f t="shared" si="0"/>
        <v>w</v>
      </c>
      <c r="E28" s="749" t="s">
        <v>912</v>
      </c>
      <c r="F28" s="757"/>
      <c r="G28" s="749" t="s">
        <v>913</v>
      </c>
      <c r="H28" s="757"/>
      <c r="I28" s="753" t="s">
        <v>914</v>
      </c>
      <c r="J28" s="757"/>
      <c r="K28" s="754" t="s">
        <v>866</v>
      </c>
      <c r="L28" s="750">
        <v>6</v>
      </c>
      <c r="N28" s="756"/>
    </row>
    <row r="29" spans="2:14">
      <c r="B29" s="749">
        <v>24</v>
      </c>
      <c r="C29" s="750" t="s">
        <v>937</v>
      </c>
      <c r="D29" s="751" t="str">
        <f t="shared" si="0"/>
        <v>x</v>
      </c>
      <c r="E29" s="749" t="s">
        <v>912</v>
      </c>
      <c r="F29" s="757"/>
      <c r="G29" s="749" t="s">
        <v>913</v>
      </c>
      <c r="H29" s="757"/>
      <c r="I29" s="753" t="s">
        <v>914</v>
      </c>
      <c r="J29" s="757"/>
      <c r="K29" s="754" t="s">
        <v>866</v>
      </c>
      <c r="L29" s="750">
        <v>7</v>
      </c>
      <c r="N29" s="756"/>
    </row>
    <row r="30" spans="2:14">
      <c r="B30" s="749">
        <v>25</v>
      </c>
      <c r="C30" s="750" t="s">
        <v>938</v>
      </c>
      <c r="D30" s="751" t="str">
        <f t="shared" si="0"/>
        <v>y</v>
      </c>
      <c r="E30" s="749" t="s">
        <v>912</v>
      </c>
      <c r="F30" s="757"/>
      <c r="G30" s="749" t="s">
        <v>913</v>
      </c>
      <c r="H30" s="757"/>
      <c r="I30" s="753" t="s">
        <v>914</v>
      </c>
      <c r="J30" s="757"/>
      <c r="K30" s="754" t="s">
        <v>866</v>
      </c>
      <c r="L30" s="750">
        <v>8</v>
      </c>
      <c r="N30" s="756"/>
    </row>
    <row r="31" spans="2:14">
      <c r="B31" s="749">
        <v>26</v>
      </c>
      <c r="C31" s="750" t="s">
        <v>939</v>
      </c>
      <c r="D31" s="751" t="str">
        <f t="shared" si="0"/>
        <v>z</v>
      </c>
      <c r="E31" s="749" t="s">
        <v>912</v>
      </c>
      <c r="F31" s="757"/>
      <c r="G31" s="749" t="s">
        <v>913</v>
      </c>
      <c r="H31" s="757"/>
      <c r="I31" s="753" t="s">
        <v>914</v>
      </c>
      <c r="J31" s="757"/>
      <c r="K31" s="754" t="s">
        <v>866</v>
      </c>
      <c r="L31" s="750">
        <v>1</v>
      </c>
      <c r="N31" s="756"/>
    </row>
    <row r="32" spans="2:14">
      <c r="B32" s="749">
        <v>27</v>
      </c>
      <c r="C32" s="750" t="s">
        <v>937</v>
      </c>
      <c r="D32" s="751" t="str">
        <f t="shared" si="0"/>
        <v>x</v>
      </c>
      <c r="E32" s="749" t="s">
        <v>912</v>
      </c>
      <c r="F32" s="757"/>
      <c r="G32" s="749" t="s">
        <v>913</v>
      </c>
      <c r="H32" s="757"/>
      <c r="I32" s="753" t="s">
        <v>914</v>
      </c>
      <c r="J32" s="757"/>
      <c r="K32" s="754" t="s">
        <v>866</v>
      </c>
      <c r="L32" s="750">
        <v>2</v>
      </c>
      <c r="N32" s="756"/>
    </row>
    <row r="33" spans="2:14">
      <c r="B33" s="749">
        <v>28</v>
      </c>
      <c r="C33" s="750" t="s">
        <v>940</v>
      </c>
      <c r="D33" s="751" t="str">
        <f t="shared" si="0"/>
        <v>aa</v>
      </c>
      <c r="E33" s="749" t="s">
        <v>912</v>
      </c>
      <c r="F33" s="757"/>
      <c r="G33" s="749" t="s">
        <v>913</v>
      </c>
      <c r="H33" s="757"/>
      <c r="I33" s="753" t="s">
        <v>914</v>
      </c>
      <c r="J33" s="757"/>
      <c r="K33" s="754" t="s">
        <v>866</v>
      </c>
      <c r="L33" s="750">
        <v>3</v>
      </c>
      <c r="N33" s="756"/>
    </row>
    <row r="34" spans="2:14">
      <c r="B34" s="749">
        <v>29</v>
      </c>
      <c r="C34" s="750" t="s">
        <v>941</v>
      </c>
      <c r="D34" s="751" t="str">
        <f t="shared" si="0"/>
        <v>ab</v>
      </c>
      <c r="E34" s="749" t="s">
        <v>912</v>
      </c>
      <c r="F34" s="757"/>
      <c r="G34" s="749" t="s">
        <v>913</v>
      </c>
      <c r="H34" s="757"/>
      <c r="I34" s="753" t="s">
        <v>914</v>
      </c>
      <c r="J34" s="757"/>
      <c r="K34" s="754" t="s">
        <v>866</v>
      </c>
      <c r="L34" s="750">
        <v>4</v>
      </c>
      <c r="N34" s="756"/>
    </row>
    <row r="35" spans="2:14">
      <c r="B35" s="749">
        <v>30</v>
      </c>
      <c r="C35" s="750" t="s">
        <v>942</v>
      </c>
      <c r="D35" s="751" t="str">
        <f t="shared" si="0"/>
        <v>ac</v>
      </c>
      <c r="E35" s="749" t="s">
        <v>912</v>
      </c>
      <c r="F35" s="757"/>
      <c r="G35" s="749" t="s">
        <v>913</v>
      </c>
      <c r="H35" s="757"/>
      <c r="I35" s="753" t="s">
        <v>914</v>
      </c>
      <c r="J35" s="757"/>
      <c r="K35" s="754" t="s">
        <v>866</v>
      </c>
      <c r="L35" s="750">
        <v>5</v>
      </c>
      <c r="N35" s="756"/>
    </row>
    <row r="36" spans="2:14">
      <c r="B36" s="749">
        <v>31</v>
      </c>
      <c r="C36" s="750" t="s">
        <v>943</v>
      </c>
      <c r="D36" s="751" t="str">
        <f t="shared" si="0"/>
        <v>ad</v>
      </c>
      <c r="E36" s="749" t="s">
        <v>912</v>
      </c>
      <c r="F36" s="757"/>
      <c r="G36" s="749" t="s">
        <v>913</v>
      </c>
      <c r="H36" s="757"/>
      <c r="I36" s="753" t="s">
        <v>914</v>
      </c>
      <c r="J36" s="757"/>
      <c r="K36" s="754" t="s">
        <v>866</v>
      </c>
      <c r="L36" s="750">
        <v>6</v>
      </c>
      <c r="N36" s="756"/>
    </row>
    <row r="37" spans="2:14">
      <c r="B37" s="749">
        <v>32</v>
      </c>
      <c r="C37" s="750" t="s">
        <v>944</v>
      </c>
      <c r="D37" s="751" t="str">
        <f t="shared" si="0"/>
        <v>ae</v>
      </c>
      <c r="E37" s="749" t="s">
        <v>912</v>
      </c>
      <c r="F37" s="757"/>
      <c r="G37" s="749" t="s">
        <v>913</v>
      </c>
      <c r="H37" s="757"/>
      <c r="I37" s="753" t="s">
        <v>914</v>
      </c>
      <c r="J37" s="757"/>
      <c r="K37" s="754" t="s">
        <v>866</v>
      </c>
      <c r="L37" s="750">
        <v>7</v>
      </c>
      <c r="N37" s="756"/>
    </row>
    <row r="38" spans="2:14">
      <c r="B38" s="749">
        <v>33</v>
      </c>
      <c r="C38" s="750" t="s">
        <v>945</v>
      </c>
      <c r="D38" s="751" t="str">
        <f t="shared" si="0"/>
        <v>af</v>
      </c>
      <c r="E38" s="749" t="s">
        <v>912</v>
      </c>
      <c r="F38" s="757"/>
      <c r="G38" s="749" t="s">
        <v>913</v>
      </c>
      <c r="H38" s="757"/>
      <c r="I38" s="753" t="s">
        <v>914</v>
      </c>
      <c r="J38" s="757"/>
      <c r="K38" s="754" t="s">
        <v>866</v>
      </c>
      <c r="L38" s="750">
        <v>8</v>
      </c>
      <c r="N38" s="756"/>
    </row>
    <row r="39" spans="2:14">
      <c r="B39" s="749">
        <v>34</v>
      </c>
      <c r="C39" s="758" t="s">
        <v>946</v>
      </c>
      <c r="D39" s="751"/>
      <c r="E39" s="749" t="s">
        <v>912</v>
      </c>
      <c r="F39" s="752"/>
      <c r="G39" s="749" t="s">
        <v>913</v>
      </c>
      <c r="H39" s="752"/>
      <c r="I39" s="753" t="s">
        <v>914</v>
      </c>
      <c r="J39" s="752">
        <v>0</v>
      </c>
      <c r="K39" s="754" t="s">
        <v>866</v>
      </c>
      <c r="L39" s="755" t="str">
        <f t="shared" ref="L39:L40" si="2">IF(OR(F39="",H39=""),"",(H39+IF(F39&gt;H39,1,0)-F39-J39)*24)</f>
        <v/>
      </c>
      <c r="N39" s="756"/>
    </row>
    <row r="40" spans="2:14">
      <c r="B40" s="749"/>
      <c r="C40" s="759" t="s">
        <v>891</v>
      </c>
      <c r="D40" s="751"/>
      <c r="E40" s="749" t="s">
        <v>912</v>
      </c>
      <c r="F40" s="752"/>
      <c r="G40" s="749" t="s">
        <v>913</v>
      </c>
      <c r="H40" s="752"/>
      <c r="I40" s="753" t="s">
        <v>914</v>
      </c>
      <c r="J40" s="752">
        <v>0</v>
      </c>
      <c r="K40" s="754" t="s">
        <v>866</v>
      </c>
      <c r="L40" s="755" t="str">
        <f t="shared" si="2"/>
        <v/>
      </c>
      <c r="N40" s="756"/>
    </row>
    <row r="41" spans="2:14">
      <c r="B41" s="749"/>
      <c r="C41" s="760" t="s">
        <v>891</v>
      </c>
      <c r="D41" s="751" t="str">
        <f>C39</f>
        <v>ag</v>
      </c>
      <c r="E41" s="749" t="s">
        <v>912</v>
      </c>
      <c r="F41" s="752" t="s">
        <v>891</v>
      </c>
      <c r="G41" s="749" t="s">
        <v>913</v>
      </c>
      <c r="H41" s="752" t="s">
        <v>891</v>
      </c>
      <c r="I41" s="753" t="s">
        <v>914</v>
      </c>
      <c r="J41" s="752" t="s">
        <v>891</v>
      </c>
      <c r="K41" s="754" t="s">
        <v>866</v>
      </c>
      <c r="L41" s="755" t="str">
        <f>IF(OR(L39="",L40=""),"",L39+L40)</f>
        <v/>
      </c>
      <c r="N41" s="756" t="s">
        <v>947</v>
      </c>
    </row>
    <row r="42" spans="2:14">
      <c r="B42" s="749"/>
      <c r="C42" s="758" t="s">
        <v>948</v>
      </c>
      <c r="D42" s="751"/>
      <c r="E42" s="749" t="s">
        <v>912</v>
      </c>
      <c r="F42" s="752"/>
      <c r="G42" s="749" t="s">
        <v>913</v>
      </c>
      <c r="H42" s="752"/>
      <c r="I42" s="753" t="s">
        <v>914</v>
      </c>
      <c r="J42" s="752">
        <v>0</v>
      </c>
      <c r="K42" s="754" t="s">
        <v>866</v>
      </c>
      <c r="L42" s="755" t="str">
        <f t="shared" ref="L42:L43" si="3">IF(OR(F42="",H42=""),"",(H42+IF(F42&gt;H42,1,0)-F42-J42)*24)</f>
        <v/>
      </c>
      <c r="N42" s="756"/>
    </row>
    <row r="43" spans="2:14">
      <c r="B43" s="749">
        <v>35</v>
      </c>
      <c r="C43" s="759" t="s">
        <v>891</v>
      </c>
      <c r="D43" s="751"/>
      <c r="E43" s="749" t="s">
        <v>912</v>
      </c>
      <c r="F43" s="752"/>
      <c r="G43" s="749" t="s">
        <v>913</v>
      </c>
      <c r="H43" s="752"/>
      <c r="I43" s="753" t="s">
        <v>914</v>
      </c>
      <c r="J43" s="752">
        <v>0</v>
      </c>
      <c r="K43" s="754" t="s">
        <v>866</v>
      </c>
      <c r="L43" s="755" t="str">
        <f t="shared" si="3"/>
        <v/>
      </c>
      <c r="N43" s="756"/>
    </row>
    <row r="44" spans="2:14">
      <c r="B44" s="749"/>
      <c r="C44" s="760" t="s">
        <v>891</v>
      </c>
      <c r="D44" s="751" t="str">
        <f>C42</f>
        <v>ah</v>
      </c>
      <c r="E44" s="749" t="s">
        <v>912</v>
      </c>
      <c r="F44" s="752" t="s">
        <v>891</v>
      </c>
      <c r="G44" s="749" t="s">
        <v>913</v>
      </c>
      <c r="H44" s="752" t="s">
        <v>891</v>
      </c>
      <c r="I44" s="753" t="s">
        <v>914</v>
      </c>
      <c r="J44" s="752" t="s">
        <v>891</v>
      </c>
      <c r="K44" s="754" t="s">
        <v>866</v>
      </c>
      <c r="L44" s="755" t="str">
        <f>IF(OR(L42="",L43=""),"",L42+L43)</f>
        <v/>
      </c>
      <c r="N44" s="756" t="s">
        <v>949</v>
      </c>
    </row>
    <row r="45" spans="2:14">
      <c r="B45" s="749"/>
      <c r="C45" s="758" t="s">
        <v>950</v>
      </c>
      <c r="D45" s="751"/>
      <c r="E45" s="749" t="s">
        <v>912</v>
      </c>
      <c r="F45" s="752"/>
      <c r="G45" s="749" t="s">
        <v>913</v>
      </c>
      <c r="H45" s="752"/>
      <c r="I45" s="753" t="s">
        <v>914</v>
      </c>
      <c r="J45" s="752">
        <v>0</v>
      </c>
      <c r="K45" s="754" t="s">
        <v>866</v>
      </c>
      <c r="L45" s="755" t="str">
        <f t="shared" ref="L45:L46" si="4">IF(OR(F45="",H45=""),"",(H45+IF(F45&gt;H45,1,0)-F45-J45)*24)</f>
        <v/>
      </c>
      <c r="N45" s="756"/>
    </row>
    <row r="46" spans="2:14">
      <c r="B46" s="749">
        <v>36</v>
      </c>
      <c r="C46" s="759" t="s">
        <v>891</v>
      </c>
      <c r="D46" s="751"/>
      <c r="E46" s="749" t="s">
        <v>912</v>
      </c>
      <c r="F46" s="752"/>
      <c r="G46" s="749" t="s">
        <v>913</v>
      </c>
      <c r="H46" s="752"/>
      <c r="I46" s="753" t="s">
        <v>914</v>
      </c>
      <c r="J46" s="752">
        <v>0</v>
      </c>
      <c r="K46" s="754" t="s">
        <v>866</v>
      </c>
      <c r="L46" s="755" t="str">
        <f t="shared" si="4"/>
        <v/>
      </c>
      <c r="N46" s="756"/>
    </row>
    <row r="47" spans="2:14">
      <c r="B47" s="749"/>
      <c r="C47" s="760" t="s">
        <v>891</v>
      </c>
      <c r="D47" s="751" t="str">
        <f>C45</f>
        <v>ai</v>
      </c>
      <c r="E47" s="749" t="s">
        <v>912</v>
      </c>
      <c r="F47" s="752" t="s">
        <v>891</v>
      </c>
      <c r="G47" s="749" t="s">
        <v>913</v>
      </c>
      <c r="H47" s="752" t="s">
        <v>891</v>
      </c>
      <c r="I47" s="753" t="s">
        <v>914</v>
      </c>
      <c r="J47" s="752" t="s">
        <v>891</v>
      </c>
      <c r="K47" s="754" t="s">
        <v>866</v>
      </c>
      <c r="L47" s="755" t="str">
        <f>IF(OR(L45="",L46=""),"",L45+L46)</f>
        <v/>
      </c>
      <c r="N47" s="756" t="s">
        <v>949</v>
      </c>
    </row>
    <row r="49" spans="3:4">
      <c r="C49" s="746" t="s">
        <v>991</v>
      </c>
      <c r="D49" s="746"/>
    </row>
    <row r="50" spans="3:4">
      <c r="C50" s="746" t="s">
        <v>992</v>
      </c>
      <c r="D50" s="746"/>
    </row>
    <row r="51" spans="3:4">
      <c r="C51" s="746" t="s">
        <v>993</v>
      </c>
      <c r="D51" s="746"/>
    </row>
    <row r="52" spans="3:4">
      <c r="C52" s="746" t="s">
        <v>994</v>
      </c>
      <c r="D52" s="746"/>
    </row>
    <row r="53" spans="3:4">
      <c r="C53" s="746" t="s">
        <v>951</v>
      </c>
      <c r="D53" s="746"/>
    </row>
    <row r="54" spans="3:4">
      <c r="C54" s="746" t="s">
        <v>952</v>
      </c>
      <c r="D54" s="746"/>
    </row>
  </sheetData>
  <sheetProtection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7113E82-264D-4FA5-B750-60E7623120B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F5953BE-AB95-4771-8551-0F5D0FE8F6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手続き</vt:lpstr>
      <vt:lpstr>書類一覧 </vt:lpstr>
      <vt:lpstr>別紙様式第一号（一）</vt:lpstr>
      <vt:lpstr>裏面別紙様式第一号（一）</vt:lpstr>
      <vt:lpstr>付表第一号（十五）</vt:lpstr>
      <vt:lpstr>（参考）付表第一号（十五）</vt:lpstr>
      <vt:lpstr>様式第6号(第6条関係)</vt:lpstr>
      <vt:lpstr>標準様式１</vt:lpstr>
      <vt:lpstr>標準様式１（シフト記号表）</vt:lpstr>
      <vt:lpstr>標準様式５</vt:lpstr>
      <vt:lpstr>標準様式６</vt:lpstr>
      <vt:lpstr>標準様式７</vt:lpstr>
      <vt:lpstr>参考１</vt:lpstr>
      <vt:lpstr>参考２</vt:lpstr>
      <vt:lpstr>参考3</vt:lpstr>
      <vt:lpstr>参考6</vt:lpstr>
      <vt:lpstr>（参考）居住・食費①</vt:lpstr>
      <vt:lpstr>（参考）居住・食費②</vt:lpstr>
      <vt:lpstr>別紙●24</vt:lpstr>
      <vt:lpstr>'（参考）居住・食費①'!Print_Area</vt:lpstr>
      <vt:lpstr>'（参考）居住・食費②'!Print_Area</vt:lpstr>
      <vt:lpstr>'（参考）付表第一号（十五）'!Print_Area</vt:lpstr>
      <vt:lpstr>参考２!Print_Area</vt:lpstr>
      <vt:lpstr>参考3!Print_Area</vt:lpstr>
      <vt:lpstr>参考6!Print_Area</vt:lpstr>
      <vt:lpstr>手続き!Print_Area</vt:lpstr>
      <vt:lpstr>'書類一覧 '!Print_Area</vt:lpstr>
      <vt:lpstr>標準様式５!Print_Area</vt:lpstr>
      <vt:lpstr>標準様式６!Print_Area</vt:lpstr>
      <vt:lpstr>'付表第一号（十五）'!Print_Area</vt:lpstr>
      <vt:lpstr>別紙●24!Print_Area</vt:lpstr>
      <vt:lpstr>'別紙様式第一号（一）'!Print_Area</vt:lpstr>
      <vt:lpstr>'裏面別紙様式第一号（一）'!Print_Area</vt:lpstr>
      <vt:lpstr>参考２!Print_Titles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糸永　裕美</dc:creator>
  <cp:lastModifiedBy>糸永　裕美</cp:lastModifiedBy>
  <cp:lastPrinted>2024-03-18T09:41:13Z</cp:lastPrinted>
  <dcterms:created xsi:type="dcterms:W3CDTF">1997-01-08T22:48:59Z</dcterms:created>
  <dcterms:modified xsi:type="dcterms:W3CDTF">2024-03-26T05:52:01Z</dcterms:modified>
</cp:coreProperties>
</file>